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EstaPastaDeTrabalho"/>
  <mc:AlternateContent xmlns:mc="http://schemas.openxmlformats.org/markup-compatibility/2006">
    <mc:Choice Requires="x15">
      <x15ac:absPath xmlns:x15ac="http://schemas.microsoft.com/office/spreadsheetml/2010/11/ac" url="C:\Users\medina\AppData\Local\Temp\Rar$DIa0.584\"/>
    </mc:Choice>
  </mc:AlternateContent>
  <xr:revisionPtr revIDLastSave="0" documentId="13_ncr:1_{4B5C7FD4-FA30-4073-938D-5E1837688B0C}" xr6:coauthVersionLast="45" xr6:coauthVersionMax="47" xr10:uidLastSave="{00000000-0000-0000-0000-000000000000}"/>
  <bookViews>
    <workbookView xWindow="23880" yWindow="-120" windowWidth="24240" windowHeight="13740" tabRatio="957" activeTab="5" xr2:uid="{00000000-000D-0000-FFFF-FFFF00000000}"/>
  </bookViews>
  <sheets>
    <sheet name="Uniformes" sheetId="114" r:id="rId1"/>
    <sheet name="Recepcionista III" sheetId="111" r:id="rId2"/>
    <sheet name="Recepcionista VI" sheetId="112" r:id="rId3"/>
    <sheet name="MNC-Caravelas-BA" sheetId="101" r:id="rId4"/>
    <sheet name="MNC-Prado-BA" sheetId="104" r:id="rId5"/>
    <sheet name="MAC-Canavieiras-BA" sheetId="97" r:id="rId6"/>
    <sheet name="MNC-Tamandaré-PE" sheetId="107" r:id="rId7"/>
    <sheet name="MAC-Jequiá da Praia-AL" sheetId="103" r:id="rId8"/>
    <sheet name="MAC-Cajueiro da Praia-PI" sheetId="98" r:id="rId9"/>
    <sheet name="Resumo" sheetId="53"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 i="114" l="1"/>
  <c r="E8" i="114"/>
  <c r="E9" i="114"/>
  <c r="E10" i="114"/>
  <c r="C113" i="98" l="1"/>
  <c r="D89" i="98"/>
  <c r="D93" i="98" s="1"/>
  <c r="C89" i="98"/>
  <c r="C85" i="98"/>
  <c r="C74" i="98"/>
  <c r="C51" i="98"/>
  <c r="C38" i="98"/>
  <c r="C40" i="98" s="1"/>
  <c r="D26" i="98"/>
  <c r="D30" i="98"/>
  <c r="C113" i="103"/>
  <c r="D89" i="103"/>
  <c r="D93" i="103" s="1"/>
  <c r="C89" i="103"/>
  <c r="C85" i="103"/>
  <c r="C74" i="103"/>
  <c r="C51" i="103"/>
  <c r="C38" i="103"/>
  <c r="C40" i="103" s="1"/>
  <c r="D26" i="103"/>
  <c r="D30" i="103"/>
  <c r="C113" i="97"/>
  <c r="D89" i="97"/>
  <c r="D93" i="97" s="1"/>
  <c r="C89" i="97"/>
  <c r="C85" i="97"/>
  <c r="C74" i="97"/>
  <c r="D54" i="97"/>
  <c r="D59" i="97" s="1"/>
  <c r="D64" i="97" s="1"/>
  <c r="C51" i="97"/>
  <c r="C40" i="97"/>
  <c r="C38" i="97"/>
  <c r="D26" i="97"/>
  <c r="D30" i="97" s="1"/>
  <c r="C111" i="107"/>
  <c r="D87" i="107"/>
  <c r="D91" i="107" s="1"/>
  <c r="C87" i="107"/>
  <c r="C83" i="107"/>
  <c r="C72" i="107"/>
  <c r="C49" i="107"/>
  <c r="C36" i="107"/>
  <c r="C38" i="107" s="1"/>
  <c r="D24" i="107"/>
  <c r="D28" i="107"/>
  <c r="D52" i="101"/>
  <c r="D27" i="101"/>
  <c r="D52" i="112"/>
  <c r="D53" i="112"/>
  <c r="D52" i="111"/>
  <c r="D24" i="104"/>
  <c r="C111" i="104"/>
  <c r="D87" i="104"/>
  <c r="D91" i="104" s="1"/>
  <c r="C87" i="104"/>
  <c r="C83" i="104"/>
  <c r="C72" i="104"/>
  <c r="C49" i="104"/>
  <c r="C36" i="104"/>
  <c r="C38" i="104" s="1"/>
  <c r="D28" i="104"/>
  <c r="C111" i="101"/>
  <c r="D87" i="101"/>
  <c r="D91" i="101" s="1"/>
  <c r="C87" i="101"/>
  <c r="C83" i="101"/>
  <c r="C72" i="101"/>
  <c r="C49" i="101"/>
  <c r="C36" i="101"/>
  <c r="C38" i="101" s="1"/>
  <c r="E5" i="114"/>
  <c r="E6" i="114"/>
  <c r="D28" i="112"/>
  <c r="D35" i="112" s="1"/>
  <c r="D34" i="112"/>
  <c r="C36" i="112"/>
  <c r="C38" i="112" s="1"/>
  <c r="D37" i="112"/>
  <c r="C49" i="112"/>
  <c r="D57" i="112"/>
  <c r="D62" i="112" s="1"/>
  <c r="D69" i="112"/>
  <c r="D71" i="112"/>
  <c r="C72" i="112"/>
  <c r="D77" i="112"/>
  <c r="D80" i="112"/>
  <c r="D82" i="112"/>
  <c r="C83" i="112"/>
  <c r="C87" i="112"/>
  <c r="D87" i="112"/>
  <c r="D91" i="112" s="1"/>
  <c r="C111" i="112"/>
  <c r="D28" i="111"/>
  <c r="C36" i="111"/>
  <c r="C38" i="111" s="1"/>
  <c r="C49" i="111"/>
  <c r="D53" i="111"/>
  <c r="D69" i="111"/>
  <c r="C72" i="111"/>
  <c r="D80" i="111"/>
  <c r="C83" i="111"/>
  <c r="C87" i="111"/>
  <c r="D87" i="111"/>
  <c r="D91" i="111"/>
  <c r="C111" i="111"/>
  <c r="D115" i="111"/>
  <c r="D115" i="112" l="1"/>
  <c r="D81" i="112"/>
  <c r="D78" i="112"/>
  <c r="D70" i="112"/>
  <c r="D67" i="112"/>
  <c r="D33" i="112"/>
  <c r="D36" i="112" s="1"/>
  <c r="D77" i="111"/>
  <c r="D33" i="111"/>
  <c r="D67" i="111"/>
  <c r="E11" i="114"/>
  <c r="E12" i="114" s="1"/>
  <c r="D96" i="101" s="1"/>
  <c r="D100" i="101" s="1"/>
  <c r="D119" i="101" s="1"/>
  <c r="D83" i="98"/>
  <c r="D79" i="98"/>
  <c r="D72" i="98"/>
  <c r="D117" i="98"/>
  <c r="D82" i="98"/>
  <c r="D71" i="98"/>
  <c r="D37" i="98"/>
  <c r="D81" i="98"/>
  <c r="D70" i="98"/>
  <c r="D39" i="98"/>
  <c r="D36" i="98"/>
  <c r="D84" i="98"/>
  <c r="D80" i="98"/>
  <c r="D73" i="98"/>
  <c r="D69" i="98"/>
  <c r="D35" i="98"/>
  <c r="D54" i="98"/>
  <c r="D59" i="98" s="1"/>
  <c r="D64" i="98" s="1"/>
  <c r="D83" i="103"/>
  <c r="D79" i="103"/>
  <c r="D72" i="103"/>
  <c r="D117" i="103"/>
  <c r="D82" i="103"/>
  <c r="D71" i="103"/>
  <c r="D37" i="103"/>
  <c r="D84" i="103"/>
  <c r="D80" i="103"/>
  <c r="D73" i="103"/>
  <c r="D69" i="103"/>
  <c r="D35" i="103"/>
  <c r="D81" i="103"/>
  <c r="D70" i="103"/>
  <c r="D39" i="103"/>
  <c r="D36" i="103"/>
  <c r="D54" i="103"/>
  <c r="D59" i="103" s="1"/>
  <c r="D64" i="103" s="1"/>
  <c r="D83" i="97"/>
  <c r="D79" i="97"/>
  <c r="D72" i="97"/>
  <c r="D37" i="97"/>
  <c r="D80" i="97"/>
  <c r="D73" i="97"/>
  <c r="D117" i="97"/>
  <c r="D82" i="97"/>
  <c r="D71" i="97"/>
  <c r="D84" i="97"/>
  <c r="D69" i="97"/>
  <c r="D35" i="97"/>
  <c r="D81" i="97"/>
  <c r="D70" i="97"/>
  <c r="D39" i="97"/>
  <c r="D36" i="97"/>
  <c r="D81" i="107"/>
  <c r="D77" i="107"/>
  <c r="D70" i="107"/>
  <c r="D79" i="107"/>
  <c r="D68" i="107"/>
  <c r="D37" i="107"/>
  <c r="D34" i="107"/>
  <c r="D82" i="107"/>
  <c r="D78" i="107"/>
  <c r="D71" i="107"/>
  <c r="D67" i="107"/>
  <c r="D33" i="107"/>
  <c r="D115" i="107"/>
  <c r="D80" i="107"/>
  <c r="D69" i="107"/>
  <c r="D35" i="107"/>
  <c r="D52" i="107"/>
  <c r="D57" i="107" s="1"/>
  <c r="D62" i="107" s="1"/>
  <c r="D57" i="111"/>
  <c r="D62" i="111" s="1"/>
  <c r="D81" i="104"/>
  <c r="D77" i="104"/>
  <c r="D70" i="104"/>
  <c r="D115" i="104"/>
  <c r="D80" i="104"/>
  <c r="D69" i="104"/>
  <c r="D35" i="104"/>
  <c r="D82" i="104"/>
  <c r="D78" i="104"/>
  <c r="D71" i="104"/>
  <c r="D67" i="104"/>
  <c r="D33" i="104"/>
  <c r="D79" i="104"/>
  <c r="D68" i="104"/>
  <c r="D37" i="104"/>
  <c r="D34" i="104"/>
  <c r="D52" i="104"/>
  <c r="D57" i="104" s="1"/>
  <c r="D62" i="104" s="1"/>
  <c r="D28" i="101"/>
  <c r="D70" i="101" s="1"/>
  <c r="D57" i="101"/>
  <c r="D62" i="101" s="1"/>
  <c r="D79" i="112"/>
  <c r="D68" i="112"/>
  <c r="D72" i="112" s="1"/>
  <c r="D117" i="112" s="1"/>
  <c r="D79" i="111"/>
  <c r="D68" i="111"/>
  <c r="D35" i="111"/>
  <c r="D82" i="111"/>
  <c r="D78" i="111"/>
  <c r="D71" i="111"/>
  <c r="D37" i="111"/>
  <c r="D34" i="111"/>
  <c r="D81" i="111"/>
  <c r="D70" i="111"/>
  <c r="D44" i="112" l="1"/>
  <c r="D38" i="112"/>
  <c r="D43" i="112"/>
  <c r="D42" i="112"/>
  <c r="D83" i="112"/>
  <c r="D90" i="112" s="1"/>
  <c r="D92" i="112" s="1"/>
  <c r="D118" i="112" s="1"/>
  <c r="D36" i="111"/>
  <c r="D72" i="107"/>
  <c r="D117" i="107" s="1"/>
  <c r="D67" i="101"/>
  <c r="D68" i="101"/>
  <c r="D71" i="101"/>
  <c r="D80" i="101"/>
  <c r="D60" i="112"/>
  <c r="D41" i="112"/>
  <c r="D47" i="112"/>
  <c r="D46" i="112"/>
  <c r="D45" i="112"/>
  <c r="D49" i="112" s="1"/>
  <c r="D61" i="112" s="1"/>
  <c r="D63" i="112" s="1"/>
  <c r="D116" i="112" s="1"/>
  <c r="D48" i="112"/>
  <c r="D98" i="98"/>
  <c r="D102" i="98" s="1"/>
  <c r="D121" i="98" s="1"/>
  <c r="D98" i="103"/>
  <c r="D102" i="103" s="1"/>
  <c r="D121" i="103" s="1"/>
  <c r="D96" i="111"/>
  <c r="D100" i="111" s="1"/>
  <c r="D119" i="111" s="1"/>
  <c r="D96" i="104"/>
  <c r="D100" i="104" s="1"/>
  <c r="D119" i="104" s="1"/>
  <c r="D96" i="107"/>
  <c r="D100" i="107" s="1"/>
  <c r="D119" i="107" s="1"/>
  <c r="D96" i="112"/>
  <c r="D100" i="112" s="1"/>
  <c r="D119" i="112" s="1"/>
  <c r="D98" i="97"/>
  <c r="D102" i="97" s="1"/>
  <c r="D121" i="97" s="1"/>
  <c r="D38" i="98"/>
  <c r="D44" i="98" s="1"/>
  <c r="D74" i="98"/>
  <c r="D119" i="98" s="1"/>
  <c r="D38" i="97"/>
  <c r="D62" i="97" s="1"/>
  <c r="D85" i="98"/>
  <c r="D92" i="98" s="1"/>
  <c r="D94" i="98" s="1"/>
  <c r="D120" i="98" s="1"/>
  <c r="D74" i="103"/>
  <c r="D119" i="103" s="1"/>
  <c r="D38" i="103"/>
  <c r="D85" i="103"/>
  <c r="D92" i="103" s="1"/>
  <c r="D94" i="103" s="1"/>
  <c r="D120" i="103" s="1"/>
  <c r="D85" i="97"/>
  <c r="D92" i="97" s="1"/>
  <c r="D94" i="97" s="1"/>
  <c r="D120" i="97" s="1"/>
  <c r="D47" i="97"/>
  <c r="D74" i="97"/>
  <c r="D119" i="97" s="1"/>
  <c r="D36" i="107"/>
  <c r="D83" i="107"/>
  <c r="D90" i="107" s="1"/>
  <c r="D92" i="107" s="1"/>
  <c r="D118" i="107" s="1"/>
  <c r="D115" i="101"/>
  <c r="D81" i="101"/>
  <c r="D72" i="104"/>
  <c r="D117" i="104" s="1"/>
  <c r="D36" i="104"/>
  <c r="D83" i="104"/>
  <c r="D90" i="104" s="1"/>
  <c r="D92" i="104" s="1"/>
  <c r="D118" i="104" s="1"/>
  <c r="D35" i="101"/>
  <c r="D77" i="101"/>
  <c r="D34" i="101"/>
  <c r="D78" i="101"/>
  <c r="D79" i="101"/>
  <c r="D33" i="101"/>
  <c r="D37" i="101"/>
  <c r="D82" i="101"/>
  <c r="D69" i="101"/>
  <c r="D60" i="111"/>
  <c r="D38" i="111"/>
  <c r="D44" i="111"/>
  <c r="D48" i="111"/>
  <c r="D47" i="111"/>
  <c r="D42" i="111"/>
  <c r="D43" i="111"/>
  <c r="D45" i="111"/>
  <c r="D46" i="111"/>
  <c r="D41" i="111"/>
  <c r="D72" i="111"/>
  <c r="D117" i="111" s="1"/>
  <c r="D83" i="111"/>
  <c r="D90" i="111" s="1"/>
  <c r="D92" i="111" s="1"/>
  <c r="D118" i="111" s="1"/>
  <c r="D48" i="98" l="1"/>
  <c r="D50" i="98"/>
  <c r="D46" i="98"/>
  <c r="D45" i="98"/>
  <c r="D43" i="98"/>
  <c r="D62" i="98"/>
  <c r="D72" i="101"/>
  <c r="D117" i="101" s="1"/>
  <c r="D120" i="112"/>
  <c r="D104" i="112" s="1"/>
  <c r="D49" i="98"/>
  <c r="D47" i="98"/>
  <c r="D40" i="98"/>
  <c r="D49" i="97"/>
  <c r="D44" i="97"/>
  <c r="D45" i="97"/>
  <c r="D48" i="97"/>
  <c r="D40" i="97"/>
  <c r="D43" i="97"/>
  <c r="D50" i="97"/>
  <c r="D46" i="97"/>
  <c r="D40" i="103"/>
  <c r="D62" i="103"/>
  <c r="D46" i="103"/>
  <c r="D49" i="103"/>
  <c r="D43" i="103"/>
  <c r="D48" i="103"/>
  <c r="D45" i="103"/>
  <c r="D44" i="103"/>
  <c r="D50" i="103"/>
  <c r="D47" i="103"/>
  <c r="D38" i="107"/>
  <c r="D60" i="107"/>
  <c r="D44" i="107"/>
  <c r="D42" i="107"/>
  <c r="D41" i="107"/>
  <c r="D43" i="107"/>
  <c r="D46" i="107"/>
  <c r="D45" i="107"/>
  <c r="D47" i="107"/>
  <c r="D48" i="107"/>
  <c r="D38" i="104"/>
  <c r="D60" i="104"/>
  <c r="D44" i="104"/>
  <c r="D47" i="104"/>
  <c r="D41" i="104"/>
  <c r="D46" i="104"/>
  <c r="D43" i="104"/>
  <c r="D42" i="104"/>
  <c r="D48" i="104"/>
  <c r="D45" i="104"/>
  <c r="D83" i="101"/>
  <c r="D90" i="101" s="1"/>
  <c r="D92" i="101" s="1"/>
  <c r="D118" i="101" s="1"/>
  <c r="D36" i="101"/>
  <c r="D41" i="101" s="1"/>
  <c r="D49" i="111"/>
  <c r="D61" i="111" s="1"/>
  <c r="D63" i="111" s="1"/>
  <c r="D116" i="111" s="1"/>
  <c r="D120" i="111" s="1"/>
  <c r="D51" i="98" l="1"/>
  <c r="D63" i="98" s="1"/>
  <c r="D65" i="98" s="1"/>
  <c r="D118" i="98" s="1"/>
  <c r="D122" i="98" s="1"/>
  <c r="D106" i="98" s="1"/>
  <c r="D43" i="101"/>
  <c r="D51" i="97"/>
  <c r="D63" i="97" s="1"/>
  <c r="D65" i="97" s="1"/>
  <c r="D118" i="97" s="1"/>
  <c r="D122" i="97" s="1"/>
  <c r="D106" i="97" s="1"/>
  <c r="D51" i="103"/>
  <c r="D63" i="103" s="1"/>
  <c r="D65" i="103" s="1"/>
  <c r="D118" i="103" s="1"/>
  <c r="D122" i="103" s="1"/>
  <c r="D49" i="107"/>
  <c r="D61" i="107" s="1"/>
  <c r="D63" i="107" s="1"/>
  <c r="D116" i="107" s="1"/>
  <c r="D120" i="107" s="1"/>
  <c r="D44" i="101"/>
  <c r="D46" i="101"/>
  <c r="D45" i="101"/>
  <c r="D60" i="101"/>
  <c r="D42" i="101"/>
  <c r="D48" i="101"/>
  <c r="D38" i="101"/>
  <c r="D47" i="101"/>
  <c r="D49" i="104"/>
  <c r="D61" i="104" s="1"/>
  <c r="D63" i="104" s="1"/>
  <c r="D116" i="104" s="1"/>
  <c r="D120" i="104" s="1"/>
  <c r="D105" i="112"/>
  <c r="D109" i="112" s="1"/>
  <c r="D104" i="111"/>
  <c r="D107" i="98" l="1"/>
  <c r="D106" i="103"/>
  <c r="D107" i="97"/>
  <c r="D104" i="107"/>
  <c r="D49" i="101"/>
  <c r="D61" i="101" s="1"/>
  <c r="D63" i="101" s="1"/>
  <c r="D116" i="101" s="1"/>
  <c r="D120" i="101" s="1"/>
  <c r="D104" i="101" s="1"/>
  <c r="D104" i="104"/>
  <c r="D110" i="112"/>
  <c r="D108" i="112"/>
  <c r="D107" i="112"/>
  <c r="D105" i="111"/>
  <c r="D112" i="98" l="1"/>
  <c r="D110" i="98"/>
  <c r="D109" i="98"/>
  <c r="D111" i="98"/>
  <c r="D107" i="103"/>
  <c r="D109" i="103" s="1"/>
  <c r="D112" i="97"/>
  <c r="D110" i="97"/>
  <c r="D111" i="97"/>
  <c r="D109" i="97"/>
  <c r="D105" i="107"/>
  <c r="D107" i="107" s="1"/>
  <c r="D111" i="112"/>
  <c r="D121" i="112" s="1"/>
  <c r="D122" i="112" s="1"/>
  <c r="D124" i="112" s="1"/>
  <c r="D105" i="104"/>
  <c r="D109" i="104" s="1"/>
  <c r="D105" i="101"/>
  <c r="D109" i="101" s="1"/>
  <c r="D108" i="111"/>
  <c r="D107" i="111"/>
  <c r="D109" i="111"/>
  <c r="D110" i="111"/>
  <c r="D109" i="107" l="1"/>
  <c r="D107" i="104"/>
  <c r="D110" i="103"/>
  <c r="D110" i="104"/>
  <c r="D110" i="107"/>
  <c r="D113" i="98"/>
  <c r="D123" i="98" s="1"/>
  <c r="D124" i="98" s="1"/>
  <c r="D125" i="98" s="1"/>
  <c r="D108" i="107"/>
  <c r="D112" i="103"/>
  <c r="D111" i="103"/>
  <c r="D113" i="97"/>
  <c r="D123" i="97" s="1"/>
  <c r="D124" i="97" s="1"/>
  <c r="D110" i="101"/>
  <c r="D123" i="112"/>
  <c r="D108" i="104"/>
  <c r="D107" i="101"/>
  <c r="D108" i="101"/>
  <c r="D111" i="111"/>
  <c r="D121" i="111" s="1"/>
  <c r="D122" i="111" s="1"/>
  <c r="D124" i="111" s="1"/>
  <c r="D126" i="98" l="1"/>
  <c r="D123" i="111"/>
  <c r="D111" i="107"/>
  <c r="D121" i="107" s="1"/>
  <c r="D122" i="107" s="1"/>
  <c r="D124" i="107" s="1"/>
  <c r="D111" i="104"/>
  <c r="D121" i="104" s="1"/>
  <c r="D122" i="104" s="1"/>
  <c r="D124" i="104" s="1"/>
  <c r="D113" i="103"/>
  <c r="D123" i="103" s="1"/>
  <c r="D124" i="103" s="1"/>
  <c r="D126" i="103" s="1"/>
  <c r="D126" i="97"/>
  <c r="D125" i="97"/>
  <c r="D111" i="101"/>
  <c r="D121" i="101" s="1"/>
  <c r="D122" i="101" s="1"/>
  <c r="D124" i="101" s="1"/>
  <c r="D123" i="107" l="1"/>
  <c r="D123" i="104"/>
  <c r="D125" i="103"/>
  <c r="D123" i="101"/>
  <c r="E2166" i="53"/>
  <c r="E2185" i="53"/>
  <c r="H2111" i="53"/>
  <c r="G2110" i="53"/>
  <c r="H2110" i="53" s="1"/>
  <c r="G2109" i="53"/>
  <c r="H2109" i="53" s="1"/>
  <c r="G2108" i="53"/>
  <c r="H2108" i="53" s="1"/>
  <c r="G2107" i="53"/>
  <c r="H2107" i="53" s="1"/>
  <c r="G2106" i="53"/>
  <c r="H2106" i="53" s="1"/>
  <c r="G2105" i="53"/>
  <c r="H2105" i="53" s="1"/>
  <c r="G2104" i="53"/>
  <c r="H2104" i="53" s="1"/>
  <c r="G2103" i="53"/>
  <c r="H2103" i="53" s="1"/>
  <c r="G2102" i="53"/>
  <c r="H2102" i="53" s="1"/>
  <c r="H2095" i="53"/>
  <c r="G2094" i="53"/>
  <c r="H2094" i="53" s="1"/>
  <c r="G2093" i="53"/>
  <c r="H2093" i="53" s="1"/>
  <c r="G2092" i="53"/>
  <c r="H2092" i="53" s="1"/>
  <c r="G2091" i="53"/>
  <c r="H2091" i="53" s="1"/>
  <c r="G2090" i="53"/>
  <c r="H2090" i="53" s="1"/>
  <c r="G2089" i="53"/>
  <c r="H2089" i="53" s="1"/>
  <c r="G2088" i="53"/>
  <c r="H2088" i="53" s="1"/>
  <c r="G2087" i="53"/>
  <c r="H2087" i="53" s="1"/>
  <c r="G2086" i="53"/>
  <c r="H2086" i="53" s="1"/>
  <c r="H2079" i="53"/>
  <c r="G2078" i="53"/>
  <c r="H2078" i="53" s="1"/>
  <c r="G2077" i="53"/>
  <c r="H2077" i="53" s="1"/>
  <c r="G2076" i="53"/>
  <c r="H2076" i="53" s="1"/>
  <c r="G2075" i="53"/>
  <c r="H2075" i="53" s="1"/>
  <c r="G2074" i="53"/>
  <c r="H2074" i="53" s="1"/>
  <c r="G2073" i="53"/>
  <c r="H2073" i="53" s="1"/>
  <c r="G2072" i="53"/>
  <c r="H2072" i="53" s="1"/>
  <c r="G2071" i="53"/>
  <c r="H2071" i="53" s="1"/>
  <c r="G2070" i="53"/>
  <c r="H2070" i="53" s="1"/>
  <c r="H2063" i="53"/>
  <c r="G2062" i="53"/>
  <c r="H2062" i="53" s="1"/>
  <c r="G2061" i="53"/>
  <c r="H2061" i="53" s="1"/>
  <c r="G2060" i="53"/>
  <c r="H2060" i="53" s="1"/>
  <c r="G2059" i="53"/>
  <c r="H2059" i="53" s="1"/>
  <c r="G2058" i="53"/>
  <c r="H2058" i="53" s="1"/>
  <c r="G2057" i="53"/>
  <c r="H2057" i="53" s="1"/>
  <c r="G2056" i="53"/>
  <c r="H2056" i="53" s="1"/>
  <c r="G2055" i="53"/>
  <c r="H2055" i="53" s="1"/>
  <c r="G2054" i="53"/>
  <c r="H2054" i="53" s="1"/>
  <c r="H2047" i="53"/>
  <c r="G2046" i="53"/>
  <c r="H2046" i="53" s="1"/>
  <c r="G2045" i="53"/>
  <c r="H2045" i="53" s="1"/>
  <c r="G2044" i="53"/>
  <c r="H2044" i="53" s="1"/>
  <c r="G2043" i="53"/>
  <c r="H2043" i="53" s="1"/>
  <c r="G2042" i="53"/>
  <c r="H2042" i="53" s="1"/>
  <c r="G2041" i="53"/>
  <c r="H2041" i="53" s="1"/>
  <c r="G2040" i="53"/>
  <c r="H2040" i="53" s="1"/>
  <c r="G2039" i="53"/>
  <c r="H2039" i="53" s="1"/>
  <c r="G2038" i="53"/>
  <c r="H2038" i="53" s="1"/>
  <c r="H2031" i="53"/>
  <c r="G2030" i="53"/>
  <c r="H2030" i="53" s="1"/>
  <c r="G2029" i="53"/>
  <c r="H2029" i="53" s="1"/>
  <c r="G2028" i="53"/>
  <c r="H2028" i="53" s="1"/>
  <c r="G2027" i="53"/>
  <c r="H2027" i="53" s="1"/>
  <c r="G2026" i="53"/>
  <c r="H2026" i="53" s="1"/>
  <c r="G2025" i="53"/>
  <c r="H2025" i="53" s="1"/>
  <c r="G2024" i="53"/>
  <c r="H2024" i="53" s="1"/>
  <c r="G2023" i="53"/>
  <c r="H2023" i="53" s="1"/>
  <c r="G2022" i="53"/>
  <c r="H2022" i="53" s="1"/>
  <c r="E2008" i="53"/>
  <c r="E2006" i="53"/>
  <c r="H2015" i="53"/>
  <c r="G2014" i="53"/>
  <c r="H2014" i="53" s="1"/>
  <c r="G2013" i="53"/>
  <c r="H2013" i="53" s="1"/>
  <c r="G2012" i="53"/>
  <c r="H2012" i="53" s="1"/>
  <c r="G2011" i="53"/>
  <c r="H2011" i="53" s="1"/>
  <c r="G2010" i="53"/>
  <c r="H2010" i="53" s="1"/>
  <c r="G2009" i="53"/>
  <c r="H2009" i="53" s="1"/>
  <c r="G2007" i="53"/>
  <c r="H2007" i="53" s="1"/>
  <c r="E1992" i="53"/>
  <c r="H1999" i="53"/>
  <c r="G1998" i="53"/>
  <c r="H1998" i="53" s="1"/>
  <c r="G1997" i="53"/>
  <c r="H1997" i="53" s="1"/>
  <c r="G1996" i="53"/>
  <c r="H1996" i="53" s="1"/>
  <c r="G1995" i="53"/>
  <c r="H1995" i="53" s="1"/>
  <c r="G1994" i="53"/>
  <c r="H1994" i="53" s="1"/>
  <c r="G1993" i="53"/>
  <c r="H1993" i="53" s="1"/>
  <c r="G1991" i="53"/>
  <c r="H1991" i="53" s="1"/>
  <c r="G1990" i="53"/>
  <c r="H1990" i="53" s="1"/>
  <c r="E1976" i="53"/>
  <c r="H1983" i="53"/>
  <c r="G1982" i="53"/>
  <c r="H1982" i="53" s="1"/>
  <c r="G1981" i="53"/>
  <c r="H1981" i="53" s="1"/>
  <c r="G1980" i="53"/>
  <c r="H1980" i="53" s="1"/>
  <c r="G1979" i="53"/>
  <c r="H1979" i="53" s="1"/>
  <c r="G1978" i="53"/>
  <c r="H1978" i="53" s="1"/>
  <c r="G1977" i="53"/>
  <c r="H1977" i="53" s="1"/>
  <c r="G1975" i="53"/>
  <c r="H1975" i="53" s="1"/>
  <c r="G1974" i="53"/>
  <c r="H1974" i="53" s="1"/>
  <c r="H1967" i="53"/>
  <c r="G1966" i="53"/>
  <c r="H1966" i="53" s="1"/>
  <c r="G1965" i="53"/>
  <c r="H1965" i="53" s="1"/>
  <c r="G1964" i="53"/>
  <c r="H1964" i="53" s="1"/>
  <c r="G1963" i="53"/>
  <c r="H1963" i="53" s="1"/>
  <c r="G1962" i="53"/>
  <c r="H1962" i="53" s="1"/>
  <c r="G1961" i="53"/>
  <c r="H1961" i="53" s="1"/>
  <c r="G1960" i="53"/>
  <c r="H1960" i="53" s="1"/>
  <c r="G1959" i="53"/>
  <c r="H1959" i="53" s="1"/>
  <c r="G1958" i="53"/>
  <c r="H1958" i="53" s="1"/>
  <c r="H1951" i="53"/>
  <c r="G1950" i="53"/>
  <c r="H1950" i="53" s="1"/>
  <c r="G1949" i="53"/>
  <c r="H1949" i="53" s="1"/>
  <c r="G1948" i="53"/>
  <c r="H1948" i="53" s="1"/>
  <c r="G1947" i="53"/>
  <c r="H1947" i="53" s="1"/>
  <c r="G1946" i="53"/>
  <c r="H1946" i="53" s="1"/>
  <c r="G1945" i="53"/>
  <c r="H1945" i="53" s="1"/>
  <c r="G1944" i="53"/>
  <c r="H1944" i="53" s="1"/>
  <c r="G1943" i="53"/>
  <c r="H1943" i="53" s="1"/>
  <c r="G1942" i="53"/>
  <c r="H1942" i="53" s="1"/>
  <c r="H1935" i="53"/>
  <c r="G1934" i="53"/>
  <c r="H1934" i="53" s="1"/>
  <c r="G1933" i="53"/>
  <c r="H1933" i="53" s="1"/>
  <c r="G1932" i="53"/>
  <c r="H1932" i="53" s="1"/>
  <c r="G1931" i="53"/>
  <c r="H1931" i="53" s="1"/>
  <c r="G1930" i="53"/>
  <c r="H1930" i="53" s="1"/>
  <c r="G1929" i="53"/>
  <c r="H1929" i="53" s="1"/>
  <c r="G1928" i="53"/>
  <c r="H1928" i="53" s="1"/>
  <c r="G1927" i="53"/>
  <c r="H1927" i="53" s="1"/>
  <c r="G1926" i="53"/>
  <c r="H1926" i="53" s="1"/>
  <c r="E1912" i="53"/>
  <c r="H1919" i="53"/>
  <c r="G1918" i="53"/>
  <c r="H1918" i="53" s="1"/>
  <c r="G1917" i="53"/>
  <c r="H1917" i="53" s="1"/>
  <c r="G1916" i="53"/>
  <c r="H1916" i="53" s="1"/>
  <c r="G1915" i="53"/>
  <c r="H1915" i="53" s="1"/>
  <c r="G1914" i="53"/>
  <c r="H1914" i="53" s="1"/>
  <c r="G1913" i="53"/>
  <c r="H1913" i="53" s="1"/>
  <c r="G1911" i="53"/>
  <c r="H1911" i="53" s="1"/>
  <c r="G1910" i="53"/>
  <c r="H1910" i="53" s="1"/>
  <c r="G1909" i="53"/>
  <c r="H1909" i="53" s="1"/>
  <c r="H1903" i="53"/>
  <c r="G1902" i="53"/>
  <c r="H1902" i="53" s="1"/>
  <c r="G1901" i="53"/>
  <c r="H1901" i="53" s="1"/>
  <c r="G1900" i="53"/>
  <c r="H1900" i="53" s="1"/>
  <c r="G1899" i="53"/>
  <c r="H1899" i="53" s="1"/>
  <c r="G1898" i="53"/>
  <c r="H1898" i="53" s="1"/>
  <c r="G1897" i="53"/>
  <c r="H1897" i="53" s="1"/>
  <c r="G1896" i="53"/>
  <c r="H1896" i="53" s="1"/>
  <c r="G1895" i="53"/>
  <c r="H1895" i="53" s="1"/>
  <c r="G1894" i="53"/>
  <c r="H1894" i="53" s="1"/>
  <c r="H1887" i="53"/>
  <c r="G1886" i="53"/>
  <c r="H1886" i="53" s="1"/>
  <c r="G1885" i="53"/>
  <c r="H1885" i="53" s="1"/>
  <c r="G1884" i="53"/>
  <c r="H1884" i="53" s="1"/>
  <c r="G1883" i="53"/>
  <c r="H1883" i="53" s="1"/>
  <c r="G1882" i="53"/>
  <c r="H1882" i="53" s="1"/>
  <c r="G1881" i="53"/>
  <c r="H1881" i="53" s="1"/>
  <c r="G1880" i="53"/>
  <c r="H1880" i="53" s="1"/>
  <c r="G1879" i="53"/>
  <c r="H1879" i="53" s="1"/>
  <c r="G1878" i="53"/>
  <c r="H1878" i="53" s="1"/>
  <c r="H1871" i="53"/>
  <c r="G1870" i="53"/>
  <c r="H1870" i="53" s="1"/>
  <c r="G1869" i="53"/>
  <c r="H1869" i="53" s="1"/>
  <c r="G1868" i="53"/>
  <c r="H1868" i="53" s="1"/>
  <c r="G1867" i="53"/>
  <c r="H1867" i="53" s="1"/>
  <c r="G1866" i="53"/>
  <c r="H1866" i="53" s="1"/>
  <c r="G1865" i="53"/>
  <c r="H1865" i="53" s="1"/>
  <c r="G1864" i="53"/>
  <c r="H1864" i="53" s="1"/>
  <c r="G1863" i="53"/>
  <c r="H1863" i="53" s="1"/>
  <c r="G1862" i="53"/>
  <c r="H1862" i="53" s="1"/>
  <c r="H1855" i="53"/>
  <c r="G1854" i="53"/>
  <c r="H1854" i="53" s="1"/>
  <c r="G1853" i="53"/>
  <c r="H1853" i="53" s="1"/>
  <c r="G1852" i="53"/>
  <c r="H1852" i="53" s="1"/>
  <c r="G1851" i="53"/>
  <c r="H1851" i="53" s="1"/>
  <c r="G1850" i="53"/>
  <c r="H1850" i="53" s="1"/>
  <c r="G1849" i="53"/>
  <c r="H1849" i="53" s="1"/>
  <c r="G1848" i="53"/>
  <c r="H1848" i="53" s="1"/>
  <c r="G1847" i="53"/>
  <c r="H1847" i="53" s="1"/>
  <c r="G1846" i="53"/>
  <c r="H1846" i="53" s="1"/>
  <c r="F1829" i="53"/>
  <c r="H1839" i="53"/>
  <c r="G1838" i="53"/>
  <c r="H1838" i="53" s="1"/>
  <c r="G1837" i="53"/>
  <c r="H1837" i="53" s="1"/>
  <c r="G1836" i="53"/>
  <c r="H1836" i="53" s="1"/>
  <c r="G1835" i="53"/>
  <c r="H1835" i="53" s="1"/>
  <c r="G1834" i="53"/>
  <c r="H1834" i="53" s="1"/>
  <c r="G1833" i="53"/>
  <c r="H1833" i="53" s="1"/>
  <c r="G1832" i="53"/>
  <c r="H1832" i="53" s="1"/>
  <c r="G1831" i="53"/>
  <c r="H1831" i="53" s="1"/>
  <c r="G1830" i="53"/>
  <c r="H1830" i="53" s="1"/>
  <c r="H1823" i="53"/>
  <c r="G1822" i="53"/>
  <c r="H1822" i="53" s="1"/>
  <c r="G1821" i="53"/>
  <c r="H1821" i="53" s="1"/>
  <c r="G1820" i="53"/>
  <c r="H1820" i="53" s="1"/>
  <c r="G1819" i="53"/>
  <c r="H1819" i="53" s="1"/>
  <c r="G1818" i="53"/>
  <c r="H1818" i="53" s="1"/>
  <c r="G1817" i="53"/>
  <c r="H1817" i="53" s="1"/>
  <c r="G1816" i="53"/>
  <c r="H1816" i="53" s="1"/>
  <c r="G1815" i="53"/>
  <c r="H1815" i="53" s="1"/>
  <c r="G1814" i="53"/>
  <c r="H1814" i="53" s="1"/>
  <c r="H1807" i="53"/>
  <c r="G1806" i="53"/>
  <c r="H1806" i="53" s="1"/>
  <c r="G1805" i="53"/>
  <c r="H1805" i="53" s="1"/>
  <c r="G1804" i="53"/>
  <c r="H1804" i="53" s="1"/>
  <c r="G1803" i="53"/>
  <c r="H1803" i="53" s="1"/>
  <c r="G1802" i="53"/>
  <c r="H1802" i="53" s="1"/>
  <c r="G1801" i="53"/>
  <c r="H1801" i="53" s="1"/>
  <c r="G1800" i="53"/>
  <c r="H1800" i="53" s="1"/>
  <c r="G1799" i="53"/>
  <c r="H1799" i="53" s="1"/>
  <c r="G1798" i="53"/>
  <c r="H1798" i="53" s="1"/>
  <c r="H1791" i="53"/>
  <c r="G1790" i="53"/>
  <c r="H1790" i="53" s="1"/>
  <c r="G1789" i="53"/>
  <c r="H1789" i="53" s="1"/>
  <c r="G1788" i="53"/>
  <c r="H1788" i="53" s="1"/>
  <c r="G1787" i="53"/>
  <c r="H1787" i="53" s="1"/>
  <c r="G1786" i="53"/>
  <c r="H1786" i="53" s="1"/>
  <c r="G1785" i="53"/>
  <c r="H1785" i="53" s="1"/>
  <c r="G1784" i="53"/>
  <c r="H1784" i="53" s="1"/>
  <c r="G1783" i="53"/>
  <c r="H1783" i="53" s="1"/>
  <c r="G1782" i="53"/>
  <c r="H1782" i="53" s="1"/>
  <c r="H1775" i="53"/>
  <c r="G1774" i="53"/>
  <c r="H1774" i="53" s="1"/>
  <c r="G1773" i="53"/>
  <c r="H1773" i="53" s="1"/>
  <c r="G1772" i="53"/>
  <c r="H1772" i="53" s="1"/>
  <c r="G1771" i="53"/>
  <c r="H1771" i="53" s="1"/>
  <c r="G1770" i="53"/>
  <c r="H1770" i="53" s="1"/>
  <c r="G1769" i="53"/>
  <c r="H1769" i="53" s="1"/>
  <c r="G1768" i="53"/>
  <c r="H1768" i="53" s="1"/>
  <c r="G1767" i="53"/>
  <c r="H1767" i="53" s="1"/>
  <c r="G1766" i="53"/>
  <c r="H1766" i="53" s="1"/>
  <c r="H1759" i="53"/>
  <c r="G1758" i="53"/>
  <c r="H1758" i="53" s="1"/>
  <c r="G1757" i="53"/>
  <c r="H1757" i="53" s="1"/>
  <c r="G1756" i="53"/>
  <c r="H1756" i="53" s="1"/>
  <c r="G1755" i="53"/>
  <c r="H1755" i="53" s="1"/>
  <c r="G1754" i="53"/>
  <c r="H1754" i="53" s="1"/>
  <c r="G1753" i="53"/>
  <c r="H1753" i="53" s="1"/>
  <c r="G1752" i="53"/>
  <c r="H1752" i="53" s="1"/>
  <c r="G1751" i="53"/>
  <c r="H1751" i="53" s="1"/>
  <c r="G1750" i="53"/>
  <c r="H1750" i="53" s="1"/>
  <c r="H1743" i="53"/>
  <c r="G1742" i="53"/>
  <c r="H1742" i="53" s="1"/>
  <c r="G1741" i="53"/>
  <c r="H1741" i="53" s="1"/>
  <c r="G1740" i="53"/>
  <c r="H1740" i="53" s="1"/>
  <c r="G1739" i="53"/>
  <c r="H1739" i="53" s="1"/>
  <c r="G1738" i="53"/>
  <c r="H1738" i="53" s="1"/>
  <c r="G1737" i="53"/>
  <c r="H1737" i="53" s="1"/>
  <c r="G1736" i="53"/>
  <c r="H1736" i="53" s="1"/>
  <c r="G1735" i="53"/>
  <c r="H1735" i="53" s="1"/>
  <c r="G1734" i="53"/>
  <c r="H1734" i="53" s="1"/>
  <c r="H1727" i="53"/>
  <c r="G1726" i="53"/>
  <c r="H1726" i="53" s="1"/>
  <c r="G1725" i="53"/>
  <c r="H1725" i="53" s="1"/>
  <c r="G1724" i="53"/>
  <c r="H1724" i="53" s="1"/>
  <c r="G1723" i="53"/>
  <c r="H1723" i="53" s="1"/>
  <c r="G1722" i="53"/>
  <c r="H1722" i="53" s="1"/>
  <c r="G1721" i="53"/>
  <c r="H1721" i="53" s="1"/>
  <c r="G1719" i="53"/>
  <c r="H1719" i="53" s="1"/>
  <c r="G1718" i="53"/>
  <c r="H1718" i="53" s="1"/>
  <c r="H1695" i="53"/>
  <c r="G1694" i="53"/>
  <c r="H1694" i="53" s="1"/>
  <c r="G1693" i="53"/>
  <c r="H1693" i="53" s="1"/>
  <c r="G1692" i="53"/>
  <c r="H1692" i="53" s="1"/>
  <c r="G1691" i="53"/>
  <c r="H1691" i="53" s="1"/>
  <c r="G1690" i="53"/>
  <c r="H1690" i="53" s="1"/>
  <c r="G1689" i="53"/>
  <c r="H1689" i="53" s="1"/>
  <c r="G1688" i="53"/>
  <c r="H1688" i="53" s="1"/>
  <c r="G1687" i="53"/>
  <c r="H1687" i="53" s="1"/>
  <c r="G1686" i="53"/>
  <c r="H1686" i="53" s="1"/>
  <c r="H1711" i="53"/>
  <c r="G1710" i="53"/>
  <c r="H1710" i="53" s="1"/>
  <c r="G1709" i="53"/>
  <c r="H1709" i="53" s="1"/>
  <c r="G1708" i="53"/>
  <c r="H1708" i="53" s="1"/>
  <c r="G1707" i="53"/>
  <c r="H1707" i="53" s="1"/>
  <c r="G1706" i="53"/>
  <c r="H1706" i="53" s="1"/>
  <c r="G1705" i="53"/>
  <c r="H1705" i="53" s="1"/>
  <c r="G1704" i="53"/>
  <c r="H1704" i="53" s="1"/>
  <c r="G1703" i="53"/>
  <c r="H1703" i="53" s="1"/>
  <c r="G1702" i="53"/>
  <c r="H1702" i="53" s="1"/>
  <c r="H1679" i="53"/>
  <c r="G1678" i="53"/>
  <c r="H1678" i="53" s="1"/>
  <c r="G1677" i="53"/>
  <c r="H1677" i="53" s="1"/>
  <c r="G1676" i="53"/>
  <c r="H1676" i="53" s="1"/>
  <c r="G1675" i="53"/>
  <c r="H1675" i="53" s="1"/>
  <c r="G1674" i="53"/>
  <c r="H1674" i="53" s="1"/>
  <c r="G1673" i="53"/>
  <c r="H1673" i="53" s="1"/>
  <c r="G1672" i="53"/>
  <c r="H1672" i="53" s="1"/>
  <c r="G1671" i="53"/>
  <c r="H1671" i="53" s="1"/>
  <c r="G1670" i="53"/>
  <c r="H1670" i="53" s="1"/>
  <c r="H1631" i="53"/>
  <c r="G1630" i="53"/>
  <c r="H1630" i="53" s="1"/>
  <c r="G1629" i="53"/>
  <c r="H1629" i="53" s="1"/>
  <c r="G1628" i="53"/>
  <c r="H1628" i="53" s="1"/>
  <c r="G1627" i="53"/>
  <c r="H1627" i="53" s="1"/>
  <c r="G1626" i="53"/>
  <c r="H1626" i="53" s="1"/>
  <c r="G1625" i="53"/>
  <c r="H1625" i="53" s="1"/>
  <c r="G1624" i="53"/>
  <c r="H1624" i="53" s="1"/>
  <c r="G1623" i="53"/>
  <c r="H1623" i="53" s="1"/>
  <c r="G1622" i="53"/>
  <c r="H1622" i="53" s="1"/>
  <c r="G1590" i="53"/>
  <c r="H1590" i="53" s="1"/>
  <c r="G1591" i="53"/>
  <c r="H1591" i="53" s="1"/>
  <c r="G1592" i="53"/>
  <c r="H1592" i="53" s="1"/>
  <c r="G1593" i="53"/>
  <c r="H1593" i="53" s="1"/>
  <c r="G1594" i="53"/>
  <c r="H1594" i="53" s="1"/>
  <c r="G1595" i="53"/>
  <c r="H1595" i="53" s="1"/>
  <c r="G1596" i="53"/>
  <c r="H1596" i="53" s="1"/>
  <c r="G1597" i="53"/>
  <c r="H1597" i="53" s="1"/>
  <c r="G1598" i="53"/>
  <c r="H1598" i="53" s="1"/>
  <c r="H1599" i="53"/>
  <c r="H1615" i="53"/>
  <c r="G1614" i="53"/>
  <c r="H1614" i="53" s="1"/>
  <c r="G1613" i="53"/>
  <c r="H1613" i="53" s="1"/>
  <c r="G1612" i="53"/>
  <c r="H1612" i="53" s="1"/>
  <c r="G1611" i="53"/>
  <c r="H1611" i="53" s="1"/>
  <c r="G1610" i="53"/>
  <c r="H1610" i="53" s="1"/>
  <c r="G1609" i="53"/>
  <c r="H1609" i="53" s="1"/>
  <c r="G1608" i="53"/>
  <c r="H1608" i="53" s="1"/>
  <c r="G1607" i="53"/>
  <c r="H1607" i="53" s="1"/>
  <c r="G1606" i="53"/>
  <c r="H1606" i="53" s="1"/>
  <c r="H1471" i="53"/>
  <c r="G1470" i="53"/>
  <c r="H1470" i="53" s="1"/>
  <c r="G1469" i="53"/>
  <c r="H1469" i="53" s="1"/>
  <c r="G1468" i="53"/>
  <c r="H1468" i="53" s="1"/>
  <c r="G1467" i="53"/>
  <c r="H1467" i="53" s="1"/>
  <c r="G1466" i="53"/>
  <c r="H1466" i="53" s="1"/>
  <c r="G1465" i="53"/>
  <c r="H1465" i="53" s="1"/>
  <c r="G1464" i="53"/>
  <c r="H1464" i="53" s="1"/>
  <c r="G1463" i="53"/>
  <c r="H1463" i="53" s="1"/>
  <c r="G1462" i="53"/>
  <c r="H1462" i="53" s="1"/>
  <c r="H1455" i="53"/>
  <c r="G1454" i="53"/>
  <c r="H1454" i="53" s="1"/>
  <c r="G1453" i="53"/>
  <c r="H1453" i="53" s="1"/>
  <c r="G1452" i="53"/>
  <c r="H1452" i="53" s="1"/>
  <c r="G1451" i="53"/>
  <c r="H1451" i="53" s="1"/>
  <c r="G1450" i="53"/>
  <c r="H1450" i="53" s="1"/>
  <c r="G1449" i="53"/>
  <c r="H1449" i="53" s="1"/>
  <c r="G1448" i="53"/>
  <c r="H1448" i="53" s="1"/>
  <c r="G1447" i="53"/>
  <c r="H1447" i="53" s="1"/>
  <c r="G1446" i="53"/>
  <c r="H1446" i="53" s="1"/>
  <c r="H1439" i="53"/>
  <c r="G1438" i="53"/>
  <c r="H1438" i="53" s="1"/>
  <c r="G1437" i="53"/>
  <c r="H1437" i="53" s="1"/>
  <c r="G1436" i="53"/>
  <c r="H1436" i="53" s="1"/>
  <c r="G1435" i="53"/>
  <c r="H1435" i="53" s="1"/>
  <c r="G1434" i="53"/>
  <c r="H1434" i="53" s="1"/>
  <c r="G1433" i="53"/>
  <c r="H1433" i="53" s="1"/>
  <c r="G1432" i="53"/>
  <c r="H1432" i="53" s="1"/>
  <c r="G1431" i="53"/>
  <c r="H1431" i="53" s="1"/>
  <c r="G1430" i="53"/>
  <c r="H1430" i="53" s="1"/>
  <c r="H1423" i="53"/>
  <c r="G1422" i="53"/>
  <c r="H1422" i="53" s="1"/>
  <c r="G1421" i="53"/>
  <c r="H1421" i="53" s="1"/>
  <c r="G1420" i="53"/>
  <c r="H1420" i="53" s="1"/>
  <c r="G1419" i="53"/>
  <c r="H1419" i="53" s="1"/>
  <c r="G1418" i="53"/>
  <c r="H1418" i="53" s="1"/>
  <c r="G1417" i="53"/>
  <c r="H1417" i="53" s="1"/>
  <c r="G1416" i="53"/>
  <c r="H1416" i="53" s="1"/>
  <c r="G1415" i="53"/>
  <c r="H1415" i="53" s="1"/>
  <c r="G1414" i="53"/>
  <c r="H1414" i="53" s="1"/>
  <c r="H1407" i="53"/>
  <c r="G1406" i="53"/>
  <c r="H1406" i="53" s="1"/>
  <c r="G1405" i="53"/>
  <c r="H1405" i="53" s="1"/>
  <c r="G1404" i="53"/>
  <c r="H1404" i="53" s="1"/>
  <c r="G1403" i="53"/>
  <c r="H1403" i="53" s="1"/>
  <c r="G1402" i="53"/>
  <c r="H1402" i="53" s="1"/>
  <c r="G1401" i="53"/>
  <c r="H1401" i="53" s="1"/>
  <c r="G1400" i="53"/>
  <c r="H1400" i="53" s="1"/>
  <c r="G1399" i="53"/>
  <c r="H1399" i="53" s="1"/>
  <c r="G1398" i="53"/>
  <c r="H1398" i="53" s="1"/>
  <c r="H1391" i="53"/>
  <c r="G1390" i="53"/>
  <c r="H1390" i="53" s="1"/>
  <c r="G1389" i="53"/>
  <c r="H1389" i="53" s="1"/>
  <c r="G1388" i="53"/>
  <c r="H1388" i="53" s="1"/>
  <c r="G1387" i="53"/>
  <c r="H1387" i="53" s="1"/>
  <c r="G1386" i="53"/>
  <c r="H1386" i="53" s="1"/>
  <c r="G1385" i="53"/>
  <c r="H1385" i="53" s="1"/>
  <c r="G1384" i="53"/>
  <c r="H1384" i="53" s="1"/>
  <c r="G1383" i="53"/>
  <c r="H1383" i="53" s="1"/>
  <c r="G1382" i="53"/>
  <c r="H1382" i="53" s="1"/>
  <c r="H1007" i="53"/>
  <c r="G1006" i="53"/>
  <c r="H1006" i="53" s="1"/>
  <c r="G1005" i="53"/>
  <c r="H1005" i="53" s="1"/>
  <c r="G1004" i="53"/>
  <c r="H1004" i="53" s="1"/>
  <c r="G1003" i="53"/>
  <c r="H1003" i="53" s="1"/>
  <c r="G1002" i="53"/>
  <c r="H1002" i="53" s="1"/>
  <c r="G1001" i="53"/>
  <c r="H1001" i="53" s="1"/>
  <c r="G1000" i="53"/>
  <c r="H1000" i="53" s="1"/>
  <c r="G999" i="53"/>
  <c r="H999" i="53" s="1"/>
  <c r="G998" i="53"/>
  <c r="H998" i="53" s="1"/>
  <c r="H991" i="53"/>
  <c r="G990" i="53"/>
  <c r="H990" i="53" s="1"/>
  <c r="G989" i="53"/>
  <c r="H989" i="53" s="1"/>
  <c r="G988" i="53"/>
  <c r="H988" i="53" s="1"/>
  <c r="G987" i="53"/>
  <c r="H987" i="53" s="1"/>
  <c r="G986" i="53"/>
  <c r="H986" i="53" s="1"/>
  <c r="G985" i="53"/>
  <c r="H985" i="53" s="1"/>
  <c r="G984" i="53"/>
  <c r="H984" i="53" s="1"/>
  <c r="G983" i="53"/>
  <c r="H983" i="53" s="1"/>
  <c r="G982" i="53"/>
  <c r="H982" i="53" s="1"/>
  <c r="H975" i="53"/>
  <c r="G974" i="53"/>
  <c r="H974" i="53" s="1"/>
  <c r="G973" i="53"/>
  <c r="H973" i="53" s="1"/>
  <c r="G972" i="53"/>
  <c r="H972" i="53" s="1"/>
  <c r="G971" i="53"/>
  <c r="H971" i="53" s="1"/>
  <c r="G970" i="53"/>
  <c r="H970" i="53" s="1"/>
  <c r="G969" i="53"/>
  <c r="H969" i="53" s="1"/>
  <c r="G968" i="53"/>
  <c r="H968" i="53" s="1"/>
  <c r="G967" i="53"/>
  <c r="H967" i="53" s="1"/>
  <c r="G966" i="53"/>
  <c r="H966" i="53" s="1"/>
  <c r="H959" i="53"/>
  <c r="G958" i="53"/>
  <c r="H958" i="53" s="1"/>
  <c r="G957" i="53"/>
  <c r="H957" i="53" s="1"/>
  <c r="G956" i="53"/>
  <c r="H956" i="53" s="1"/>
  <c r="G955" i="53"/>
  <c r="H955" i="53" s="1"/>
  <c r="G954" i="53"/>
  <c r="H954" i="53" s="1"/>
  <c r="G953" i="53"/>
  <c r="H953" i="53" s="1"/>
  <c r="G952" i="53"/>
  <c r="H952" i="53" s="1"/>
  <c r="G951" i="53"/>
  <c r="H951" i="53" s="1"/>
  <c r="G950" i="53"/>
  <c r="H950" i="53" s="1"/>
  <c r="H943" i="53"/>
  <c r="G942" i="53"/>
  <c r="H942" i="53" s="1"/>
  <c r="G941" i="53"/>
  <c r="H941" i="53" s="1"/>
  <c r="G940" i="53"/>
  <c r="H940" i="53" s="1"/>
  <c r="G939" i="53"/>
  <c r="H939" i="53" s="1"/>
  <c r="G938" i="53"/>
  <c r="H938" i="53" s="1"/>
  <c r="G937" i="53"/>
  <c r="H937" i="53" s="1"/>
  <c r="G936" i="53"/>
  <c r="H936" i="53" s="1"/>
  <c r="G935" i="53"/>
  <c r="H935" i="53" s="1"/>
  <c r="G934" i="53"/>
  <c r="H934" i="53" s="1"/>
  <c r="H927" i="53"/>
  <c r="G926" i="53"/>
  <c r="H926" i="53" s="1"/>
  <c r="G925" i="53"/>
  <c r="H925" i="53" s="1"/>
  <c r="G924" i="53"/>
  <c r="H924" i="53" s="1"/>
  <c r="G923" i="53"/>
  <c r="H923" i="53" s="1"/>
  <c r="G922" i="53"/>
  <c r="H922" i="53" s="1"/>
  <c r="G921" i="53"/>
  <c r="H921" i="53" s="1"/>
  <c r="G920" i="53"/>
  <c r="H920" i="53" s="1"/>
  <c r="G919" i="53"/>
  <c r="H919" i="53" s="1"/>
  <c r="G918" i="53"/>
  <c r="H918" i="53" s="1"/>
  <c r="H911" i="53"/>
  <c r="G910" i="53"/>
  <c r="H910" i="53" s="1"/>
  <c r="G909" i="53"/>
  <c r="H909" i="53" s="1"/>
  <c r="G908" i="53"/>
  <c r="H908" i="53" s="1"/>
  <c r="G907" i="53"/>
  <c r="H907" i="53" s="1"/>
  <c r="G906" i="53"/>
  <c r="H906" i="53" s="1"/>
  <c r="G905" i="53"/>
  <c r="H905" i="53" s="1"/>
  <c r="G904" i="53"/>
  <c r="H904" i="53" s="1"/>
  <c r="G903" i="53"/>
  <c r="H903" i="53" s="1"/>
  <c r="G902" i="53"/>
  <c r="H902" i="53" s="1"/>
  <c r="H607" i="53"/>
  <c r="G606" i="53"/>
  <c r="H606" i="53" s="1"/>
  <c r="G605" i="53"/>
  <c r="H605" i="53" s="1"/>
  <c r="G604" i="53"/>
  <c r="H604" i="53" s="1"/>
  <c r="G603" i="53"/>
  <c r="H603" i="53" s="1"/>
  <c r="G602" i="53"/>
  <c r="H602" i="53" s="1"/>
  <c r="G601" i="53"/>
  <c r="H601" i="53" s="1"/>
  <c r="G600" i="53"/>
  <c r="H600" i="53" s="1"/>
  <c r="G599" i="53"/>
  <c r="H599" i="53" s="1"/>
  <c r="G598" i="53"/>
  <c r="H598" i="53" s="1"/>
  <c r="H591" i="53"/>
  <c r="G590" i="53"/>
  <c r="H590" i="53" s="1"/>
  <c r="G589" i="53"/>
  <c r="H589" i="53" s="1"/>
  <c r="G588" i="53"/>
  <c r="H588" i="53" s="1"/>
  <c r="G587" i="53"/>
  <c r="H587" i="53" s="1"/>
  <c r="G586" i="53"/>
  <c r="H586" i="53" s="1"/>
  <c r="G585" i="53"/>
  <c r="H585" i="53" s="1"/>
  <c r="G584" i="53"/>
  <c r="H584" i="53" s="1"/>
  <c r="G583" i="53"/>
  <c r="H583" i="53" s="1"/>
  <c r="G582" i="53"/>
  <c r="H582" i="53" s="1"/>
  <c r="H575" i="53"/>
  <c r="G574" i="53"/>
  <c r="H574" i="53" s="1"/>
  <c r="G573" i="53"/>
  <c r="H573" i="53" s="1"/>
  <c r="G572" i="53"/>
  <c r="H572" i="53" s="1"/>
  <c r="G571" i="53"/>
  <c r="H571" i="53" s="1"/>
  <c r="G570" i="53"/>
  <c r="H570" i="53" s="1"/>
  <c r="G569" i="53"/>
  <c r="H569" i="53" s="1"/>
  <c r="G568" i="53"/>
  <c r="H568" i="53" s="1"/>
  <c r="G567" i="53"/>
  <c r="H567" i="53" s="1"/>
  <c r="G566" i="53"/>
  <c r="H566" i="53" s="1"/>
  <c r="H559" i="53"/>
  <c r="G558" i="53"/>
  <c r="H558" i="53" s="1"/>
  <c r="G557" i="53"/>
  <c r="H557" i="53" s="1"/>
  <c r="G556" i="53"/>
  <c r="H556" i="53" s="1"/>
  <c r="G555" i="53"/>
  <c r="H555" i="53" s="1"/>
  <c r="G554" i="53"/>
  <c r="H554" i="53" s="1"/>
  <c r="G553" i="53"/>
  <c r="H553" i="53" s="1"/>
  <c r="G552" i="53"/>
  <c r="H552" i="53" s="1"/>
  <c r="G551" i="53"/>
  <c r="H551" i="53" s="1"/>
  <c r="G550" i="53"/>
  <c r="H550" i="53" s="1"/>
  <c r="H543" i="53"/>
  <c r="G542" i="53"/>
  <c r="H542" i="53" s="1"/>
  <c r="G541" i="53"/>
  <c r="H541" i="53" s="1"/>
  <c r="G540" i="53"/>
  <c r="H540" i="53" s="1"/>
  <c r="G539" i="53"/>
  <c r="H539" i="53" s="1"/>
  <c r="G538" i="53"/>
  <c r="H538" i="53" s="1"/>
  <c r="G537" i="53"/>
  <c r="H537" i="53" s="1"/>
  <c r="G536" i="53"/>
  <c r="H536" i="53" s="1"/>
  <c r="G535" i="53"/>
  <c r="H535" i="53" s="1"/>
  <c r="G534" i="53"/>
  <c r="H534" i="53" s="1"/>
  <c r="H1663" i="53"/>
  <c r="G1662" i="53"/>
  <c r="H1662" i="53" s="1"/>
  <c r="G1661" i="53"/>
  <c r="H1661" i="53" s="1"/>
  <c r="G1660" i="53"/>
  <c r="H1660" i="53" s="1"/>
  <c r="G1659" i="53"/>
  <c r="H1659" i="53" s="1"/>
  <c r="G1658" i="53"/>
  <c r="H1658" i="53" s="1"/>
  <c r="G1657" i="53"/>
  <c r="H1657" i="53" s="1"/>
  <c r="G1656" i="53"/>
  <c r="H1656" i="53" s="1"/>
  <c r="G1655" i="53"/>
  <c r="H1655" i="53" s="1"/>
  <c r="G1654" i="53"/>
  <c r="H1654" i="53" s="1"/>
  <c r="H2143" i="53"/>
  <c r="G2142" i="53"/>
  <c r="H2142" i="53" s="1"/>
  <c r="G2141" i="53"/>
  <c r="H2141" i="53" s="1"/>
  <c r="G2140" i="53"/>
  <c r="H2140" i="53" s="1"/>
  <c r="G2139" i="53"/>
  <c r="H2139" i="53" s="1"/>
  <c r="G2138" i="53"/>
  <c r="H2138" i="53" s="1"/>
  <c r="G2137" i="53"/>
  <c r="H2137" i="53" s="1"/>
  <c r="G2136" i="53"/>
  <c r="H2136" i="53" s="1"/>
  <c r="G2135" i="53"/>
  <c r="H2135" i="53" s="1"/>
  <c r="G2134" i="53"/>
  <c r="H2134" i="53" s="1"/>
  <c r="E1544" i="53"/>
  <c r="H1567" i="53"/>
  <c r="G1566" i="53"/>
  <c r="H1566" i="53" s="1"/>
  <c r="G1565" i="53"/>
  <c r="H1565" i="53" s="1"/>
  <c r="G1564" i="53"/>
  <c r="H1564" i="53" s="1"/>
  <c r="G1563" i="53"/>
  <c r="H1563" i="53" s="1"/>
  <c r="G1562" i="53"/>
  <c r="H1562" i="53" s="1"/>
  <c r="G1561" i="53"/>
  <c r="H1561" i="53" s="1"/>
  <c r="G1560" i="53"/>
  <c r="H1560" i="53" s="1"/>
  <c r="G1559" i="53"/>
  <c r="H1559" i="53" s="1"/>
  <c r="G1558" i="53"/>
  <c r="H1558" i="53" s="1"/>
  <c r="H1551" i="53"/>
  <c r="G1550" i="53"/>
  <c r="H1550" i="53" s="1"/>
  <c r="G1549" i="53"/>
  <c r="H1549" i="53" s="1"/>
  <c r="G1548" i="53"/>
  <c r="H1548" i="53" s="1"/>
  <c r="G1547" i="53"/>
  <c r="H1547" i="53" s="1"/>
  <c r="G1546" i="53"/>
  <c r="H1546" i="53" s="1"/>
  <c r="G1545" i="53"/>
  <c r="H1545" i="53" s="1"/>
  <c r="G1543" i="53"/>
  <c r="H1543" i="53" s="1"/>
  <c r="G1542" i="53"/>
  <c r="H1542" i="53" s="1"/>
  <c r="H1535" i="53"/>
  <c r="G1534" i="53"/>
  <c r="H1534" i="53" s="1"/>
  <c r="G1533" i="53"/>
  <c r="H1533" i="53" s="1"/>
  <c r="G1532" i="53"/>
  <c r="H1532" i="53" s="1"/>
  <c r="G1531" i="53"/>
  <c r="H1531" i="53" s="1"/>
  <c r="G1530" i="53"/>
  <c r="H1530" i="53" s="1"/>
  <c r="G1529" i="53"/>
  <c r="H1529" i="53" s="1"/>
  <c r="G1528" i="53"/>
  <c r="H1528" i="53" s="1"/>
  <c r="G1527" i="53"/>
  <c r="H1527" i="53" s="1"/>
  <c r="G1526" i="53"/>
  <c r="H1526" i="53" s="1"/>
  <c r="H1519" i="53"/>
  <c r="G1518" i="53"/>
  <c r="H1518" i="53" s="1"/>
  <c r="G1517" i="53"/>
  <c r="H1517" i="53" s="1"/>
  <c r="G1516" i="53"/>
  <c r="H1516" i="53" s="1"/>
  <c r="G1515" i="53"/>
  <c r="H1515" i="53" s="1"/>
  <c r="G1514" i="53"/>
  <c r="H1514" i="53" s="1"/>
  <c r="G1513" i="53"/>
  <c r="H1513" i="53" s="1"/>
  <c r="G1512" i="53"/>
  <c r="H1512" i="53" s="1"/>
  <c r="G1511" i="53"/>
  <c r="H1511" i="53" s="1"/>
  <c r="G1510" i="53"/>
  <c r="H1510" i="53" s="1"/>
  <c r="H1503" i="53"/>
  <c r="G1502" i="53"/>
  <c r="H1502" i="53" s="1"/>
  <c r="G1501" i="53"/>
  <c r="H1501" i="53" s="1"/>
  <c r="G1500" i="53"/>
  <c r="H1500" i="53" s="1"/>
  <c r="G1499" i="53"/>
  <c r="H1499" i="53" s="1"/>
  <c r="G1498" i="53"/>
  <c r="H1498" i="53" s="1"/>
  <c r="G1497" i="53"/>
  <c r="H1497" i="53" s="1"/>
  <c r="G1496" i="53"/>
  <c r="H1496" i="53" s="1"/>
  <c r="G1495" i="53"/>
  <c r="H1495" i="53" s="1"/>
  <c r="G1494" i="53"/>
  <c r="H1494" i="53" s="1"/>
  <c r="E262" i="53"/>
  <c r="H287" i="53"/>
  <c r="G286" i="53"/>
  <c r="H286" i="53" s="1"/>
  <c r="G285" i="53"/>
  <c r="H285" i="53" s="1"/>
  <c r="G284" i="53"/>
  <c r="H284" i="53" s="1"/>
  <c r="G283" i="53"/>
  <c r="H283" i="53" s="1"/>
  <c r="G282" i="53"/>
  <c r="H282" i="53" s="1"/>
  <c r="G281" i="53"/>
  <c r="H281" i="53" s="1"/>
  <c r="G280" i="53"/>
  <c r="H280" i="53" s="1"/>
  <c r="G279" i="53"/>
  <c r="H279" i="53" s="1"/>
  <c r="G278" i="53"/>
  <c r="H278" i="53" s="1"/>
  <c r="H271" i="53"/>
  <c r="G270" i="53"/>
  <c r="H270" i="53" s="1"/>
  <c r="G269" i="53"/>
  <c r="H269" i="53" s="1"/>
  <c r="G268" i="53"/>
  <c r="H268" i="53" s="1"/>
  <c r="G267" i="53"/>
  <c r="H267" i="53" s="1"/>
  <c r="G266" i="53"/>
  <c r="H266" i="53" s="1"/>
  <c r="G265" i="53"/>
  <c r="H265" i="53" s="1"/>
  <c r="G264" i="53"/>
  <c r="H264" i="53" s="1"/>
  <c r="G263" i="53"/>
  <c r="H263" i="53" s="1"/>
  <c r="G261" i="53"/>
  <c r="H261" i="53" s="1"/>
  <c r="H255" i="53"/>
  <c r="G254" i="53"/>
  <c r="H254" i="53" s="1"/>
  <c r="G253" i="53"/>
  <c r="H253" i="53" s="1"/>
  <c r="G252" i="53"/>
  <c r="H252" i="53" s="1"/>
  <c r="G251" i="53"/>
  <c r="H251" i="53" s="1"/>
  <c r="G250" i="53"/>
  <c r="H250" i="53" s="1"/>
  <c r="G249" i="53"/>
  <c r="H249" i="53" s="1"/>
  <c r="G248" i="53"/>
  <c r="H248" i="53" s="1"/>
  <c r="G247" i="53"/>
  <c r="H247" i="53" s="1"/>
  <c r="G246" i="53"/>
  <c r="H246" i="53" s="1"/>
  <c r="H239" i="53"/>
  <c r="G238" i="53"/>
  <c r="H238" i="53" s="1"/>
  <c r="G237" i="53"/>
  <c r="H237" i="53" s="1"/>
  <c r="G236" i="53"/>
  <c r="H236" i="53" s="1"/>
  <c r="G235" i="53"/>
  <c r="H235" i="53" s="1"/>
  <c r="G234" i="53"/>
  <c r="H234" i="53" s="1"/>
  <c r="G233" i="53"/>
  <c r="H233" i="53" s="1"/>
  <c r="G232" i="53"/>
  <c r="H232" i="53" s="1"/>
  <c r="G231" i="53"/>
  <c r="H231" i="53" s="1"/>
  <c r="G230" i="53"/>
  <c r="H230" i="53" s="1"/>
  <c r="H1359" i="53"/>
  <c r="G1358" i="53"/>
  <c r="H1358" i="53" s="1"/>
  <c r="G1357" i="53"/>
  <c r="H1357" i="53" s="1"/>
  <c r="G1356" i="53"/>
  <c r="H1356" i="53" s="1"/>
  <c r="G1355" i="53"/>
  <c r="H1355" i="53" s="1"/>
  <c r="G1354" i="53"/>
  <c r="H1354" i="53" s="1"/>
  <c r="G1353" i="53"/>
  <c r="H1353" i="53" s="1"/>
  <c r="G1352" i="53"/>
  <c r="H1352" i="53" s="1"/>
  <c r="G1351" i="53"/>
  <c r="H1351" i="53" s="1"/>
  <c r="G1350" i="53"/>
  <c r="H1350" i="53" s="1"/>
  <c r="H1343" i="53"/>
  <c r="G1342" i="53"/>
  <c r="H1342" i="53" s="1"/>
  <c r="G1341" i="53"/>
  <c r="H1341" i="53" s="1"/>
  <c r="G1340" i="53"/>
  <c r="H1340" i="53" s="1"/>
  <c r="G1339" i="53"/>
  <c r="H1339" i="53" s="1"/>
  <c r="G1338" i="53"/>
  <c r="H1338" i="53" s="1"/>
  <c r="G1337" i="53"/>
  <c r="H1337" i="53" s="1"/>
  <c r="G1336" i="53"/>
  <c r="H1336" i="53" s="1"/>
  <c r="G1335" i="53"/>
  <c r="H1335" i="53" s="1"/>
  <c r="G1334" i="53"/>
  <c r="H1334" i="53" s="1"/>
  <c r="H1327" i="53"/>
  <c r="G1326" i="53"/>
  <c r="H1326" i="53" s="1"/>
  <c r="G1325" i="53"/>
  <c r="H1325" i="53" s="1"/>
  <c r="G1324" i="53"/>
  <c r="H1324" i="53" s="1"/>
  <c r="G1323" i="53"/>
  <c r="H1323" i="53" s="1"/>
  <c r="G1322" i="53"/>
  <c r="H1322" i="53" s="1"/>
  <c r="G1321" i="53"/>
  <c r="H1321" i="53" s="1"/>
  <c r="G1320" i="53"/>
  <c r="H1320" i="53" s="1"/>
  <c r="G1319" i="53"/>
  <c r="H1319" i="53" s="1"/>
  <c r="G1318" i="53"/>
  <c r="H1318" i="53" s="1"/>
  <c r="F1317" i="53"/>
  <c r="G1317" i="53" s="1"/>
  <c r="H1317" i="53" s="1"/>
  <c r="E1317" i="53"/>
  <c r="H1311" i="53"/>
  <c r="G1310" i="53"/>
  <c r="H1310" i="53" s="1"/>
  <c r="G1309" i="53"/>
  <c r="H1309" i="53" s="1"/>
  <c r="G1308" i="53"/>
  <c r="H1308" i="53" s="1"/>
  <c r="G1307" i="53"/>
  <c r="H1307" i="53" s="1"/>
  <c r="G1306" i="53"/>
  <c r="H1306" i="53" s="1"/>
  <c r="G1305" i="53"/>
  <c r="H1305" i="53" s="1"/>
  <c r="G1304" i="53"/>
  <c r="H1304" i="53" s="1"/>
  <c r="G1303" i="53"/>
  <c r="H1303" i="53" s="1"/>
  <c r="G1302" i="53"/>
  <c r="H1302" i="53" s="1"/>
  <c r="H1295" i="53"/>
  <c r="G1294" i="53"/>
  <c r="H1294" i="53" s="1"/>
  <c r="G1293" i="53"/>
  <c r="H1293" i="53" s="1"/>
  <c r="G1292" i="53"/>
  <c r="H1292" i="53" s="1"/>
  <c r="G1291" i="53"/>
  <c r="H1291" i="53" s="1"/>
  <c r="G1290" i="53"/>
  <c r="H1290" i="53" s="1"/>
  <c r="G1289" i="53"/>
  <c r="H1289" i="53" s="1"/>
  <c r="G1288" i="53"/>
  <c r="H1288" i="53" s="1"/>
  <c r="G1287" i="53"/>
  <c r="H1287" i="53" s="1"/>
  <c r="G1286" i="53"/>
  <c r="H1286" i="53" s="1"/>
  <c r="H1279" i="53"/>
  <c r="G1278" i="53"/>
  <c r="H1278" i="53" s="1"/>
  <c r="G1277" i="53"/>
  <c r="H1277" i="53" s="1"/>
  <c r="G1276" i="53"/>
  <c r="H1276" i="53" s="1"/>
  <c r="G1275" i="53"/>
  <c r="H1275" i="53" s="1"/>
  <c r="G1274" i="53"/>
  <c r="H1274" i="53" s="1"/>
  <c r="G1273" i="53"/>
  <c r="H1273" i="53" s="1"/>
  <c r="G1272" i="53"/>
  <c r="H1272" i="53" s="1"/>
  <c r="G1271" i="53"/>
  <c r="H1271" i="53" s="1"/>
  <c r="G1270" i="53"/>
  <c r="H1270" i="53" s="1"/>
  <c r="H1263" i="53"/>
  <c r="G1262" i="53"/>
  <c r="H1262" i="53" s="1"/>
  <c r="G1261" i="53"/>
  <c r="H1261" i="53" s="1"/>
  <c r="G1260" i="53"/>
  <c r="H1260" i="53" s="1"/>
  <c r="G1259" i="53"/>
  <c r="H1259" i="53" s="1"/>
  <c r="G1258" i="53"/>
  <c r="H1258" i="53" s="1"/>
  <c r="G1257" i="53"/>
  <c r="H1257" i="53" s="1"/>
  <c r="G1256" i="53"/>
  <c r="H1256" i="53" s="1"/>
  <c r="G1255" i="53"/>
  <c r="H1255" i="53" s="1"/>
  <c r="G1254" i="53"/>
  <c r="H1254" i="53" s="1"/>
  <c r="H1247" i="53"/>
  <c r="G1246" i="53"/>
  <c r="H1246" i="53" s="1"/>
  <c r="G1245" i="53"/>
  <c r="H1245" i="53" s="1"/>
  <c r="G1244" i="53"/>
  <c r="H1244" i="53" s="1"/>
  <c r="G1243" i="53"/>
  <c r="H1243" i="53" s="1"/>
  <c r="G1242" i="53"/>
  <c r="H1242" i="53" s="1"/>
  <c r="G1241" i="53"/>
  <c r="H1241" i="53" s="1"/>
  <c r="G1240" i="53"/>
  <c r="H1240" i="53" s="1"/>
  <c r="G1239" i="53"/>
  <c r="H1239" i="53" s="1"/>
  <c r="G1238" i="53"/>
  <c r="H1238" i="53" s="1"/>
  <c r="H1231" i="53"/>
  <c r="G1230" i="53"/>
  <c r="H1230" i="53" s="1"/>
  <c r="G1229" i="53"/>
  <c r="H1229" i="53" s="1"/>
  <c r="G1228" i="53"/>
  <c r="H1228" i="53" s="1"/>
  <c r="G1227" i="53"/>
  <c r="H1227" i="53" s="1"/>
  <c r="G1226" i="53"/>
  <c r="H1226" i="53" s="1"/>
  <c r="G1225" i="53"/>
  <c r="H1225" i="53" s="1"/>
  <c r="G1224" i="53"/>
  <c r="H1224" i="53" s="1"/>
  <c r="G1223" i="53"/>
  <c r="H1223" i="53" s="1"/>
  <c r="G1222" i="53"/>
  <c r="H1222" i="53" s="1"/>
  <c r="H1215" i="53"/>
  <c r="G1214" i="53"/>
  <c r="H1214" i="53" s="1"/>
  <c r="G1213" i="53"/>
  <c r="H1213" i="53" s="1"/>
  <c r="G1212" i="53"/>
  <c r="H1212" i="53" s="1"/>
  <c r="G1211" i="53"/>
  <c r="H1211" i="53" s="1"/>
  <c r="G1210" i="53"/>
  <c r="H1210" i="53" s="1"/>
  <c r="G1209" i="53"/>
  <c r="H1209" i="53" s="1"/>
  <c r="G1208" i="53"/>
  <c r="H1208" i="53" s="1"/>
  <c r="G1207" i="53"/>
  <c r="H1207" i="53" s="1"/>
  <c r="G1206" i="53"/>
  <c r="H1206" i="53" s="1"/>
  <c r="H1199" i="53"/>
  <c r="G1198" i="53"/>
  <c r="H1198" i="53" s="1"/>
  <c r="G1197" i="53"/>
  <c r="H1197" i="53" s="1"/>
  <c r="G1196" i="53"/>
  <c r="H1196" i="53" s="1"/>
  <c r="G1195" i="53"/>
  <c r="H1195" i="53" s="1"/>
  <c r="G1194" i="53"/>
  <c r="H1194" i="53" s="1"/>
  <c r="G1193" i="53"/>
  <c r="H1193" i="53" s="1"/>
  <c r="G1192" i="53"/>
  <c r="H1192" i="53" s="1"/>
  <c r="G1191" i="53"/>
  <c r="H1191" i="53" s="1"/>
  <c r="G1190" i="53"/>
  <c r="H1190" i="53" s="1"/>
  <c r="H1183" i="53"/>
  <c r="G1182" i="53"/>
  <c r="H1182" i="53" s="1"/>
  <c r="G1181" i="53"/>
  <c r="H1181" i="53" s="1"/>
  <c r="G1180" i="53"/>
  <c r="H1180" i="53" s="1"/>
  <c r="G1179" i="53"/>
  <c r="H1179" i="53" s="1"/>
  <c r="G1178" i="53"/>
  <c r="H1178" i="53" s="1"/>
  <c r="G1177" i="53"/>
  <c r="H1177" i="53" s="1"/>
  <c r="G1176" i="53"/>
  <c r="H1176" i="53" s="1"/>
  <c r="G1175" i="53"/>
  <c r="H1175" i="53" s="1"/>
  <c r="G1174" i="53"/>
  <c r="H1174" i="53" s="1"/>
  <c r="H1167" i="53"/>
  <c r="G1166" i="53"/>
  <c r="H1166" i="53" s="1"/>
  <c r="G1165" i="53"/>
  <c r="H1165" i="53" s="1"/>
  <c r="G1164" i="53"/>
  <c r="H1164" i="53" s="1"/>
  <c r="G1163" i="53"/>
  <c r="H1163" i="53" s="1"/>
  <c r="G1162" i="53"/>
  <c r="H1162" i="53" s="1"/>
  <c r="G1161" i="53"/>
  <c r="H1161" i="53" s="1"/>
  <c r="G1160" i="53"/>
  <c r="H1160" i="53" s="1"/>
  <c r="G1159" i="53"/>
  <c r="H1159" i="53" s="1"/>
  <c r="G1158" i="53"/>
  <c r="H1158" i="53" s="1"/>
  <c r="H1151" i="53"/>
  <c r="G1150" i="53"/>
  <c r="H1150" i="53" s="1"/>
  <c r="G1149" i="53"/>
  <c r="H1149" i="53" s="1"/>
  <c r="G1148" i="53"/>
  <c r="H1148" i="53" s="1"/>
  <c r="G1147" i="53"/>
  <c r="H1147" i="53" s="1"/>
  <c r="G1146" i="53"/>
  <c r="H1146" i="53" s="1"/>
  <c r="G1145" i="53"/>
  <c r="H1145" i="53" s="1"/>
  <c r="G1144" i="53"/>
  <c r="H1144" i="53" s="1"/>
  <c r="G1143" i="53"/>
  <c r="H1143" i="53" s="1"/>
  <c r="G1142" i="53"/>
  <c r="H1103" i="53"/>
  <c r="G1102" i="53"/>
  <c r="H1102" i="53" s="1"/>
  <c r="G1101" i="53"/>
  <c r="H1101" i="53" s="1"/>
  <c r="G1100" i="53"/>
  <c r="H1100" i="53" s="1"/>
  <c r="G1099" i="53"/>
  <c r="H1099" i="53" s="1"/>
  <c r="G1098" i="53"/>
  <c r="H1098" i="53" s="1"/>
  <c r="G1097" i="53"/>
  <c r="H1097" i="53" s="1"/>
  <c r="G1096" i="53"/>
  <c r="H1096" i="53" s="1"/>
  <c r="G1095" i="53"/>
  <c r="H1095" i="53" s="1"/>
  <c r="G1094" i="53"/>
  <c r="H1094" i="53" s="1"/>
  <c r="H1087" i="53"/>
  <c r="G1086" i="53"/>
  <c r="H1086" i="53" s="1"/>
  <c r="G1085" i="53"/>
  <c r="H1085" i="53" s="1"/>
  <c r="G1084" i="53"/>
  <c r="H1084" i="53" s="1"/>
  <c r="G1083" i="53"/>
  <c r="H1083" i="53" s="1"/>
  <c r="G1082" i="53"/>
  <c r="H1082" i="53" s="1"/>
  <c r="G1081" i="53"/>
  <c r="H1081" i="53" s="1"/>
  <c r="G1080" i="53"/>
  <c r="H1080" i="53" s="1"/>
  <c r="G1079" i="53"/>
  <c r="H1079" i="53" s="1"/>
  <c r="G1078" i="53"/>
  <c r="H1078" i="53" s="1"/>
  <c r="H1071" i="53"/>
  <c r="G1070" i="53"/>
  <c r="H1070" i="53" s="1"/>
  <c r="G1069" i="53"/>
  <c r="H1069" i="53" s="1"/>
  <c r="G1068" i="53"/>
  <c r="H1068" i="53" s="1"/>
  <c r="G1067" i="53"/>
  <c r="H1067" i="53" s="1"/>
  <c r="G1066" i="53"/>
  <c r="H1066" i="53" s="1"/>
  <c r="G1065" i="53"/>
  <c r="H1065" i="53" s="1"/>
  <c r="G1064" i="53"/>
  <c r="H1064" i="53" s="1"/>
  <c r="G1063" i="53"/>
  <c r="H1063" i="53" s="1"/>
  <c r="G1062" i="53"/>
  <c r="H1062" i="53" s="1"/>
  <c r="E1048" i="53"/>
  <c r="H1055" i="53"/>
  <c r="G1054" i="53"/>
  <c r="H1054" i="53" s="1"/>
  <c r="G1053" i="53"/>
  <c r="H1053" i="53" s="1"/>
  <c r="G1052" i="53"/>
  <c r="H1052" i="53" s="1"/>
  <c r="G1051" i="53"/>
  <c r="H1051" i="53" s="1"/>
  <c r="G1050" i="53"/>
  <c r="H1050" i="53" s="1"/>
  <c r="G1049" i="53"/>
  <c r="H1049" i="53" s="1"/>
  <c r="G1047" i="53"/>
  <c r="H1047" i="53" s="1"/>
  <c r="G1046" i="53"/>
  <c r="H1046" i="53" s="1"/>
  <c r="H1135" i="53"/>
  <c r="G1134" i="53"/>
  <c r="H1134" i="53" s="1"/>
  <c r="G1133" i="53"/>
  <c r="H1133" i="53" s="1"/>
  <c r="G1131" i="53"/>
  <c r="H1131" i="53" s="1"/>
  <c r="G1130" i="53"/>
  <c r="H1130" i="53" s="1"/>
  <c r="G1129" i="53"/>
  <c r="H1129" i="53" s="1"/>
  <c r="G1128" i="53"/>
  <c r="H1128" i="53" s="1"/>
  <c r="G1127" i="53"/>
  <c r="H1127" i="53" s="1"/>
  <c r="G1126" i="53"/>
  <c r="H1126" i="53" s="1"/>
  <c r="G1125" i="53"/>
  <c r="H191" i="53"/>
  <c r="G190" i="53"/>
  <c r="H190" i="53" s="1"/>
  <c r="G189" i="53"/>
  <c r="H189" i="53" s="1"/>
  <c r="G188" i="53"/>
  <c r="H188" i="53" s="1"/>
  <c r="G187" i="53"/>
  <c r="H187" i="53" s="1"/>
  <c r="G186" i="53"/>
  <c r="H186" i="53" s="1"/>
  <c r="G185" i="53"/>
  <c r="H185" i="53" s="1"/>
  <c r="G184" i="53"/>
  <c r="H184" i="53" s="1"/>
  <c r="G183" i="53"/>
  <c r="H183" i="53" s="1"/>
  <c r="G182" i="53"/>
  <c r="H182" i="53" s="1"/>
  <c r="H175" i="53"/>
  <c r="G174" i="53"/>
  <c r="H174" i="53" s="1"/>
  <c r="G173" i="53"/>
  <c r="H173" i="53" s="1"/>
  <c r="G172" i="53"/>
  <c r="H172" i="53" s="1"/>
  <c r="G171" i="53"/>
  <c r="H171" i="53" s="1"/>
  <c r="G170" i="53"/>
  <c r="H170" i="53" s="1"/>
  <c r="G169" i="53"/>
  <c r="H169" i="53" s="1"/>
  <c r="G168" i="53"/>
  <c r="H168" i="53" s="1"/>
  <c r="G167" i="53"/>
  <c r="H167" i="53" s="1"/>
  <c r="G166" i="53"/>
  <c r="H166" i="53" s="1"/>
  <c r="E72" i="53"/>
  <c r="H79" i="53"/>
  <c r="G78" i="53"/>
  <c r="H78" i="53" s="1"/>
  <c r="G77" i="53"/>
  <c r="H77" i="53" s="1"/>
  <c r="G76" i="53"/>
  <c r="H76" i="53" s="1"/>
  <c r="G75" i="53"/>
  <c r="H75" i="53" s="1"/>
  <c r="G74" i="53"/>
  <c r="H74" i="53" s="1"/>
  <c r="G73" i="53"/>
  <c r="H73" i="53" s="1"/>
  <c r="G71" i="53"/>
  <c r="H71" i="53" s="1"/>
  <c r="G70" i="53"/>
  <c r="H70" i="53" s="1"/>
  <c r="E200" i="53"/>
  <c r="H207" i="53"/>
  <c r="G206" i="53"/>
  <c r="H206" i="53" s="1"/>
  <c r="G205" i="53"/>
  <c r="H205" i="53" s="1"/>
  <c r="G204" i="53"/>
  <c r="H204" i="53" s="1"/>
  <c r="G203" i="53"/>
  <c r="H203" i="53" s="1"/>
  <c r="G202" i="53"/>
  <c r="H202" i="53" s="1"/>
  <c r="G201" i="53"/>
  <c r="H201" i="53" s="1"/>
  <c r="G199" i="53"/>
  <c r="H199" i="53" s="1"/>
  <c r="G198" i="53"/>
  <c r="H198" i="53" s="1"/>
  <c r="H159" i="53"/>
  <c r="G158" i="53"/>
  <c r="H158" i="53" s="1"/>
  <c r="G157" i="53"/>
  <c r="H157" i="53" s="1"/>
  <c r="G156" i="53"/>
  <c r="H156" i="53" s="1"/>
  <c r="G155" i="53"/>
  <c r="H155" i="53" s="1"/>
  <c r="G154" i="53"/>
  <c r="H154" i="53" s="1"/>
  <c r="G153" i="53"/>
  <c r="H153" i="53" s="1"/>
  <c r="G152" i="53"/>
  <c r="H152" i="53" s="1"/>
  <c r="G151" i="53"/>
  <c r="H151" i="53" s="1"/>
  <c r="G150" i="53"/>
  <c r="H150" i="53" s="1"/>
  <c r="E136" i="53"/>
  <c r="H143" i="53"/>
  <c r="G142" i="53"/>
  <c r="H142" i="53" s="1"/>
  <c r="G141" i="53"/>
  <c r="H141" i="53" s="1"/>
  <c r="G140" i="53"/>
  <c r="H140" i="53" s="1"/>
  <c r="G139" i="53"/>
  <c r="H139" i="53" s="1"/>
  <c r="G138" i="53"/>
  <c r="H138" i="53" s="1"/>
  <c r="G137" i="53"/>
  <c r="H137" i="53" s="1"/>
  <c r="G135" i="53"/>
  <c r="H135" i="53" s="1"/>
  <c r="G134" i="53"/>
  <c r="H134" i="53" s="1"/>
  <c r="H127" i="53"/>
  <c r="G126" i="53"/>
  <c r="H126" i="53" s="1"/>
  <c r="G125" i="53"/>
  <c r="H125" i="53" s="1"/>
  <c r="G124" i="53"/>
  <c r="H124" i="53" s="1"/>
  <c r="G123" i="53"/>
  <c r="H123" i="53" s="1"/>
  <c r="G122" i="53"/>
  <c r="H122" i="53" s="1"/>
  <c r="G121" i="53"/>
  <c r="H121" i="53" s="1"/>
  <c r="G120" i="53"/>
  <c r="H120" i="53" s="1"/>
  <c r="G119" i="53"/>
  <c r="H119" i="53" s="1"/>
  <c r="G118" i="53"/>
  <c r="H118" i="53" s="1"/>
  <c r="H111" i="53"/>
  <c r="G110" i="53"/>
  <c r="H110" i="53" s="1"/>
  <c r="G109" i="53"/>
  <c r="H109" i="53" s="1"/>
  <c r="G108" i="53"/>
  <c r="H108" i="53" s="1"/>
  <c r="G107" i="53"/>
  <c r="H107" i="53" s="1"/>
  <c r="G106" i="53"/>
  <c r="H106" i="53" s="1"/>
  <c r="G105" i="53"/>
  <c r="H105" i="53" s="1"/>
  <c r="G104" i="53"/>
  <c r="H104" i="53" s="1"/>
  <c r="G103" i="53"/>
  <c r="H103" i="53" s="1"/>
  <c r="G102" i="53"/>
  <c r="H102" i="53" s="1"/>
  <c r="H95" i="53"/>
  <c r="G94" i="53"/>
  <c r="H94" i="53" s="1"/>
  <c r="G93" i="53"/>
  <c r="H93" i="53" s="1"/>
  <c r="G92" i="53"/>
  <c r="H92" i="53" s="1"/>
  <c r="G91" i="53"/>
  <c r="H91" i="53" s="1"/>
  <c r="G90" i="53"/>
  <c r="H90" i="53" s="1"/>
  <c r="G89" i="53"/>
  <c r="H89" i="53" s="1"/>
  <c r="G88" i="53"/>
  <c r="H88" i="53" s="1"/>
  <c r="G87" i="53"/>
  <c r="H87" i="53" s="1"/>
  <c r="G86" i="53"/>
  <c r="H86" i="53" s="1"/>
  <c r="H63" i="53"/>
  <c r="G62" i="53"/>
  <c r="H62" i="53" s="1"/>
  <c r="G61" i="53"/>
  <c r="H61" i="53" s="1"/>
  <c r="G60" i="53"/>
  <c r="H60" i="53" s="1"/>
  <c r="G59" i="53"/>
  <c r="H59" i="53" s="1"/>
  <c r="G58" i="53"/>
  <c r="H58" i="53" s="1"/>
  <c r="G57" i="53"/>
  <c r="H57" i="53" s="1"/>
  <c r="G56" i="53"/>
  <c r="H56" i="53" s="1"/>
  <c r="G55" i="53"/>
  <c r="H55" i="53" s="1"/>
  <c r="G54" i="53"/>
  <c r="H54" i="53" s="1"/>
  <c r="H47" i="53"/>
  <c r="G46" i="53"/>
  <c r="H46" i="53" s="1"/>
  <c r="G45" i="53"/>
  <c r="H45" i="53" s="1"/>
  <c r="G44" i="53"/>
  <c r="H44" i="53" s="1"/>
  <c r="G43" i="53"/>
  <c r="H43" i="53" s="1"/>
  <c r="G42" i="53"/>
  <c r="H42" i="53" s="1"/>
  <c r="G41" i="53"/>
  <c r="H41" i="53" s="1"/>
  <c r="G40" i="53"/>
  <c r="H40" i="53" s="1"/>
  <c r="G39" i="53"/>
  <c r="H39" i="53" s="1"/>
  <c r="G38" i="53"/>
  <c r="H38" i="53" s="1"/>
  <c r="F2216" i="53"/>
  <c r="E472" i="53"/>
  <c r="H671" i="53"/>
  <c r="G670" i="53"/>
  <c r="H670" i="53" s="1"/>
  <c r="G669" i="53"/>
  <c r="H669" i="53" s="1"/>
  <c r="G668" i="53"/>
  <c r="H668" i="53" s="1"/>
  <c r="G667" i="53"/>
  <c r="H667" i="53" s="1"/>
  <c r="G666" i="53"/>
  <c r="H666" i="53" s="1"/>
  <c r="G665" i="53"/>
  <c r="H665" i="53" s="1"/>
  <c r="G664" i="53"/>
  <c r="H664" i="53" s="1"/>
  <c r="G663" i="53"/>
  <c r="H663" i="53" s="1"/>
  <c r="G662" i="53"/>
  <c r="H662" i="53" s="1"/>
  <c r="H655" i="53"/>
  <c r="G654" i="53"/>
  <c r="H654" i="53" s="1"/>
  <c r="G653" i="53"/>
  <c r="H653" i="53" s="1"/>
  <c r="G652" i="53"/>
  <c r="H652" i="53" s="1"/>
  <c r="G651" i="53"/>
  <c r="H651" i="53" s="1"/>
  <c r="G650" i="53"/>
  <c r="H650" i="53" s="1"/>
  <c r="G649" i="53"/>
  <c r="H649" i="53" s="1"/>
  <c r="G648" i="53"/>
  <c r="H648" i="53" s="1"/>
  <c r="G647" i="53"/>
  <c r="H647" i="53" s="1"/>
  <c r="G646" i="53"/>
  <c r="H646" i="53" s="1"/>
  <c r="H639" i="53"/>
  <c r="G638" i="53"/>
  <c r="H638" i="53" s="1"/>
  <c r="G637" i="53"/>
  <c r="H637" i="53" s="1"/>
  <c r="G636" i="53"/>
  <c r="H636" i="53" s="1"/>
  <c r="G635" i="53"/>
  <c r="H635" i="53" s="1"/>
  <c r="G634" i="53"/>
  <c r="H634" i="53" s="1"/>
  <c r="G633" i="53"/>
  <c r="H633" i="53" s="1"/>
  <c r="G632" i="53"/>
  <c r="H632" i="53" s="1"/>
  <c r="G631" i="53"/>
  <c r="H631" i="53" s="1"/>
  <c r="G630" i="53"/>
  <c r="H630" i="53" s="1"/>
  <c r="H623" i="53"/>
  <c r="G622" i="53"/>
  <c r="H622" i="53" s="1"/>
  <c r="G621" i="53"/>
  <c r="H621" i="53" s="1"/>
  <c r="G620" i="53"/>
  <c r="H620" i="53" s="1"/>
  <c r="G619" i="53"/>
  <c r="H619" i="53" s="1"/>
  <c r="G618" i="53"/>
  <c r="H618" i="53" s="1"/>
  <c r="G617" i="53"/>
  <c r="H617" i="53" s="1"/>
  <c r="G616" i="53"/>
  <c r="H616" i="53" s="1"/>
  <c r="G615" i="53"/>
  <c r="H615" i="53" s="1"/>
  <c r="G614" i="53"/>
  <c r="H614" i="53" s="1"/>
  <c r="H735" i="53"/>
  <c r="G734" i="53"/>
  <c r="H734" i="53" s="1"/>
  <c r="G733" i="53"/>
  <c r="H733" i="53" s="1"/>
  <c r="G732" i="53"/>
  <c r="H732" i="53" s="1"/>
  <c r="G731" i="53"/>
  <c r="H731" i="53" s="1"/>
  <c r="G730" i="53"/>
  <c r="H730" i="53" s="1"/>
  <c r="G729" i="53"/>
  <c r="H729" i="53" s="1"/>
  <c r="G728" i="53"/>
  <c r="H728" i="53" s="1"/>
  <c r="G727" i="53"/>
  <c r="H727" i="53" s="1"/>
  <c r="G726" i="53"/>
  <c r="H726" i="53" s="1"/>
  <c r="H719" i="53"/>
  <c r="G718" i="53"/>
  <c r="H718" i="53" s="1"/>
  <c r="G717" i="53"/>
  <c r="H717" i="53" s="1"/>
  <c r="G716" i="53"/>
  <c r="H716" i="53" s="1"/>
  <c r="G715" i="53"/>
  <c r="H715" i="53" s="1"/>
  <c r="G714" i="53"/>
  <c r="H714" i="53" s="1"/>
  <c r="G713" i="53"/>
  <c r="H713" i="53" s="1"/>
  <c r="G712" i="53"/>
  <c r="H712" i="53" s="1"/>
  <c r="G711" i="53"/>
  <c r="H711" i="53" s="1"/>
  <c r="G710" i="53"/>
  <c r="H710" i="53" s="1"/>
  <c r="H703" i="53"/>
  <c r="G702" i="53"/>
  <c r="H702" i="53" s="1"/>
  <c r="G701" i="53"/>
  <c r="H701" i="53" s="1"/>
  <c r="G700" i="53"/>
  <c r="H700" i="53" s="1"/>
  <c r="G699" i="53"/>
  <c r="H699" i="53" s="1"/>
  <c r="G698" i="53"/>
  <c r="H698" i="53" s="1"/>
  <c r="G697" i="53"/>
  <c r="H697" i="53" s="1"/>
  <c r="G696" i="53"/>
  <c r="H696" i="53" s="1"/>
  <c r="G695" i="53"/>
  <c r="H695" i="53" s="1"/>
  <c r="G694" i="53"/>
  <c r="H694" i="53" s="1"/>
  <c r="E744" i="53"/>
  <c r="H751" i="53"/>
  <c r="G750" i="53"/>
  <c r="H750" i="53" s="1"/>
  <c r="G749" i="53"/>
  <c r="H749" i="53" s="1"/>
  <c r="G748" i="53"/>
  <c r="H748" i="53" s="1"/>
  <c r="G747" i="53"/>
  <c r="H747" i="53" s="1"/>
  <c r="G746" i="53"/>
  <c r="H746" i="53" s="1"/>
  <c r="G745" i="53"/>
  <c r="H745" i="53" s="1"/>
  <c r="G743" i="53"/>
  <c r="H743" i="53" s="1"/>
  <c r="G742" i="53"/>
  <c r="H742" i="53" s="1"/>
  <c r="E808" i="53"/>
  <c r="H815" i="53"/>
  <c r="G814" i="53"/>
  <c r="H814" i="53" s="1"/>
  <c r="G813" i="53"/>
  <c r="H813" i="53" s="1"/>
  <c r="G812" i="53"/>
  <c r="H812" i="53" s="1"/>
  <c r="G811" i="53"/>
  <c r="H811" i="53" s="1"/>
  <c r="G810" i="53"/>
  <c r="H810" i="53" s="1"/>
  <c r="G809" i="53"/>
  <c r="H809" i="53" s="1"/>
  <c r="G807" i="53"/>
  <c r="H807" i="53" s="1"/>
  <c r="G806" i="53"/>
  <c r="H806" i="53" s="1"/>
  <c r="H799" i="53"/>
  <c r="G798" i="53"/>
  <c r="H798" i="53" s="1"/>
  <c r="G797" i="53"/>
  <c r="H797" i="53" s="1"/>
  <c r="G796" i="53"/>
  <c r="H796" i="53" s="1"/>
  <c r="G795" i="53"/>
  <c r="H795" i="53" s="1"/>
  <c r="G794" i="53"/>
  <c r="H794" i="53" s="1"/>
  <c r="G793" i="53"/>
  <c r="H793" i="53" s="1"/>
  <c r="G792" i="53"/>
  <c r="H792" i="53" s="1"/>
  <c r="G791" i="53"/>
  <c r="H791" i="53" s="1"/>
  <c r="G790" i="53"/>
  <c r="H790" i="53" s="1"/>
  <c r="H879" i="53"/>
  <c r="G878" i="53"/>
  <c r="H878" i="53" s="1"/>
  <c r="G877" i="53"/>
  <c r="H877" i="53" s="1"/>
  <c r="G876" i="53"/>
  <c r="H876" i="53" s="1"/>
  <c r="G875" i="53"/>
  <c r="H875" i="53" s="1"/>
  <c r="G874" i="53"/>
  <c r="H874" i="53" s="1"/>
  <c r="G873" i="53"/>
  <c r="H873" i="53" s="1"/>
  <c r="G872" i="53"/>
  <c r="H872" i="53" s="1"/>
  <c r="G871" i="53"/>
  <c r="H871" i="53" s="1"/>
  <c r="G870" i="53"/>
  <c r="H870" i="53" s="1"/>
  <c r="H863" i="53"/>
  <c r="G862" i="53"/>
  <c r="H862" i="53" s="1"/>
  <c r="G861" i="53"/>
  <c r="H861" i="53" s="1"/>
  <c r="G860" i="53"/>
  <c r="H860" i="53" s="1"/>
  <c r="G859" i="53"/>
  <c r="H859" i="53" s="1"/>
  <c r="G858" i="53"/>
  <c r="H858" i="53" s="1"/>
  <c r="G857" i="53"/>
  <c r="H857" i="53" s="1"/>
  <c r="G856" i="53"/>
  <c r="H856" i="53" s="1"/>
  <c r="G855" i="53"/>
  <c r="H855" i="53" s="1"/>
  <c r="G854" i="53"/>
  <c r="H854" i="53" s="1"/>
  <c r="H847" i="53"/>
  <c r="G846" i="53"/>
  <c r="H846" i="53" s="1"/>
  <c r="G845" i="53"/>
  <c r="H845" i="53" s="1"/>
  <c r="G844" i="53"/>
  <c r="H844" i="53" s="1"/>
  <c r="G843" i="53"/>
  <c r="H843" i="53" s="1"/>
  <c r="G842" i="53"/>
  <c r="H842" i="53" s="1"/>
  <c r="G841" i="53"/>
  <c r="H841" i="53" s="1"/>
  <c r="G840" i="53"/>
  <c r="H840" i="53" s="1"/>
  <c r="G839" i="53"/>
  <c r="H839" i="53" s="1"/>
  <c r="G838" i="53"/>
  <c r="H838" i="53" s="1"/>
  <c r="H415" i="53"/>
  <c r="G414" i="53"/>
  <c r="H414" i="53" s="1"/>
  <c r="G413" i="53"/>
  <c r="H413" i="53" s="1"/>
  <c r="G412" i="53"/>
  <c r="H412" i="53" s="1"/>
  <c r="G411" i="53"/>
  <c r="H411" i="53" s="1"/>
  <c r="G410" i="53"/>
  <c r="H410" i="53" s="1"/>
  <c r="G409" i="53"/>
  <c r="H409" i="53" s="1"/>
  <c r="G408" i="53"/>
  <c r="H408" i="53" s="1"/>
  <c r="G407" i="53"/>
  <c r="H407" i="53" s="1"/>
  <c r="J406" i="53"/>
  <c r="G406" i="53"/>
  <c r="H406" i="53" s="1"/>
  <c r="H463" i="53"/>
  <c r="G462" i="53"/>
  <c r="H462" i="53" s="1"/>
  <c r="G461" i="53"/>
  <c r="H461" i="53" s="1"/>
  <c r="G460" i="53"/>
  <c r="H460" i="53" s="1"/>
  <c r="G459" i="53"/>
  <c r="H459" i="53" s="1"/>
  <c r="G458" i="53"/>
  <c r="H458" i="53" s="1"/>
  <c r="G457" i="53"/>
  <c r="H457" i="53" s="1"/>
  <c r="G456" i="53"/>
  <c r="H456" i="53" s="1"/>
  <c r="G455" i="53"/>
  <c r="H455" i="53" s="1"/>
  <c r="J454" i="53"/>
  <c r="G454" i="53"/>
  <c r="H454" i="53" s="1"/>
  <c r="H447" i="53"/>
  <c r="G446" i="53"/>
  <c r="H446" i="53" s="1"/>
  <c r="G445" i="53"/>
  <c r="H445" i="53" s="1"/>
  <c r="G444" i="53"/>
  <c r="H444" i="53" s="1"/>
  <c r="G443" i="53"/>
  <c r="H443" i="53" s="1"/>
  <c r="G442" i="53"/>
  <c r="H442" i="53" s="1"/>
  <c r="G441" i="53"/>
  <c r="H441" i="53" s="1"/>
  <c r="G440" i="53"/>
  <c r="H440" i="53" s="1"/>
  <c r="G439" i="53"/>
  <c r="H439" i="53" s="1"/>
  <c r="J438" i="53"/>
  <c r="G438" i="53"/>
  <c r="H438" i="53" s="1"/>
  <c r="H431" i="53"/>
  <c r="G430" i="53"/>
  <c r="H430" i="53" s="1"/>
  <c r="G429" i="53"/>
  <c r="H429" i="53" s="1"/>
  <c r="G428" i="53"/>
  <c r="H428" i="53" s="1"/>
  <c r="G427" i="53"/>
  <c r="H427" i="53" s="1"/>
  <c r="G426" i="53"/>
  <c r="H426" i="53" s="1"/>
  <c r="G425" i="53"/>
  <c r="H425" i="53" s="1"/>
  <c r="G424" i="53"/>
  <c r="H424" i="53" s="1"/>
  <c r="G423" i="53"/>
  <c r="H423" i="53" s="1"/>
  <c r="J422" i="53"/>
  <c r="G422" i="53"/>
  <c r="H422" i="53" s="1"/>
  <c r="H399" i="53"/>
  <c r="G398" i="53"/>
  <c r="H398" i="53" s="1"/>
  <c r="G397" i="53"/>
  <c r="H397" i="53" s="1"/>
  <c r="G396" i="53"/>
  <c r="H396" i="53" s="1"/>
  <c r="G395" i="53"/>
  <c r="H395" i="53" s="1"/>
  <c r="G394" i="53"/>
  <c r="H394" i="53" s="1"/>
  <c r="G393" i="53"/>
  <c r="H393" i="53" s="1"/>
  <c r="G392" i="53"/>
  <c r="H392" i="53" s="1"/>
  <c r="G391" i="53"/>
  <c r="H391" i="53" s="1"/>
  <c r="J390" i="53"/>
  <c r="G390" i="53"/>
  <c r="H390" i="53" s="1"/>
  <c r="H383" i="53"/>
  <c r="F382" i="53"/>
  <c r="G382" i="53" s="1"/>
  <c r="H382" i="53" s="1"/>
  <c r="E382" i="53"/>
  <c r="G381" i="53"/>
  <c r="H381" i="53" s="1"/>
  <c r="G380" i="53"/>
  <c r="H380" i="53" s="1"/>
  <c r="G379" i="53"/>
  <c r="H379" i="53" s="1"/>
  <c r="G378" i="53"/>
  <c r="H378" i="53" s="1"/>
  <c r="G377" i="53"/>
  <c r="H377" i="53" s="1"/>
  <c r="G376" i="53"/>
  <c r="H376" i="53" s="1"/>
  <c r="G375" i="53"/>
  <c r="H375" i="53" s="1"/>
  <c r="J374" i="53"/>
  <c r="G374" i="53"/>
  <c r="H374" i="53" s="1"/>
  <c r="H367" i="53"/>
  <c r="F366" i="53"/>
  <c r="G366" i="53" s="1"/>
  <c r="H366" i="53" s="1"/>
  <c r="E366" i="53"/>
  <c r="G365" i="53"/>
  <c r="H365" i="53" s="1"/>
  <c r="G364" i="53"/>
  <c r="H364" i="53" s="1"/>
  <c r="G363" i="53"/>
  <c r="H363" i="53" s="1"/>
  <c r="G362" i="53"/>
  <c r="H362" i="53" s="1"/>
  <c r="G361" i="53"/>
  <c r="H361" i="53" s="1"/>
  <c r="G360" i="53"/>
  <c r="H360" i="53" s="1"/>
  <c r="G359" i="53"/>
  <c r="H359" i="53" s="1"/>
  <c r="J358" i="53"/>
  <c r="G358" i="53"/>
  <c r="H358" i="53" s="1"/>
  <c r="E824" i="53"/>
  <c r="E758" i="53"/>
  <c r="E350" i="53"/>
  <c r="H335" i="53"/>
  <c r="G334" i="53"/>
  <c r="H334" i="53" s="1"/>
  <c r="G333" i="53"/>
  <c r="H333" i="53" s="1"/>
  <c r="G332" i="53"/>
  <c r="H332" i="53" s="1"/>
  <c r="G329" i="53"/>
  <c r="H329" i="53" s="1"/>
  <c r="G328" i="53"/>
  <c r="H328" i="53" s="1"/>
  <c r="G327" i="53"/>
  <c r="H327" i="53" s="1"/>
  <c r="G326" i="53"/>
  <c r="H326" i="53" s="1"/>
  <c r="E221" i="53"/>
  <c r="J310" i="53"/>
  <c r="J342" i="53"/>
  <c r="H2194" i="53"/>
  <c r="G2193" i="53"/>
  <c r="H2193" i="53" s="1"/>
  <c r="G2192" i="53"/>
  <c r="H2192" i="53" s="1"/>
  <c r="G2191" i="53"/>
  <c r="H2191" i="53" s="1"/>
  <c r="G2190" i="53"/>
  <c r="H2190" i="53" s="1"/>
  <c r="G2189" i="53"/>
  <c r="H2189" i="53" s="1"/>
  <c r="G2188" i="53"/>
  <c r="H2188" i="53" s="1"/>
  <c r="G2187" i="53"/>
  <c r="H2187" i="53" s="1"/>
  <c r="G2186" i="53"/>
  <c r="H2186" i="53" s="1"/>
  <c r="H511" i="53"/>
  <c r="G510" i="53"/>
  <c r="H510" i="53" s="1"/>
  <c r="G509" i="53"/>
  <c r="H509" i="53" s="1"/>
  <c r="G508" i="53"/>
  <c r="H508" i="53" s="1"/>
  <c r="G507" i="53"/>
  <c r="H507" i="53" s="1"/>
  <c r="G506" i="53"/>
  <c r="H506" i="53" s="1"/>
  <c r="G505" i="53"/>
  <c r="H505" i="53" s="1"/>
  <c r="G504" i="53"/>
  <c r="H504" i="53" s="1"/>
  <c r="G503" i="53"/>
  <c r="H503" i="53" s="1"/>
  <c r="G501" i="53"/>
  <c r="H501" i="53" s="1"/>
  <c r="H495" i="53"/>
  <c r="G494" i="53"/>
  <c r="H494" i="53" s="1"/>
  <c r="G493" i="53"/>
  <c r="H493" i="53" s="1"/>
  <c r="G492" i="53"/>
  <c r="H492" i="53" s="1"/>
  <c r="G491" i="53"/>
  <c r="H491" i="53" s="1"/>
  <c r="G490" i="53"/>
  <c r="H490" i="53" s="1"/>
  <c r="G489" i="53"/>
  <c r="H489" i="53" s="1"/>
  <c r="G488" i="53"/>
  <c r="H488" i="53" s="1"/>
  <c r="G487" i="53"/>
  <c r="H487" i="53" s="1"/>
  <c r="G485" i="53"/>
  <c r="H485" i="53" s="1"/>
  <c r="H31" i="53"/>
  <c r="G30" i="53"/>
  <c r="H30" i="53" s="1"/>
  <c r="G29" i="53"/>
  <c r="H29" i="53" s="1"/>
  <c r="G28" i="53"/>
  <c r="H28" i="53" s="1"/>
  <c r="G27" i="53"/>
  <c r="H27" i="53" s="1"/>
  <c r="G26" i="53"/>
  <c r="H26" i="53" s="1"/>
  <c r="G25" i="53"/>
  <c r="H25" i="53" s="1"/>
  <c r="G23" i="53"/>
  <c r="H23" i="53" s="1"/>
  <c r="G22" i="53"/>
  <c r="H22" i="53" s="1"/>
  <c r="H2175" i="53"/>
  <c r="G2174" i="53"/>
  <c r="H2174" i="53" s="1"/>
  <c r="G2173" i="53"/>
  <c r="H2173" i="53" s="1"/>
  <c r="G2172" i="53"/>
  <c r="H2172" i="53" s="1"/>
  <c r="G2171" i="53"/>
  <c r="H2171" i="53" s="1"/>
  <c r="G2170" i="53"/>
  <c r="H2170" i="53" s="1"/>
  <c r="G2169" i="53"/>
  <c r="H2169" i="53" s="1"/>
  <c r="G2168" i="53"/>
  <c r="H2168" i="53" s="1"/>
  <c r="G2167" i="53"/>
  <c r="H2167" i="53" s="1"/>
  <c r="G2165" i="53"/>
  <c r="H2165" i="53" s="1"/>
  <c r="H1583" i="53"/>
  <c r="G1582" i="53"/>
  <c r="H1582" i="53" s="1"/>
  <c r="G1581" i="53"/>
  <c r="H1581" i="53" s="1"/>
  <c r="G1580" i="53"/>
  <c r="H1580" i="53" s="1"/>
  <c r="G1579" i="53"/>
  <c r="H1579" i="53" s="1"/>
  <c r="G1578" i="53"/>
  <c r="H1578" i="53" s="1"/>
  <c r="G1577" i="53"/>
  <c r="H1577" i="53" s="1"/>
  <c r="G1576" i="53"/>
  <c r="H1576" i="53" s="1"/>
  <c r="G1575" i="53"/>
  <c r="H1575" i="53" s="1"/>
  <c r="G1573" i="53"/>
  <c r="H1573" i="53" s="1"/>
  <c r="H2159" i="53"/>
  <c r="G2158" i="53"/>
  <c r="H2158" i="53" s="1"/>
  <c r="G2157" i="53"/>
  <c r="H2157" i="53" s="1"/>
  <c r="G2156" i="53"/>
  <c r="H2156" i="53" s="1"/>
  <c r="G2155" i="53"/>
  <c r="H2155" i="53" s="1"/>
  <c r="G2154" i="53"/>
  <c r="H2154" i="53" s="1"/>
  <c r="G2153" i="53"/>
  <c r="H2153" i="53" s="1"/>
  <c r="G2152" i="53"/>
  <c r="H2152" i="53" s="1"/>
  <c r="G2151" i="53"/>
  <c r="H2151" i="53" s="1"/>
  <c r="G2150" i="53"/>
  <c r="H2150" i="53" s="1"/>
  <c r="H2127" i="53"/>
  <c r="G2126" i="53"/>
  <c r="H2126" i="53" s="1"/>
  <c r="G2125" i="53"/>
  <c r="H2125" i="53" s="1"/>
  <c r="G2124" i="53"/>
  <c r="H2124" i="53" s="1"/>
  <c r="G2123" i="53"/>
  <c r="H2123" i="53" s="1"/>
  <c r="G2122" i="53"/>
  <c r="H2122" i="53" s="1"/>
  <c r="G2121" i="53"/>
  <c r="H2121" i="53" s="1"/>
  <c r="G2120" i="53"/>
  <c r="H2120" i="53" s="1"/>
  <c r="G2119" i="53"/>
  <c r="H2119" i="53" s="1"/>
  <c r="G2118" i="53"/>
  <c r="H2118" i="53" s="1"/>
  <c r="H1647" i="53"/>
  <c r="G1646" i="53"/>
  <c r="H1646" i="53" s="1"/>
  <c r="G1645" i="53"/>
  <c r="H1645" i="53" s="1"/>
  <c r="G1644" i="53"/>
  <c r="H1644" i="53" s="1"/>
  <c r="G1643" i="53"/>
  <c r="H1643" i="53" s="1"/>
  <c r="G1642" i="53"/>
  <c r="H1642" i="53" s="1"/>
  <c r="G1641" i="53"/>
  <c r="H1641" i="53" s="1"/>
  <c r="G1640" i="53"/>
  <c r="H1640" i="53" s="1"/>
  <c r="G1639" i="53"/>
  <c r="H1639" i="53" s="1"/>
  <c r="G1638" i="53"/>
  <c r="H1638" i="53" s="1"/>
  <c r="H1487" i="53"/>
  <c r="G1486" i="53"/>
  <c r="H1486" i="53" s="1"/>
  <c r="G1485" i="53"/>
  <c r="H1485" i="53" s="1"/>
  <c r="G1484" i="53"/>
  <c r="H1484" i="53" s="1"/>
  <c r="G1483" i="53"/>
  <c r="H1483" i="53" s="1"/>
  <c r="G1482" i="53"/>
  <c r="H1482" i="53" s="1"/>
  <c r="G1481" i="53"/>
  <c r="H1481" i="53" s="1"/>
  <c r="G1480" i="53"/>
  <c r="H1480" i="53" s="1"/>
  <c r="G1479" i="53"/>
  <c r="H1479" i="53" s="1"/>
  <c r="H1375" i="53"/>
  <c r="G1374" i="53"/>
  <c r="H1374" i="53" s="1"/>
  <c r="G1373" i="53"/>
  <c r="H1373" i="53" s="1"/>
  <c r="G1372" i="53"/>
  <c r="H1372" i="53" s="1"/>
  <c r="G1371" i="53"/>
  <c r="H1371" i="53" s="1"/>
  <c r="G1370" i="53"/>
  <c r="H1370" i="53" s="1"/>
  <c r="G1369" i="53"/>
  <c r="H1369" i="53" s="1"/>
  <c r="G1368" i="53"/>
  <c r="H1368" i="53" s="1"/>
  <c r="G1367" i="53"/>
  <c r="H1367" i="53" s="1"/>
  <c r="H1119" i="53"/>
  <c r="G1118" i="53"/>
  <c r="H1118" i="53" s="1"/>
  <c r="G1117" i="53"/>
  <c r="H1117" i="53" s="1"/>
  <c r="G1115" i="53"/>
  <c r="H1115" i="53" s="1"/>
  <c r="G1114" i="53"/>
  <c r="H1114" i="53" s="1"/>
  <c r="G1113" i="53"/>
  <c r="H1113" i="53" s="1"/>
  <c r="G1112" i="53"/>
  <c r="H1112" i="53" s="1"/>
  <c r="G1111" i="53"/>
  <c r="H1111" i="53" s="1"/>
  <c r="H2210" i="53"/>
  <c r="G2209" i="53"/>
  <c r="H2209" i="53" s="1"/>
  <c r="G2208" i="53"/>
  <c r="H2208" i="53" s="1"/>
  <c r="G2207" i="53"/>
  <c r="H2207" i="53" s="1"/>
  <c r="G2206" i="53"/>
  <c r="H2206" i="53" s="1"/>
  <c r="G2205" i="53"/>
  <c r="H2205" i="53" s="1"/>
  <c r="G2204" i="53"/>
  <c r="H2204" i="53" s="1"/>
  <c r="G2203" i="53"/>
  <c r="H2203" i="53" s="1"/>
  <c r="G2202" i="53"/>
  <c r="H2202" i="53" s="1"/>
  <c r="G2201" i="53"/>
  <c r="H2201" i="53" s="1"/>
  <c r="H1039" i="53"/>
  <c r="G1038" i="53"/>
  <c r="H1038" i="53" s="1"/>
  <c r="G1037" i="53"/>
  <c r="H1037" i="53" s="1"/>
  <c r="G1036" i="53"/>
  <c r="H1036" i="53" s="1"/>
  <c r="G1035" i="53"/>
  <c r="H1035" i="53" s="1"/>
  <c r="G1034" i="53"/>
  <c r="H1034" i="53" s="1"/>
  <c r="G1033" i="53"/>
  <c r="H1033" i="53" s="1"/>
  <c r="G1032" i="53"/>
  <c r="H1032" i="53" s="1"/>
  <c r="G1031" i="53"/>
  <c r="G1029" i="53"/>
  <c r="H1029" i="53" s="1"/>
  <c r="H1023" i="53"/>
  <c r="G1022" i="53"/>
  <c r="H1022" i="53" s="1"/>
  <c r="G1021" i="53"/>
  <c r="H1021" i="53" s="1"/>
  <c r="G1020" i="53"/>
  <c r="H1020" i="53" s="1"/>
  <c r="G1019" i="53"/>
  <c r="H1019" i="53" s="1"/>
  <c r="G1018" i="53"/>
  <c r="H1018" i="53" s="1"/>
  <c r="G1017" i="53"/>
  <c r="H1017" i="53" s="1"/>
  <c r="G1016" i="53"/>
  <c r="H1016" i="53" s="1"/>
  <c r="G1015" i="53"/>
  <c r="H1015" i="53" s="1"/>
  <c r="H895" i="53"/>
  <c r="G894" i="53"/>
  <c r="H894" i="53" s="1"/>
  <c r="G893" i="53"/>
  <c r="H893" i="53" s="1"/>
  <c r="G892" i="53"/>
  <c r="H892" i="53" s="1"/>
  <c r="G891" i="53"/>
  <c r="H891" i="53" s="1"/>
  <c r="G890" i="53"/>
  <c r="H890" i="53" s="1"/>
  <c r="G889" i="53"/>
  <c r="H889" i="53" s="1"/>
  <c r="G888" i="53"/>
  <c r="H888" i="53" s="1"/>
  <c r="G887" i="53"/>
  <c r="H887" i="53" s="1"/>
  <c r="H831" i="53"/>
  <c r="G830" i="53"/>
  <c r="G829" i="53"/>
  <c r="H829" i="53" s="1"/>
  <c r="G828" i="53"/>
  <c r="H828" i="53" s="1"/>
  <c r="G827" i="53"/>
  <c r="H827" i="53" s="1"/>
  <c r="G826" i="53"/>
  <c r="H826" i="53" s="1"/>
  <c r="G825" i="53"/>
  <c r="H825" i="53" s="1"/>
  <c r="G823" i="53"/>
  <c r="H823" i="53" s="1"/>
  <c r="G822" i="53"/>
  <c r="H822" i="53" s="1"/>
  <c r="G821" i="53"/>
  <c r="H821" i="53" s="1"/>
  <c r="H351" i="53"/>
  <c r="G349" i="53"/>
  <c r="H349" i="53" s="1"/>
  <c r="G348" i="53"/>
  <c r="H348" i="53" s="1"/>
  <c r="G347" i="53"/>
  <c r="H347" i="53" s="1"/>
  <c r="G346" i="53"/>
  <c r="H346" i="53" s="1"/>
  <c r="G345" i="53"/>
  <c r="H345" i="53" s="1"/>
  <c r="G343" i="53"/>
  <c r="H343" i="53" s="1"/>
  <c r="G342" i="53"/>
  <c r="H342" i="53" s="1"/>
  <c r="G341" i="53"/>
  <c r="H341" i="53" s="1"/>
  <c r="H319" i="53"/>
  <c r="G318" i="53"/>
  <c r="H318" i="53" s="1"/>
  <c r="G317" i="53"/>
  <c r="H317" i="53" s="1"/>
  <c r="G316" i="53"/>
  <c r="H316" i="53" s="1"/>
  <c r="G315" i="53"/>
  <c r="H315" i="53" s="1"/>
  <c r="G314" i="53"/>
  <c r="H314" i="53" s="1"/>
  <c r="G313" i="53"/>
  <c r="H313" i="53" s="1"/>
  <c r="G312" i="53"/>
  <c r="H312" i="53" s="1"/>
  <c r="G311" i="53"/>
  <c r="H311" i="53" s="1"/>
  <c r="G309" i="53"/>
  <c r="H309" i="53" s="1"/>
  <c r="H303" i="53"/>
  <c r="G302" i="53"/>
  <c r="H302" i="53" s="1"/>
  <c r="G301" i="53"/>
  <c r="H301" i="53" s="1"/>
  <c r="G300" i="53"/>
  <c r="H300" i="53" s="1"/>
  <c r="G299" i="53"/>
  <c r="H299" i="53" s="1"/>
  <c r="G298" i="53"/>
  <c r="H298" i="53" s="1"/>
  <c r="G297" i="53"/>
  <c r="H297" i="53" s="1"/>
  <c r="G295" i="53"/>
  <c r="H295" i="53" s="1"/>
  <c r="H783" i="53"/>
  <c r="G782" i="53"/>
  <c r="H782" i="53" s="1"/>
  <c r="G781" i="53"/>
  <c r="H781" i="53" s="1"/>
  <c r="G780" i="53"/>
  <c r="H780" i="53" s="1"/>
  <c r="G779" i="53"/>
  <c r="H779" i="53" s="1"/>
  <c r="G778" i="53"/>
  <c r="H778" i="53" s="1"/>
  <c r="G777" i="53"/>
  <c r="H777" i="53" s="1"/>
  <c r="G776" i="53"/>
  <c r="H776" i="53" s="1"/>
  <c r="G775" i="53"/>
  <c r="H775" i="53" s="1"/>
  <c r="H767" i="53"/>
  <c r="G766" i="53"/>
  <c r="H766" i="53" s="1"/>
  <c r="G765" i="53"/>
  <c r="H765" i="53" s="1"/>
  <c r="G764" i="53"/>
  <c r="H764" i="53" s="1"/>
  <c r="G763" i="53"/>
  <c r="H763" i="53" s="1"/>
  <c r="G762" i="53"/>
  <c r="H762" i="53" s="1"/>
  <c r="G761" i="53"/>
  <c r="H761" i="53" s="1"/>
  <c r="G760" i="53"/>
  <c r="H760" i="53" s="1"/>
  <c r="G759" i="53"/>
  <c r="H759" i="53" s="1"/>
  <c r="H687" i="53"/>
  <c r="G686" i="53"/>
  <c r="H686" i="53" s="1"/>
  <c r="G685" i="53"/>
  <c r="H685" i="53" s="1"/>
  <c r="G684" i="53"/>
  <c r="H684" i="53" s="1"/>
  <c r="G683" i="53"/>
  <c r="H683" i="53" s="1"/>
  <c r="G682" i="53"/>
  <c r="H682" i="53" s="1"/>
  <c r="G681" i="53"/>
  <c r="H681" i="53" s="1"/>
  <c r="G680" i="53"/>
  <c r="H680" i="53" s="1"/>
  <c r="G679" i="53"/>
  <c r="H679" i="53" s="1"/>
  <c r="G678" i="53"/>
  <c r="H678" i="53" s="1"/>
  <c r="H527" i="53"/>
  <c r="G526" i="53"/>
  <c r="H526" i="53" s="1"/>
  <c r="G525" i="53"/>
  <c r="H525" i="53" s="1"/>
  <c r="G524" i="53"/>
  <c r="H524" i="53" s="1"/>
  <c r="G523" i="53"/>
  <c r="H523" i="53" s="1"/>
  <c r="G522" i="53"/>
  <c r="H522" i="53" s="1"/>
  <c r="G521" i="53"/>
  <c r="H521" i="53" s="1"/>
  <c r="G520" i="53"/>
  <c r="H520" i="53" s="1"/>
  <c r="G519" i="53"/>
  <c r="H519" i="53" s="1"/>
  <c r="G518" i="53"/>
  <c r="H518" i="53" s="1"/>
  <c r="H479" i="53"/>
  <c r="G478" i="53"/>
  <c r="H478" i="53" s="1"/>
  <c r="G477" i="53"/>
  <c r="H477" i="53" s="1"/>
  <c r="G476" i="53"/>
  <c r="H476" i="53" s="1"/>
  <c r="G475" i="53"/>
  <c r="H475" i="53" s="1"/>
  <c r="G474" i="53"/>
  <c r="H474" i="53" s="1"/>
  <c r="G473" i="53"/>
  <c r="H473" i="53" s="1"/>
  <c r="G469" i="53"/>
  <c r="H469" i="53" s="1"/>
  <c r="H223" i="53"/>
  <c r="G222" i="53"/>
  <c r="H222" i="53" s="1"/>
  <c r="G220" i="53"/>
  <c r="H220" i="53" s="1"/>
  <c r="G219" i="53"/>
  <c r="H219" i="53" s="1"/>
  <c r="G218" i="53"/>
  <c r="H218" i="53" s="1"/>
  <c r="G217" i="53"/>
  <c r="H217" i="53" s="1"/>
  <c r="G216" i="53"/>
  <c r="H216" i="53" s="1"/>
  <c r="G215" i="53"/>
  <c r="H215" i="53" s="1"/>
  <c r="G8" i="53"/>
  <c r="H8" i="53" s="1"/>
  <c r="G9" i="53"/>
  <c r="H9" i="53" s="1"/>
  <c r="G10" i="53"/>
  <c r="H10" i="53" s="1"/>
  <c r="G11" i="53"/>
  <c r="H11" i="53" s="1"/>
  <c r="G12" i="53"/>
  <c r="H12" i="53" s="1"/>
  <c r="G13" i="53"/>
  <c r="H13" i="53" s="1"/>
  <c r="G14" i="53"/>
  <c r="H14" i="53" s="1"/>
  <c r="H15" i="53"/>
  <c r="E21" i="53" l="1"/>
  <c r="E949" i="53"/>
  <c r="E2037" i="53"/>
  <c r="E2101" i="53"/>
  <c r="E1861" i="53"/>
  <c r="H1328" i="53"/>
  <c r="G1328" i="53"/>
  <c r="H1142" i="53"/>
  <c r="E1045" i="53"/>
  <c r="H1125" i="53"/>
  <c r="E181" i="53"/>
  <c r="E344" i="53"/>
  <c r="E296" i="53"/>
  <c r="E24" i="53"/>
  <c r="H1031" i="53"/>
  <c r="H830" i="53"/>
  <c r="E741" i="53" l="1"/>
  <c r="E133" i="53"/>
  <c r="E197" i="53"/>
  <c r="E37" i="53"/>
  <c r="E53" i="53"/>
  <c r="E69" i="53"/>
  <c r="E85" i="53"/>
  <c r="E101" i="53"/>
  <c r="E149" i="53"/>
  <c r="E165" i="53"/>
  <c r="E117" i="53"/>
  <c r="E517" i="53"/>
  <c r="E565" i="53"/>
  <c r="E549" i="53"/>
  <c r="E533" i="53"/>
  <c r="E581" i="53"/>
  <c r="E597" i="53"/>
  <c r="E677" i="53"/>
  <c r="E709" i="53"/>
  <c r="E725" i="53"/>
  <c r="E693" i="53"/>
  <c r="E757" i="53"/>
  <c r="E773" i="53"/>
  <c r="E805" i="53"/>
  <c r="E789" i="53"/>
  <c r="E837" i="53"/>
  <c r="E853" i="53"/>
  <c r="E869" i="53"/>
  <c r="E885" i="53"/>
  <c r="E997" i="53"/>
  <c r="E981" i="53"/>
  <c r="E965" i="53"/>
  <c r="E933" i="53"/>
  <c r="E917" i="53"/>
  <c r="E901" i="53"/>
  <c r="E1109" i="53"/>
  <c r="E1013" i="53"/>
  <c r="E1061" i="53"/>
  <c r="E1077" i="53"/>
  <c r="E1093" i="53"/>
  <c r="E1365" i="53"/>
  <c r="E1429" i="53"/>
  <c r="E1413" i="53"/>
  <c r="E1397" i="53"/>
  <c r="E1381" i="53"/>
  <c r="E1493" i="53"/>
  <c r="E1509" i="53"/>
  <c r="E1525" i="53"/>
  <c r="E1541" i="53"/>
  <c r="E1557" i="53"/>
  <c r="E1637" i="53"/>
  <c r="E1653" i="53"/>
  <c r="E2149" i="53"/>
  <c r="E2133" i="53"/>
  <c r="E1589" i="53"/>
  <c r="E2184" i="53"/>
  <c r="E2200" i="53"/>
  <c r="E2021" i="53"/>
  <c r="E2053" i="53"/>
  <c r="E2069" i="53"/>
  <c r="E2085" i="53"/>
  <c r="E1925" i="53"/>
  <c r="E1941" i="53"/>
  <c r="E1957" i="53"/>
  <c r="E1973" i="53"/>
  <c r="E1989" i="53"/>
  <c r="E2005" i="53"/>
  <c r="E1845" i="53"/>
  <c r="E1877" i="53"/>
  <c r="E1893" i="53"/>
  <c r="E1669" i="53"/>
  <c r="E1685" i="53"/>
  <c r="E1701" i="53"/>
  <c r="E1717" i="53"/>
  <c r="E1733" i="53"/>
  <c r="E1749" i="53"/>
  <c r="E1765" i="53"/>
  <c r="E1781" i="53"/>
  <c r="E1797" i="53"/>
  <c r="E1813" i="53"/>
  <c r="E1829" i="53"/>
  <c r="E1621" i="53"/>
  <c r="E1605" i="53"/>
  <c r="E1445" i="53"/>
  <c r="E1461" i="53"/>
  <c r="E1269" i="53"/>
  <c r="E1333" i="53"/>
  <c r="E1349" i="53"/>
  <c r="E1285" i="53"/>
  <c r="E1301" i="53"/>
  <c r="E1237" i="53"/>
  <c r="E1253" i="53"/>
  <c r="E1205" i="53"/>
  <c r="E1221" i="53"/>
  <c r="E1141" i="53"/>
  <c r="E1189" i="53"/>
  <c r="E1157" i="53"/>
  <c r="E1173" i="53"/>
  <c r="E613" i="53"/>
  <c r="E629" i="53"/>
  <c r="E645" i="53"/>
  <c r="E661" i="53"/>
  <c r="E405" i="53"/>
  <c r="E453" i="53"/>
  <c r="E437" i="53"/>
  <c r="E421" i="53"/>
  <c r="E389" i="53"/>
  <c r="E373" i="53"/>
  <c r="E357" i="53"/>
  <c r="E2117" i="53"/>
  <c r="E1720" i="53"/>
  <c r="E325" i="53"/>
  <c r="E293" i="53"/>
  <c r="E277" i="53"/>
  <c r="E229" i="53"/>
  <c r="E245" i="53"/>
  <c r="E213" i="53"/>
  <c r="E1132" i="53"/>
  <c r="G5" i="53" l="1"/>
  <c r="H5" i="53" l="1"/>
  <c r="G1116" i="53"/>
  <c r="H1116" i="53" s="1"/>
  <c r="G1829" i="53" l="1"/>
  <c r="H1829" i="53" s="1"/>
  <c r="H1840" i="53" s="1"/>
  <c r="G1840" i="53" l="1"/>
  <c r="F405" i="53"/>
  <c r="G405" i="53" s="1"/>
  <c r="F437" i="53"/>
  <c r="G437" i="53" s="1"/>
  <c r="G448" i="53" s="1"/>
  <c r="F453" i="53"/>
  <c r="G453" i="53" s="1"/>
  <c r="H405" i="53" l="1"/>
  <c r="H416" i="53" s="1"/>
  <c r="G416" i="53"/>
  <c r="H453" i="53"/>
  <c r="H464" i="53" s="1"/>
  <c r="G464" i="53"/>
  <c r="H437" i="53"/>
  <c r="H448" i="53" s="1"/>
  <c r="F357" i="53"/>
  <c r="G357" i="53" s="1"/>
  <c r="F373" i="53"/>
  <c r="G373" i="53" s="1"/>
  <c r="H373" i="53" s="1"/>
  <c r="H384" i="53" s="1"/>
  <c r="F389" i="53"/>
  <c r="G389" i="53" s="1"/>
  <c r="G400" i="53" s="1"/>
  <c r="F613" i="53"/>
  <c r="G613" i="53" s="1"/>
  <c r="H613" i="53" s="1"/>
  <c r="H624" i="53" s="1"/>
  <c r="F629" i="53"/>
  <c r="G629" i="53" s="1"/>
  <c r="F645" i="53"/>
  <c r="G645" i="53" s="1"/>
  <c r="F661" i="53"/>
  <c r="G661" i="53" s="1"/>
  <c r="F1141" i="53"/>
  <c r="G1141" i="53" s="1"/>
  <c r="F1157" i="53"/>
  <c r="G1157" i="53" s="1"/>
  <c r="H1157" i="53" s="1"/>
  <c r="H1168" i="53" s="1"/>
  <c r="F1173" i="53"/>
  <c r="G1173" i="53" s="1"/>
  <c r="G1184" i="53" s="1"/>
  <c r="F1189" i="53"/>
  <c r="G1189" i="53" s="1"/>
  <c r="H1189" i="53" s="1"/>
  <c r="H1200" i="53" s="1"/>
  <c r="F1205" i="53"/>
  <c r="G1205" i="53" s="1"/>
  <c r="F1221" i="53"/>
  <c r="G1221" i="53" s="1"/>
  <c r="F1237" i="53"/>
  <c r="G1237" i="53" s="1"/>
  <c r="F1253" i="53"/>
  <c r="G1253" i="53" s="1"/>
  <c r="H1253" i="53" s="1"/>
  <c r="H1264" i="53" s="1"/>
  <c r="F1269" i="53"/>
  <c r="G1269" i="53" s="1"/>
  <c r="F1285" i="53"/>
  <c r="G1285" i="53" s="1"/>
  <c r="H1285" i="53" s="1"/>
  <c r="H1296" i="53" s="1"/>
  <c r="F1301" i="53"/>
  <c r="G1301" i="53" s="1"/>
  <c r="F1333" i="53"/>
  <c r="G1333" i="53" s="1"/>
  <c r="H1333" i="53" s="1"/>
  <c r="H1344" i="53" s="1"/>
  <c r="F1349" i="53"/>
  <c r="G1349" i="53" s="1"/>
  <c r="F1445" i="53"/>
  <c r="G1445" i="53" s="1"/>
  <c r="H1445" i="53" s="1"/>
  <c r="H1456" i="53" s="1"/>
  <c r="F1461" i="53"/>
  <c r="G1461" i="53" s="1"/>
  <c r="F1605" i="53"/>
  <c r="G1605" i="53" s="1"/>
  <c r="F2166" i="53"/>
  <c r="G2166" i="53" s="1"/>
  <c r="G672" i="53" l="1"/>
  <c r="H661" i="53"/>
  <c r="H672" i="53" s="1"/>
  <c r="H645" i="53"/>
  <c r="H656" i="53" s="1"/>
  <c r="G656" i="53"/>
  <c r="G1472" i="53"/>
  <c r="H1461" i="53"/>
  <c r="H1472" i="53" s="1"/>
  <c r="H1221" i="53"/>
  <c r="H1232" i="53" s="1"/>
  <c r="G1232" i="53"/>
  <c r="H1605" i="53"/>
  <c r="H1616" i="53" s="1"/>
  <c r="G1616" i="53"/>
  <c r="G1456" i="53"/>
  <c r="H1173" i="53"/>
  <c r="H1184" i="53" s="1"/>
  <c r="H389" i="53"/>
  <c r="H400" i="53" s="1"/>
  <c r="G1296" i="53"/>
  <c r="G1168" i="53"/>
  <c r="G384" i="53"/>
  <c r="H2166" i="53"/>
  <c r="H2176" i="53" s="1"/>
  <c r="G2176" i="53"/>
  <c r="H1205" i="53"/>
  <c r="H1216" i="53" s="1"/>
  <c r="G1216" i="53"/>
  <c r="H629" i="53"/>
  <c r="H640" i="53" s="1"/>
  <c r="G640" i="53"/>
  <c r="H1269" i="53"/>
  <c r="H1280" i="53" s="1"/>
  <c r="G1280" i="53"/>
  <c r="H1141" i="53"/>
  <c r="H1152" i="53" s="1"/>
  <c r="G1152" i="53"/>
  <c r="H357" i="53"/>
  <c r="H368" i="53" s="1"/>
  <c r="G368" i="53"/>
  <c r="H1349" i="53"/>
  <c r="H1360" i="53" s="1"/>
  <c r="G1360" i="53"/>
  <c r="H1237" i="53"/>
  <c r="H1248" i="53" s="1"/>
  <c r="G1248" i="53"/>
  <c r="H1301" i="53"/>
  <c r="H1312" i="53" s="1"/>
  <c r="G1312" i="53"/>
  <c r="G1264" i="53"/>
  <c r="G624" i="53"/>
  <c r="G1344" i="53"/>
  <c r="G1200" i="53"/>
  <c r="F1621" i="53"/>
  <c r="G1621" i="53" s="1"/>
  <c r="F1813" i="53"/>
  <c r="G1813" i="53" s="1"/>
  <c r="G1824" i="53" s="1"/>
  <c r="H1621" i="53" l="1"/>
  <c r="H1632" i="53" s="1"/>
  <c r="G1632" i="53"/>
  <c r="H1813" i="53"/>
  <c r="H1824" i="53" s="1"/>
  <c r="F1669" i="53"/>
  <c r="G1669" i="53" s="1"/>
  <c r="F1685" i="53"/>
  <c r="G1685" i="53" s="1"/>
  <c r="F1701" i="53"/>
  <c r="G1701" i="53" s="1"/>
  <c r="F1717" i="53"/>
  <c r="G1717" i="53" s="1"/>
  <c r="F1720" i="53"/>
  <c r="G1720" i="53" s="1"/>
  <c r="H1720" i="53" s="1"/>
  <c r="F1733" i="53"/>
  <c r="G1733" i="53" s="1"/>
  <c r="H1733" i="53" s="1"/>
  <c r="H1744" i="53" s="1"/>
  <c r="F1749" i="53"/>
  <c r="G1749" i="53" s="1"/>
  <c r="H1749" i="53" s="1"/>
  <c r="H1760" i="53" s="1"/>
  <c r="F1765" i="53"/>
  <c r="G1765" i="53" s="1"/>
  <c r="F1781" i="53"/>
  <c r="G1781" i="53" s="1"/>
  <c r="F1797" i="53"/>
  <c r="G1797" i="53" s="1"/>
  <c r="F1845" i="53"/>
  <c r="G1845" i="53" s="1"/>
  <c r="G1856" i="53" s="1"/>
  <c r="F1861" i="53"/>
  <c r="G1861" i="53" s="1"/>
  <c r="F1877" i="53"/>
  <c r="G1877" i="53" s="1"/>
  <c r="F1893" i="53"/>
  <c r="G1893" i="53" s="1"/>
  <c r="H1893" i="53" s="1"/>
  <c r="H1904" i="53" s="1"/>
  <c r="F1912" i="53"/>
  <c r="G1912" i="53" s="1"/>
  <c r="H1912" i="53" s="1"/>
  <c r="H1920" i="53" s="1"/>
  <c r="F1925" i="53"/>
  <c r="G1925" i="53" s="1"/>
  <c r="F1941" i="53"/>
  <c r="G1941" i="53" s="1"/>
  <c r="H1941" i="53" s="1"/>
  <c r="H1952" i="53" s="1"/>
  <c r="F1957" i="53"/>
  <c r="G1957" i="53" s="1"/>
  <c r="F1973" i="53"/>
  <c r="G1973" i="53" s="1"/>
  <c r="G1984" i="53" s="1"/>
  <c r="F1976" i="53"/>
  <c r="G1976" i="53" s="1"/>
  <c r="H1976" i="53" s="1"/>
  <c r="F1989" i="53"/>
  <c r="G1989" i="53" s="1"/>
  <c r="G2000" i="53" s="1"/>
  <c r="F1992" i="53"/>
  <c r="G1992" i="53" s="1"/>
  <c r="H1992" i="53" s="1"/>
  <c r="F2005" i="53"/>
  <c r="G2005" i="53" s="1"/>
  <c r="H2005" i="53" s="1"/>
  <c r="H2016" i="53" s="1"/>
  <c r="F2006" i="53"/>
  <c r="G2006" i="53" s="1"/>
  <c r="H2006" i="53" s="1"/>
  <c r="F2008" i="53"/>
  <c r="G2008" i="53" s="1"/>
  <c r="H2008" i="53" s="1"/>
  <c r="F2053" i="53"/>
  <c r="G2053" i="53" s="1"/>
  <c r="F2069" i="53"/>
  <c r="G2069" i="53" s="1"/>
  <c r="F2085" i="53"/>
  <c r="G2085" i="53" s="1"/>
  <c r="F2101" i="53"/>
  <c r="G2101" i="53" s="1"/>
  <c r="H2101" i="53" s="1"/>
  <c r="H2112" i="53" s="1"/>
  <c r="H1781" i="53" l="1"/>
  <c r="H1792" i="53" s="1"/>
  <c r="G1792" i="53"/>
  <c r="H2085" i="53"/>
  <c r="H2096" i="53" s="1"/>
  <c r="G2096" i="53"/>
  <c r="G1744" i="53"/>
  <c r="G1680" i="53"/>
  <c r="H1669" i="53"/>
  <c r="H1680" i="53" s="1"/>
  <c r="G1728" i="53"/>
  <c r="H1717" i="53"/>
  <c r="H1728" i="53" s="1"/>
  <c r="G1952" i="53"/>
  <c r="G1904" i="53"/>
  <c r="H2069" i="53"/>
  <c r="H2080" i="53" s="1"/>
  <c r="G2080" i="53"/>
  <c r="H1701" i="53"/>
  <c r="H1712" i="53" s="1"/>
  <c r="G1712" i="53"/>
  <c r="H1957" i="53"/>
  <c r="H1968" i="53" s="1"/>
  <c r="G1968" i="53"/>
  <c r="H1861" i="53"/>
  <c r="H1872" i="53" s="1"/>
  <c r="G1872" i="53"/>
  <c r="H1685" i="53"/>
  <c r="H1696" i="53" s="1"/>
  <c r="G1696" i="53"/>
  <c r="G2016" i="53"/>
  <c r="H1989" i="53"/>
  <c r="H2000" i="53" s="1"/>
  <c r="H1845" i="53"/>
  <c r="H1856" i="53" s="1"/>
  <c r="H1877" i="53"/>
  <c r="H1888" i="53" s="1"/>
  <c r="G1888" i="53"/>
  <c r="H1765" i="53"/>
  <c r="H1776" i="53" s="1"/>
  <c r="G1776" i="53"/>
  <c r="H2053" i="53"/>
  <c r="H2064" i="53" s="1"/>
  <c r="G2064" i="53"/>
  <c r="H1797" i="53"/>
  <c r="H1808" i="53" s="1"/>
  <c r="G1808" i="53"/>
  <c r="H1925" i="53"/>
  <c r="H1936" i="53" s="1"/>
  <c r="G1936" i="53"/>
  <c r="H1973" i="53"/>
  <c r="H1984" i="53" s="1"/>
  <c r="G2112" i="53"/>
  <c r="G1920" i="53"/>
  <c r="G1760" i="53"/>
  <c r="F1048" i="53"/>
  <c r="G1048" i="53" s="1"/>
  <c r="H1048" i="53" s="1"/>
  <c r="F1061" i="53"/>
  <c r="G1061" i="53" s="1"/>
  <c r="H1061" i="53" s="1"/>
  <c r="H1072" i="53" s="1"/>
  <c r="F1077" i="53"/>
  <c r="G1077" i="53" s="1"/>
  <c r="H1077" i="53" s="1"/>
  <c r="H1088" i="53" s="1"/>
  <c r="F1093" i="53"/>
  <c r="G1093" i="53" s="1"/>
  <c r="F1132" i="53"/>
  <c r="G1132" i="53" s="1"/>
  <c r="H1132" i="53" s="1"/>
  <c r="H1136" i="53" s="1"/>
  <c r="F1365" i="53"/>
  <c r="G1365" i="53" s="1"/>
  <c r="H1365" i="53" s="1"/>
  <c r="H1376" i="53" s="1"/>
  <c r="F1366" i="53"/>
  <c r="G1366" i="53" s="1"/>
  <c r="H1366" i="53" s="1"/>
  <c r="F1381" i="53"/>
  <c r="G1381" i="53" s="1"/>
  <c r="G1392" i="53" s="1"/>
  <c r="F1397" i="53"/>
  <c r="G1397" i="53" s="1"/>
  <c r="F1413" i="53"/>
  <c r="G1413" i="53" s="1"/>
  <c r="G1424" i="53" s="1"/>
  <c r="F1429" i="53"/>
  <c r="G1429" i="53" s="1"/>
  <c r="H1429" i="53" s="1"/>
  <c r="H1440" i="53" s="1"/>
  <c r="F1477" i="53"/>
  <c r="G1477" i="53" s="1"/>
  <c r="G1488" i="53" s="1"/>
  <c r="F1478" i="53"/>
  <c r="G1478" i="53" s="1"/>
  <c r="H1478" i="53" s="1"/>
  <c r="F1493" i="53"/>
  <c r="G1493" i="53" s="1"/>
  <c r="H1493" i="53" s="1"/>
  <c r="H1504" i="53" s="1"/>
  <c r="F1509" i="53"/>
  <c r="G1509" i="53" s="1"/>
  <c r="F1525" i="53"/>
  <c r="G1525" i="53" s="1"/>
  <c r="F1541" i="53"/>
  <c r="G1541" i="53" s="1"/>
  <c r="F1544" i="53"/>
  <c r="G1544" i="53" s="1"/>
  <c r="H1544" i="53" s="1"/>
  <c r="F1557" i="53"/>
  <c r="G1557" i="53" s="1"/>
  <c r="H1557" i="53" s="1"/>
  <c r="H1568" i="53" s="1"/>
  <c r="F1574" i="53"/>
  <c r="G1574" i="53" s="1"/>
  <c r="G1584" i="53" s="1"/>
  <c r="F1589" i="53"/>
  <c r="G1589" i="53" s="1"/>
  <c r="G1600" i="53" s="1"/>
  <c r="F1637" i="53"/>
  <c r="G1637" i="53" s="1"/>
  <c r="G1648" i="53" s="1"/>
  <c r="F1653" i="53"/>
  <c r="G1653" i="53" s="1"/>
  <c r="H1653" i="53" s="1"/>
  <c r="H1664" i="53" s="1"/>
  <c r="F2021" i="53"/>
  <c r="G2021" i="53" s="1"/>
  <c r="H2021" i="53" s="1"/>
  <c r="H2032" i="53" s="1"/>
  <c r="F2037" i="53"/>
  <c r="G2037" i="53" s="1"/>
  <c r="F2117" i="53"/>
  <c r="G2117" i="53" s="1"/>
  <c r="F2133" i="53"/>
  <c r="G2133" i="53" s="1"/>
  <c r="H2133" i="53" s="1"/>
  <c r="H2144" i="53" s="1"/>
  <c r="F2149" i="53"/>
  <c r="G2149" i="53" s="1"/>
  <c r="G2160" i="53" s="1"/>
  <c r="F2184" i="53"/>
  <c r="G2184" i="53" s="1"/>
  <c r="G2195" i="53" s="1"/>
  <c r="F2185" i="53"/>
  <c r="G2185" i="53" s="1"/>
  <c r="H2185" i="53" s="1"/>
  <c r="F2200" i="53"/>
  <c r="G2200" i="53" s="1"/>
  <c r="G1408" i="53" l="1"/>
  <c r="H1397" i="53"/>
  <c r="H1408" i="53" s="1"/>
  <c r="G2032" i="53"/>
  <c r="H1477" i="53"/>
  <c r="H1488" i="53" s="1"/>
  <c r="G1504" i="53"/>
  <c r="H2037" i="53"/>
  <c r="H2048" i="53" s="1"/>
  <c r="G2048" i="53"/>
  <c r="G2211" i="53"/>
  <c r="H2200" i="53"/>
  <c r="H2211" i="53" s="1"/>
  <c r="H1509" i="53"/>
  <c r="H1520" i="53" s="1"/>
  <c r="G1520" i="53"/>
  <c r="H1381" i="53"/>
  <c r="H1392" i="53" s="1"/>
  <c r="H2117" i="53"/>
  <c r="H2128" i="53" s="1"/>
  <c r="G2128" i="53"/>
  <c r="H1093" i="53"/>
  <c r="H1104" i="53" s="1"/>
  <c r="G1104" i="53"/>
  <c r="H1525" i="53"/>
  <c r="H1536" i="53" s="1"/>
  <c r="G1536" i="53"/>
  <c r="H1541" i="53"/>
  <c r="H1552" i="53" s="1"/>
  <c r="G1552" i="53"/>
  <c r="H1637" i="53"/>
  <c r="H1648" i="53" s="1"/>
  <c r="G1136" i="53"/>
  <c r="G2144" i="53"/>
  <c r="G1568" i="53"/>
  <c r="H1413" i="53"/>
  <c r="H1424" i="53" s="1"/>
  <c r="H2184" i="53"/>
  <c r="H2195" i="53" s="1"/>
  <c r="H1589" i="53"/>
  <c r="H1600" i="53" s="1"/>
  <c r="G1376" i="53"/>
  <c r="G1088" i="53"/>
  <c r="G1664" i="53"/>
  <c r="G1072" i="53"/>
  <c r="H2149" i="53"/>
  <c r="H2160" i="53" s="1"/>
  <c r="H1574" i="53"/>
  <c r="H1584" i="53" s="1"/>
  <c r="G1440" i="53"/>
  <c r="F901" i="53"/>
  <c r="G901" i="53" s="1"/>
  <c r="F917" i="53"/>
  <c r="G917" i="53" s="1"/>
  <c r="F1013" i="53"/>
  <c r="G1013" i="53" s="1"/>
  <c r="F1014" i="53"/>
  <c r="G1014" i="53" s="1"/>
  <c r="H1014" i="53" s="1"/>
  <c r="F1030" i="53"/>
  <c r="G1030" i="53" s="1"/>
  <c r="F1045" i="53"/>
  <c r="G1045" i="53" s="1"/>
  <c r="F1109" i="53"/>
  <c r="G1109" i="53" s="1"/>
  <c r="H1109" i="53" s="1"/>
  <c r="H1120" i="53" s="1"/>
  <c r="F1110" i="53"/>
  <c r="G1110" i="53" s="1"/>
  <c r="H1110" i="53" s="1"/>
  <c r="G1120" i="53" l="1"/>
  <c r="H917" i="53"/>
  <c r="H928" i="53" s="1"/>
  <c r="G928" i="53"/>
  <c r="G1024" i="53"/>
  <c r="H1013" i="53"/>
  <c r="H1024" i="53" s="1"/>
  <c r="H901" i="53"/>
  <c r="H912" i="53" s="1"/>
  <c r="G912" i="53"/>
  <c r="H1045" i="53"/>
  <c r="H1056" i="53" s="1"/>
  <c r="G1056" i="53"/>
  <c r="G1040" i="53"/>
  <c r="H1030" i="53"/>
  <c r="H1040" i="53" s="1"/>
  <c r="F677" i="53"/>
  <c r="G677" i="53" s="1"/>
  <c r="F693" i="53"/>
  <c r="G693" i="53" s="1"/>
  <c r="H693" i="53" s="1"/>
  <c r="H704" i="53" s="1"/>
  <c r="F709" i="53"/>
  <c r="G709" i="53" s="1"/>
  <c r="F725" i="53"/>
  <c r="G725" i="53" s="1"/>
  <c r="G736" i="53" s="1"/>
  <c r="F741" i="53"/>
  <c r="G741" i="53" s="1"/>
  <c r="F744" i="53"/>
  <c r="G744" i="53" s="1"/>
  <c r="H744" i="53" s="1"/>
  <c r="F757" i="53"/>
  <c r="G757" i="53" s="1"/>
  <c r="F758" i="53"/>
  <c r="G758" i="53" s="1"/>
  <c r="H758" i="53" s="1"/>
  <c r="F773" i="53"/>
  <c r="G773" i="53" s="1"/>
  <c r="F774" i="53"/>
  <c r="G774" i="53" s="1"/>
  <c r="H774" i="53" s="1"/>
  <c r="F789" i="53"/>
  <c r="G789" i="53" s="1"/>
  <c r="H789" i="53" s="1"/>
  <c r="H800" i="53" s="1"/>
  <c r="F805" i="53"/>
  <c r="G805" i="53" s="1"/>
  <c r="F808" i="53"/>
  <c r="G808" i="53" s="1"/>
  <c r="H808" i="53" s="1"/>
  <c r="F824" i="53"/>
  <c r="G824" i="53" s="1"/>
  <c r="F837" i="53"/>
  <c r="G837" i="53" s="1"/>
  <c r="H837" i="53" s="1"/>
  <c r="H848" i="53" s="1"/>
  <c r="F853" i="53"/>
  <c r="G853" i="53" s="1"/>
  <c r="H853" i="53" s="1"/>
  <c r="H864" i="53" s="1"/>
  <c r="F869" i="53"/>
  <c r="G869" i="53" s="1"/>
  <c r="F885" i="53"/>
  <c r="G885" i="53" s="1"/>
  <c r="H885" i="53" s="1"/>
  <c r="H896" i="53" s="1"/>
  <c r="F886" i="53"/>
  <c r="G886" i="53" s="1"/>
  <c r="H886" i="53" s="1"/>
  <c r="F933" i="53"/>
  <c r="G933" i="53" s="1"/>
  <c r="H933" i="53" s="1"/>
  <c r="H944" i="53" s="1"/>
  <c r="F949" i="53"/>
  <c r="G949" i="53" s="1"/>
  <c r="H949" i="53" s="1"/>
  <c r="H960" i="53" s="1"/>
  <c r="F965" i="53"/>
  <c r="G965" i="53" s="1"/>
  <c r="G976" i="53" s="1"/>
  <c r="F981" i="53"/>
  <c r="G981" i="53" s="1"/>
  <c r="F997" i="53"/>
  <c r="G997" i="53" s="1"/>
  <c r="G896" i="53" l="1"/>
  <c r="H725" i="53"/>
  <c r="H736" i="53" s="1"/>
  <c r="G784" i="53"/>
  <c r="H773" i="53"/>
  <c r="H784" i="53" s="1"/>
  <c r="H805" i="53"/>
  <c r="H816" i="53" s="1"/>
  <c r="G816" i="53"/>
  <c r="G752" i="53"/>
  <c r="H741" i="53"/>
  <c r="H752" i="53" s="1"/>
  <c r="H869" i="53"/>
  <c r="H880" i="53" s="1"/>
  <c r="G880" i="53"/>
  <c r="H997" i="53"/>
  <c r="H1008" i="53" s="1"/>
  <c r="G1008" i="53"/>
  <c r="H709" i="53"/>
  <c r="H720" i="53" s="1"/>
  <c r="G720" i="53"/>
  <c r="H981" i="53"/>
  <c r="H992" i="53" s="1"/>
  <c r="G992" i="53"/>
  <c r="G768" i="53"/>
  <c r="H757" i="53"/>
  <c r="H768" i="53" s="1"/>
  <c r="H965" i="53"/>
  <c r="H976" i="53" s="1"/>
  <c r="G848" i="53"/>
  <c r="H824" i="53"/>
  <c r="H832" i="53" s="1"/>
  <c r="G832" i="53"/>
  <c r="H677" i="53"/>
  <c r="H688" i="53" s="1"/>
  <c r="G688" i="53"/>
  <c r="G944" i="53"/>
  <c r="G704" i="53"/>
  <c r="G800" i="53"/>
  <c r="G864" i="53"/>
  <c r="G960" i="53"/>
  <c r="F471" i="53"/>
  <c r="G471" i="53" s="1"/>
  <c r="H471" i="53" s="1"/>
  <c r="F502" i="53"/>
  <c r="G502" i="53" s="1"/>
  <c r="F517" i="53"/>
  <c r="G517" i="53" s="1"/>
  <c r="H517" i="53" s="1"/>
  <c r="H528" i="53" s="1"/>
  <c r="F533" i="53"/>
  <c r="G533" i="53" s="1"/>
  <c r="G544" i="53" s="1"/>
  <c r="F549" i="53"/>
  <c r="G549" i="53" s="1"/>
  <c r="F565" i="53"/>
  <c r="G565" i="53" s="1"/>
  <c r="F581" i="53"/>
  <c r="G581" i="53" s="1"/>
  <c r="H581" i="53" s="1"/>
  <c r="H592" i="53" s="1"/>
  <c r="F597" i="53"/>
  <c r="G597" i="53" s="1"/>
  <c r="H597" i="53" s="1"/>
  <c r="H608" i="53" s="1"/>
  <c r="G592" i="53" l="1"/>
  <c r="H502" i="53"/>
  <c r="H512" i="53" s="1"/>
  <c r="G512" i="53"/>
  <c r="H565" i="53"/>
  <c r="H576" i="53" s="1"/>
  <c r="G576" i="53"/>
  <c r="H549" i="53"/>
  <c r="H560" i="53" s="1"/>
  <c r="G560" i="53"/>
  <c r="H533" i="53"/>
  <c r="H544" i="53" s="1"/>
  <c r="G608" i="53"/>
  <c r="G528" i="53"/>
  <c r="F6" i="53"/>
  <c r="G6" i="53" s="1"/>
  <c r="F7" i="53"/>
  <c r="G7" i="53" s="1"/>
  <c r="H7" i="53" s="1"/>
  <c r="F117" i="53"/>
  <c r="G117" i="53" s="1"/>
  <c r="H117" i="53" s="1"/>
  <c r="H128" i="53" s="1"/>
  <c r="F181" i="53"/>
  <c r="G181" i="53" s="1"/>
  <c r="F344" i="53"/>
  <c r="G344" i="53" s="1"/>
  <c r="G352" i="53" s="1"/>
  <c r="F350" i="53"/>
  <c r="G350" i="53" s="1"/>
  <c r="H350" i="53" s="1"/>
  <c r="F470" i="53"/>
  <c r="G470" i="53" s="1"/>
  <c r="H470" i="53" s="1"/>
  <c r="H480" i="53" s="1"/>
  <c r="F472" i="53"/>
  <c r="G472" i="53" s="1"/>
  <c r="H472" i="53" s="1"/>
  <c r="F486" i="53"/>
  <c r="G486" i="53"/>
  <c r="H486" i="53" s="1"/>
  <c r="H496" i="53" s="1"/>
  <c r="G480" i="53" l="1"/>
  <c r="G192" i="53"/>
  <c r="H181" i="53"/>
  <c r="H192" i="53" s="1"/>
  <c r="G16" i="53"/>
  <c r="H6" i="53"/>
  <c r="H16" i="53" s="1"/>
  <c r="H344" i="53"/>
  <c r="H352" i="53" s="1"/>
  <c r="G496" i="53"/>
  <c r="G128" i="53"/>
  <c r="F37" i="53"/>
  <c r="G37" i="53" s="1"/>
  <c r="H37" i="53" s="1"/>
  <c r="H48" i="53" s="1"/>
  <c r="F53" i="53"/>
  <c r="G53" i="53"/>
  <c r="H53" i="53" s="1"/>
  <c r="H64" i="53" s="1"/>
  <c r="F69" i="53"/>
  <c r="G69" i="53" s="1"/>
  <c r="H69" i="53" s="1"/>
  <c r="H80" i="53" s="1"/>
  <c r="F85" i="53"/>
  <c r="G85" i="53"/>
  <c r="H85" i="53" s="1"/>
  <c r="H96" i="53" s="1"/>
  <c r="F101" i="53"/>
  <c r="G101" i="53" s="1"/>
  <c r="F149" i="53"/>
  <c r="G149" i="53" s="1"/>
  <c r="G160" i="53" s="1"/>
  <c r="F165" i="53"/>
  <c r="G165" i="53" s="1"/>
  <c r="G112" i="53" l="1"/>
  <c r="H101" i="53"/>
  <c r="H112" i="53" s="1"/>
  <c r="G64" i="53"/>
  <c r="H149" i="53"/>
  <c r="H160" i="53" s="1"/>
  <c r="G80" i="53"/>
  <c r="H165" i="53"/>
  <c r="H176" i="53" s="1"/>
  <c r="G176" i="53"/>
  <c r="G96" i="53"/>
  <c r="G48" i="53"/>
  <c r="F21" i="53"/>
  <c r="G21" i="53" s="1"/>
  <c r="H21" i="53" s="1"/>
  <c r="H32" i="53" s="1"/>
  <c r="F24" i="53"/>
  <c r="G24" i="53" s="1"/>
  <c r="H24" i="53" s="1"/>
  <c r="F72" i="53"/>
  <c r="G72" i="53"/>
  <c r="H72" i="53" s="1"/>
  <c r="F133" i="53"/>
  <c r="G133" i="53" s="1"/>
  <c r="F136" i="53"/>
  <c r="G136" i="53" s="1"/>
  <c r="H136" i="53" s="1"/>
  <c r="F197" i="53"/>
  <c r="G197" i="53" s="1"/>
  <c r="F200" i="53"/>
  <c r="G200" i="53" s="1"/>
  <c r="H200" i="53" s="1"/>
  <c r="G208" i="53" l="1"/>
  <c r="H197" i="53"/>
  <c r="H208" i="53" s="1"/>
  <c r="G144" i="53"/>
  <c r="H133" i="53"/>
  <c r="H144" i="53" s="1"/>
  <c r="G32" i="53"/>
  <c r="F213" i="53"/>
  <c r="G213" i="53"/>
  <c r="H213" i="53" s="1"/>
  <c r="H224" i="53" s="1"/>
  <c r="F214" i="53"/>
  <c r="G214" i="53" s="1"/>
  <c r="H214" i="53" s="1"/>
  <c r="F221" i="53"/>
  <c r="G221" i="53" s="1"/>
  <c r="H221" i="53" s="1"/>
  <c r="F229" i="53"/>
  <c r="G229" i="53" s="1"/>
  <c r="F245" i="53"/>
  <c r="G245" i="53"/>
  <c r="G256" i="53" s="1"/>
  <c r="F262" i="53"/>
  <c r="G262" i="53" s="1"/>
  <c r="F294" i="53"/>
  <c r="G294" i="53" s="1"/>
  <c r="H294" i="53" s="1"/>
  <c r="G224" i="53" l="1"/>
  <c r="H262" i="53"/>
  <c r="H272" i="53" s="1"/>
  <c r="G272" i="53"/>
  <c r="H229" i="53"/>
  <c r="H240" i="53" s="1"/>
  <c r="G240" i="53"/>
  <c r="H245" i="53"/>
  <c r="H256" i="53" s="1"/>
  <c r="F277" i="53"/>
  <c r="G277" i="53"/>
  <c r="H277" i="53" s="1"/>
  <c r="H288" i="53" s="1"/>
  <c r="F293" i="53"/>
  <c r="G293" i="53" s="1"/>
  <c r="F296" i="53"/>
  <c r="G296" i="53"/>
  <c r="H296" i="53" s="1"/>
  <c r="F310" i="53"/>
  <c r="G310" i="53" s="1"/>
  <c r="F325" i="53"/>
  <c r="G325" i="53"/>
  <c r="H325" i="53" s="1"/>
  <c r="H336" i="53" s="1"/>
  <c r="F330" i="53"/>
  <c r="G330" i="53"/>
  <c r="H330" i="53" s="1"/>
  <c r="F331" i="53"/>
  <c r="G331" i="53" s="1"/>
  <c r="H331" i="53" s="1"/>
  <c r="G336" i="53" l="1"/>
  <c r="H310" i="53"/>
  <c r="H320" i="53" s="1"/>
  <c r="G320" i="53"/>
  <c r="G304" i="53"/>
  <c r="H293" i="53"/>
  <c r="H304" i="53" s="1"/>
  <c r="G288" i="53"/>
  <c r="F421" i="53"/>
  <c r="G421" i="53" s="1"/>
  <c r="G432" i="53" l="1"/>
  <c r="H421" i="53"/>
  <c r="H432" i="53" s="1"/>
</calcChain>
</file>

<file path=xl/sharedStrings.xml><?xml version="1.0" encoding="utf-8"?>
<sst xmlns="http://schemas.openxmlformats.org/spreadsheetml/2006/main" count="4568" uniqueCount="319">
  <si>
    <t>Adicional Noturno</t>
  </si>
  <si>
    <t>Total</t>
  </si>
  <si>
    <t>SEBRAE</t>
  </si>
  <si>
    <t>INCRA</t>
  </si>
  <si>
    <t>FGTS</t>
  </si>
  <si>
    <t>Insumos Diversos</t>
  </si>
  <si>
    <t>Custos Indiretos, Tributos e Lucro</t>
  </si>
  <si>
    <t>Custos Indiretos</t>
  </si>
  <si>
    <t>Tributos</t>
  </si>
  <si>
    <t>Lucro</t>
  </si>
  <si>
    <t>Módulo 1 - Composição da Remuneração</t>
  </si>
  <si>
    <t>Composição da Remuneração</t>
  </si>
  <si>
    <t>Valor (R$)</t>
  </si>
  <si>
    <t>A</t>
  </si>
  <si>
    <t>Salário-Base</t>
  </si>
  <si>
    <t>B</t>
  </si>
  <si>
    <t>Adicional de Periculosidade</t>
  </si>
  <si>
    <t>C</t>
  </si>
  <si>
    <t>D</t>
  </si>
  <si>
    <t>E</t>
  </si>
  <si>
    <t>Adicional de Hora Noturna Reduzida</t>
  </si>
  <si>
    <t>F</t>
  </si>
  <si>
    <t>G</t>
  </si>
  <si>
    <t>Outros (especificar)</t>
  </si>
  <si>
    <t>Módulo 2 - Encargos e Benefícios Anuais, Mensais e Diários</t>
  </si>
  <si>
    <t>Submódulo 2.1 - 13º (décimo terceiro) Salário, Férias e Adicional de Férias</t>
  </si>
  <si>
    <t>2.1</t>
  </si>
  <si>
    <t>13º (décimo terceiro) Salário, Férias e Adicional de Férias</t>
  </si>
  <si>
    <t>13º (décimo terceiro) Salário</t>
  </si>
  <si>
    <t>Submódulo 2.2 - Encargos Previdenciários (GPS), Fundo de Garantia por Tempo de Serviço (FGTS) e outras contribuições.</t>
  </si>
  <si>
    <t>2.2</t>
  </si>
  <si>
    <t>GPS, FGTS e outras contribuições</t>
  </si>
  <si>
    <t>Percentual (%)</t>
  </si>
  <si>
    <t>INSS</t>
  </si>
  <si>
    <t>Salário Educação</t>
  </si>
  <si>
    <t>SAT</t>
  </si>
  <si>
    <t>SESC ou SESI</t>
  </si>
  <si>
    <t>H</t>
  </si>
  <si>
    <t xml:space="preserve">Total </t>
  </si>
  <si>
    <t>2.3</t>
  </si>
  <si>
    <t>Benefícios Mensais e Diários</t>
  </si>
  <si>
    <t>Quadro-Resumo do Módulo 2 - Encargos e Benefícios anuais, mensais e diários</t>
  </si>
  <si>
    <t>Encargos e Benefícios Anuais, Mensais e Diários</t>
  </si>
  <si>
    <t>Módulo 3 - Provisão para Rescisão</t>
  </si>
  <si>
    <t>Provisão para Rescisão</t>
  </si>
  <si>
    <t>Aviso Prévio Indenizado</t>
  </si>
  <si>
    <t>Incidência do FGTS sobre o Aviso Prévio Indenizado</t>
  </si>
  <si>
    <t>Aviso Prévio Trabalhado</t>
  </si>
  <si>
    <t>Módulo 4 - Custo de Reposição do Profissional Ausente</t>
  </si>
  <si>
    <t>4.1</t>
  </si>
  <si>
    <t>Ausências Legais</t>
  </si>
  <si>
    <t>4.2</t>
  </si>
  <si>
    <t>Quadro-Resumo do Módulo 4 - Custo de Reposição do Profissional Ausente</t>
  </si>
  <si>
    <t>Custo de Reposição do Profissional Ausente</t>
  </si>
  <si>
    <t>Módulo 5 - Insumos Diversos</t>
  </si>
  <si>
    <t>Uniformes</t>
  </si>
  <si>
    <t>Materiais</t>
  </si>
  <si>
    <t>Equipamentos</t>
  </si>
  <si>
    <t>Módulo 6 - Custos Indiretos, Tributos e Lucro</t>
  </si>
  <si>
    <t>Mão de obra vinculada à execução contratual (valor por empregado)</t>
  </si>
  <si>
    <t xml:space="preserve">Valor Total por Empregado </t>
  </si>
  <si>
    <t>Município/UF</t>
  </si>
  <si>
    <t>Ano Acordo, Convenção ou Sentença Normativa em Dissídio Coletivo</t>
  </si>
  <si>
    <t>Registro na Secretaria Especial da Previdência e do Trabalho</t>
  </si>
  <si>
    <t>Tipo de Serviço</t>
  </si>
  <si>
    <t>Horas Trabalho por Semana</t>
  </si>
  <si>
    <t>Mão de obra vinculada à execução contratual</t>
  </si>
  <si>
    <t>Tipo de Serviço (mesmo serviço com características distintas)</t>
  </si>
  <si>
    <t>Salário Normativo da Categoria Profissional</t>
  </si>
  <si>
    <t>Categoria Profissional (vinculada à execução contratual)</t>
  </si>
  <si>
    <t xml:space="preserve">Valor Total Mensal </t>
  </si>
  <si>
    <t xml:space="preserve">Valor Total Anual </t>
  </si>
  <si>
    <t>Submódulo 2.3 - Benefícios Mensais e Diários</t>
  </si>
  <si>
    <t>Data de apresentação da proposta (dia/mês/ano)</t>
  </si>
  <si>
    <t>Quadro-Resumo do Custo por Empregado</t>
  </si>
  <si>
    <t>Identificação do Serviço</t>
  </si>
  <si>
    <t>Planilha de Custos e Formação de Preços</t>
  </si>
  <si>
    <t>SENAI ou SENAC</t>
  </si>
  <si>
    <t>Submódulo 4.1 - Substituto nas Ausências Legais</t>
  </si>
  <si>
    <t>Substituto na cobertura de Férias</t>
  </si>
  <si>
    <t>Substituto na cobertura de Ausências Legais</t>
  </si>
  <si>
    <t>Substituto na cobertura de Licença-Paternidade</t>
  </si>
  <si>
    <t>Substituto na cobertura de Afastamento Maternidade</t>
  </si>
  <si>
    <t>Substituto na cobertura de Outras Ausências (especificar)</t>
  </si>
  <si>
    <t>Substituto na cobertura de Ausência por Acidente de Trabalho</t>
  </si>
  <si>
    <t>Submódulo 4.2 - Substituto na Intrajornada</t>
  </si>
  <si>
    <t>Substituto na Intrajornada</t>
  </si>
  <si>
    <t>Substituto na cobertura de Intervalo para repouso ou alimentação</t>
  </si>
  <si>
    <t>Substituto nas Ausências Legais</t>
  </si>
  <si>
    <t>Dados para composição dos custos referentes a mão de obra</t>
  </si>
  <si>
    <t>Mão de obra</t>
  </si>
  <si>
    <t>Classificação Brasileira de Ocupações (CBO)</t>
  </si>
  <si>
    <t>Data-Base da Categoria (dia/mês/ano)</t>
  </si>
  <si>
    <t>C.1. Tributos Federais (PIS)</t>
  </si>
  <si>
    <t>C.2. Tributos Federais (COFINS)</t>
  </si>
  <si>
    <t>C.3. Tributos Estaduais (especificar)</t>
  </si>
  <si>
    <t>C.4. Tributos Municipais (ISS)</t>
  </si>
  <si>
    <t>Subtotal (A+B+C+D+E)</t>
  </si>
  <si>
    <t>Quantidade Total de Postos a Contratar</t>
  </si>
  <si>
    <t>Instituto Chico Mendes de Conservação da Biodiversidade</t>
  </si>
  <si>
    <t>Contador</t>
  </si>
  <si>
    <t>Assistente Administrativo II</t>
  </si>
  <si>
    <t>Grupo</t>
  </si>
  <si>
    <t>Item</t>
  </si>
  <si>
    <t>Cargo</t>
  </si>
  <si>
    <t>Quantidade</t>
  </si>
  <si>
    <t>Salário Base          Valor Fixo</t>
  </si>
  <si>
    <t>Valor Mensal                   Valor Máximo Aceitável</t>
  </si>
  <si>
    <t>Posto Unitário                   Valor Máximo Aceitável</t>
  </si>
  <si>
    <t>Valor Total                         Valor Máximo Aceitável</t>
  </si>
  <si>
    <t>Diárias</t>
  </si>
  <si>
    <t>Valor Unitário</t>
  </si>
  <si>
    <t>Resumo Geral da Previsão dos Custos da Contratação</t>
  </si>
  <si>
    <t>NGCentros - Salvador/BA</t>
  </si>
  <si>
    <t>Motorista</t>
  </si>
  <si>
    <t>Subtotal</t>
  </si>
  <si>
    <t>Gerente de Redes</t>
  </si>
  <si>
    <t xml:space="preserve">Zootecnista </t>
  </si>
  <si>
    <t>Bibliotecário</t>
  </si>
  <si>
    <t>Técnico em Laboratório</t>
  </si>
  <si>
    <t>Técnico em Aquicultura</t>
  </si>
  <si>
    <t>Médico Veterinário</t>
  </si>
  <si>
    <t>ACADEBIo - Iperó/SP</t>
  </si>
  <si>
    <t>Seinfra - Teresópolis/RJ</t>
  </si>
  <si>
    <t>CEPAM - Manaus/AM</t>
  </si>
  <si>
    <t>CNPT - São Luiz/MA</t>
  </si>
  <si>
    <t>CPB - Cabedelo/PB</t>
  </si>
  <si>
    <t>CEMAVE - Cabedelo/PB</t>
  </si>
  <si>
    <t>CMA - Santos/SP</t>
  </si>
  <si>
    <t>CENAP - Atibaia/SP</t>
  </si>
  <si>
    <t>Sede GR-4 - Rio de Janeiro/RJ</t>
  </si>
  <si>
    <t>Sede - Brasília/DF</t>
  </si>
  <si>
    <t>Parque Nacional do Iguaçú - Foz do Iguaçú/PR</t>
  </si>
  <si>
    <t>Parque Nacional Fernando de Noronha - PE</t>
  </si>
  <si>
    <t>CEPENE - Tamandaré/PE</t>
  </si>
  <si>
    <t>BAV CEPSUL Rio Grande - Rio Grande/RS</t>
  </si>
  <si>
    <t>RAN - Goiânia/GO</t>
  </si>
  <si>
    <t>CEPNOR - Belém/PA</t>
  </si>
  <si>
    <t>Resex Alto Juruá - Cruzeiro do Sul/AC</t>
  </si>
  <si>
    <t>Flona Bom Futuro e Flona Jamari - Porto Velho/RO</t>
  </si>
  <si>
    <t>Parque Nacional Mapinguari e Parque Nacional dos Campos Amazônicos - Porto Velho/RO</t>
  </si>
  <si>
    <t>UNA Itaituba - Itaituba/PA</t>
  </si>
  <si>
    <t>BAV Centro Tamar - Pirambú/SE</t>
  </si>
  <si>
    <t>BAV Tamar Arambepe - Camaçari/BA</t>
  </si>
  <si>
    <t>Centro Nacional de Pesquisa e Conservação de Peixes Continentais - Pirassununga/SP</t>
  </si>
  <si>
    <t>Parque Nacional do Itatiaia - Rio de janeiro/RJ</t>
  </si>
  <si>
    <t>Monumento Natural das Ilhas Cagarras - Rio de Janeiro/RJ</t>
  </si>
  <si>
    <t>Parque Nacional Lagoa do Peixe - Mostarda/RS</t>
  </si>
  <si>
    <t>Médico Veterinário(ART)VER ADICIONAL</t>
  </si>
  <si>
    <t xml:space="preserve">Apoio Administrativo </t>
  </si>
  <si>
    <t>Assistente de rotinas Administrativas</t>
  </si>
  <si>
    <t>VER</t>
  </si>
  <si>
    <t>APA DE CAIRUÇU - Paraty/RJ</t>
  </si>
  <si>
    <t>APA DE PETROPOLIS - RJ</t>
  </si>
  <si>
    <t>PARNA SERRA DOS ÓRGÃOS TERESÓPOLIS RJ</t>
  </si>
  <si>
    <t>PARNA RESTINGA DE JURUBATIBA MACAÉ/RJ</t>
  </si>
  <si>
    <t>RESERVA BIOLÓGICA DO TINGÚA - NOVA IGUAÇÚ RJ</t>
  </si>
  <si>
    <t>NGI RIO PARAÍBA DO SUL - BAV VOLTA REDONDA RJ</t>
  </si>
  <si>
    <t>NGI TERESÓPOLIS RJ</t>
  </si>
  <si>
    <t>APA BRASÍLIA DF</t>
  </si>
  <si>
    <t>NGI BRASÍLIA CONTAGEM DF</t>
  </si>
  <si>
    <t>FLONA BRASÍLIA DF</t>
  </si>
  <si>
    <t>GR 2 CABEDELO PB</t>
  </si>
  <si>
    <t>NGI MAMANGUAPE PB</t>
  </si>
  <si>
    <t>NGI CABEDELO PB</t>
  </si>
  <si>
    <t>PARNA CHAPADA DAS MESAS CAROLINA MA</t>
  </si>
  <si>
    <t>REBIO GURUPI AÇAILANDIA MA</t>
  </si>
  <si>
    <t>PARNA LENÇÓIS MARANHENSES BARREIRINHAS MA</t>
  </si>
  <si>
    <t>NGI BATOQUE PRAINHA FORTALEZA CE</t>
  </si>
  <si>
    <t>APA SERRA DA MERUOCA SOBRAL CE</t>
  </si>
  <si>
    <t>NGI ARARIPE CRATO CE</t>
  </si>
  <si>
    <t>PARNA NACIONAL DE UBAJARA CE</t>
  </si>
  <si>
    <t>NGI SUDOESTE BAIANO VITÓRIA DA CONQUISTA BA</t>
  </si>
  <si>
    <t>PARNA DO ALTO CARIRI PORTO SEGURO BA</t>
  </si>
  <si>
    <t>PARNA MARINHO DOS ABROLHOS CARAVELAS BA</t>
  </si>
  <si>
    <t>NGI ABROLHOS CARAVELAS BA</t>
  </si>
  <si>
    <t>NGI ILHÉUS BAHIA</t>
  </si>
  <si>
    <t>PARNA CHAPADA DIAMANTINA PALMEIRA BA</t>
  </si>
  <si>
    <t>PARNA MONTE PASCOAL PRADO BA</t>
  </si>
  <si>
    <t>NGI DE JUAZEIRO BA</t>
  </si>
  <si>
    <t>NGI PORTO SEGURO(CR 07 P SEGURO BA) PARNA ALTO CARIRI PORTO SEGURO BA</t>
  </si>
  <si>
    <t>RESEX MARINHA DE CORUMBAU PRADO BA</t>
  </si>
  <si>
    <t>RESEX DE CANAVIERIAS BA</t>
  </si>
  <si>
    <t>BAV AVANÇADA DO CMA ILHA DE ITAMARACÁ PE</t>
  </si>
  <si>
    <t>BAV CEPE ILHA DE ITAMARACÁ PE</t>
  </si>
  <si>
    <t>APA COSTA DOS CORAIS TAMANDARÉ PE</t>
  </si>
  <si>
    <t>NGI COSTA DOS CORAIS TAMANDARÉ PE</t>
  </si>
  <si>
    <t>REBIO SERRA NEGRA IBIMIRIM PE</t>
  </si>
  <si>
    <t>PARNA CATIMBAÚ BUIQUE PE</t>
  </si>
  <si>
    <t>RESEX MARINHA DA LAGOA DO JEQUITIÁ - JEQUITIÁ DA PRAIA AL</t>
  </si>
  <si>
    <t>ESEC DO MURICI - AL</t>
  </si>
  <si>
    <t>APA DE PIAÇABUCÚ - AL</t>
  </si>
  <si>
    <t>REBIO PEDRA TALHADA - QUEBRANGULO -AL</t>
  </si>
  <si>
    <t>REBIO DE SANTA ISABEL PIRAMBÚ - SE</t>
  </si>
  <si>
    <t>NGI ITABAIANA-IBURA - AREIA BRANCA SE</t>
  </si>
  <si>
    <t>NGI MOSSORÓ RN</t>
  </si>
  <si>
    <t>ESEC DO SIRIDÓ - CAICÓ RN</t>
  </si>
  <si>
    <t>APA DELTA DO PARNAÍBA - PI</t>
  </si>
  <si>
    <t>RESEX MARINHA DO DELTA DO PARNAIBA PI</t>
  </si>
  <si>
    <t>PARNA SETE CIDADES PIRIPIRI PI</t>
  </si>
  <si>
    <t>ESEC DE URUÇUI BOM JESUS PI</t>
  </si>
  <si>
    <t>PARNA NASCENTES DO RIO PARNAÍBA CORRENTE PI</t>
  </si>
  <si>
    <t>NGI IPERÓ - FLONA DE IPANEMA IPERÓ SP</t>
  </si>
  <si>
    <t>NGI IPERÓ - PARNA SERRA DA BOCAINA SÃO JOSÉ DO BARREIRO SP</t>
  </si>
  <si>
    <t>NGI RIO PARAÍBA DO SUL - SEDE SP - SÃO JOSÉ DOS CAMPOS SP</t>
  </si>
  <si>
    <t>NGI DE ALCATRAZES - RVS ALCATRAZES - ESEC TUPINAMBÁS SÃO SEBASTIÃO SP</t>
  </si>
  <si>
    <t>SEDE ICMBIO ALTAMIRA PA</t>
  </si>
  <si>
    <t>GR 1 BASE BELÉM PA</t>
  </si>
  <si>
    <t>BASE DE PORTO DE MOZ -  PORTO DE MOZ PA</t>
  </si>
  <si>
    <t>NGI BRAGANÇA - BRAGANÇA PA</t>
  </si>
  <si>
    <t>GR 1 BASE SANTARÉM - PA</t>
  </si>
  <si>
    <t>GR 1 BASE PORTO VELHO RO</t>
  </si>
  <si>
    <t>GR 1 BASE RIO BRANCO AC</t>
  </si>
  <si>
    <t>NGI MAUÉS - ITACOATIARA AM</t>
  </si>
  <si>
    <t>NGI BOCA DO ACRE AM</t>
  </si>
  <si>
    <t>PARNA PICO DA NEBLINA - SÃO GABRIEL DA CACHOEIRA AM</t>
  </si>
  <si>
    <t>RESEX MÉDIO JURUÁ - CARAUARI AM</t>
  </si>
  <si>
    <t>REBIO DE UATUMÃ - PRESIDENTE FIGUEIREDO AM</t>
  </si>
  <si>
    <t>ESTAÇÃO ECOLÓGICA ANTONINA GUARAQUEÇABA PR</t>
  </si>
  <si>
    <t>NGI ANTONINA GUARAQUEÇABA E PARNA SUPERAGUI - GUARAQUEÇABA PR</t>
  </si>
  <si>
    <t>NGI MATINHOS E PARNA SAINT HILARE MATINHOS PR</t>
  </si>
  <si>
    <t>NGI RIO PARANÁ - UMUARAMA PR</t>
  </si>
  <si>
    <t>NGI RIO PARANÁ E PARNA ILHA GRANDE - UMUARAMA PR</t>
  </si>
  <si>
    <t>PARNA DOS CAMPOS GERAIS - PONTA GROSSA PR</t>
  </si>
  <si>
    <t>REBIO DAS PEROBAS - TUNEIRAS DO OESTE PR</t>
  </si>
  <si>
    <t>FLONA DE SILVÂNIA GO</t>
  </si>
  <si>
    <t>PARNA DAS EMAS CHAPADÃO DO CÉU GO</t>
  </si>
  <si>
    <t>PARNA CHAPADA DOS VEADEIROS - ALTO PARAISO GO</t>
  </si>
  <si>
    <t>NGI MAMBAI - MAMBAI GO</t>
  </si>
  <si>
    <t>PARNA CHAPADA DOS GUIMARÃES MT</t>
  </si>
  <si>
    <t>PARNA NACIONAL DE JURUENA - ALTA FLORESTA MT</t>
  </si>
  <si>
    <t>PARNA SERRA DA BODOQUENA BONITO MS</t>
  </si>
  <si>
    <t>NGI BOA VISTA RR</t>
  </si>
  <si>
    <t>PARNA SERRA DA CANASTRA - SÃO ROQUE DE MINAS MG</t>
  </si>
  <si>
    <t>NGI CIPÓ PEDREIRA - SANTANA DO RIACHO MG</t>
  </si>
  <si>
    <t>PARNA SERRA DA GANDARELA - RIO ACIMA MG</t>
  </si>
  <si>
    <t>PARNA CAVERNAS DO PERUAÇÚ - JANUÁRIA MG</t>
  </si>
  <si>
    <t>CENTRO NACIONAL DE PESQUISA E CONSERVAÇÃO DA BIODIVERSIDADE MARINHA DO SUDESTE E SUL CEPSUL - ITAJAI SC</t>
  </si>
  <si>
    <t>APA CARSTE DA LAGOA SANTA - LAGOA SANTA MG</t>
  </si>
  <si>
    <t>PARNA DO CAPARAÓ - ALTO DO CAPARAÓ MG</t>
  </si>
  <si>
    <t>RESERVA DE DESENVOLVIMENTO SUSTENTÁVEL NASCENTES GERAIZEIRAS - RIO PARDO DE MINAS MG</t>
  </si>
  <si>
    <t>REBIO MATA ESCURA - JEQUITINHONHA MG</t>
  </si>
  <si>
    <t>PARNA GRANDE SERTÃO VEREDAS - CHAPADA GAÚCHA MG</t>
  </si>
  <si>
    <t>APA SERRA DA MANTIQUEIRA - ITAMONTE MG</t>
  </si>
  <si>
    <t>PARNA DAS SEMPRE VIVAS - DIAMANTINA MG</t>
  </si>
  <si>
    <t>NGI PALMAS PARNA ARAUCÁRIAS - PALMAS TO</t>
  </si>
  <si>
    <t>NGI PALMAS - TO</t>
  </si>
  <si>
    <t>PARNA DO ARAGUAIA - PIUM TO</t>
  </si>
  <si>
    <t>ESEC SERRA GERAL DO TOCANTINS - RIO DA CONCEIÇÃO TO</t>
  </si>
  <si>
    <t>REBIO COMBOIOS - LINHARES ES</t>
  </si>
  <si>
    <t>NGI SANTA CRUZ VITÓRIA ES</t>
  </si>
  <si>
    <t>NGI DE SÃO MATEUS REBIO CÓRREGO GRANDE -SÃO MATEUS ES</t>
  </si>
  <si>
    <t>REBIO AUGUSTO RUSHI - BAIRRO SANTA TEREZA ES</t>
  </si>
  <si>
    <t>BASE DO TAMAR GUIRIRI - SÃO MATEUS ES</t>
  </si>
  <si>
    <t>BASE DO TAMAR REGÊNCIA  - LINHARES ES</t>
  </si>
  <si>
    <t>SEDE TAMAR VITÓRIA ES</t>
  </si>
  <si>
    <t>AREA DE PROTEÇÃO AMBIENTAL IBIRAPUITÃ SANTANA DO LIVRAMENTO RS</t>
  </si>
  <si>
    <t>ESEC DO TAIM - RIO GRANDE RS</t>
  </si>
  <si>
    <t>FLONA DE CANELA - CANELA RS</t>
  </si>
  <si>
    <t>FLONA SÃO FRANCISCO DE PAULA - RS</t>
  </si>
  <si>
    <t>ESEC ARACURI ESMERALDA - MUITOS CAPÕES RS</t>
  </si>
  <si>
    <t>NGI APARADOS DA SERRA GERAL PARANA APARADOS DA SERRA E PARNA SERRA GERAL - CAMBARÁ RS</t>
  </si>
  <si>
    <t>Processo nº 02124.001100/2022-04</t>
  </si>
  <si>
    <t>Caravelas/BA</t>
  </si>
  <si>
    <t>SRT00009/2022</t>
  </si>
  <si>
    <t>Trabalhadores Aquaviários</t>
  </si>
  <si>
    <t>44h</t>
  </si>
  <si>
    <t>Marinheiro de Convés</t>
  </si>
  <si>
    <t>7827-05</t>
  </si>
  <si>
    <t>Marinheiro Auxiliar de Convés</t>
  </si>
  <si>
    <t>Prado/BA</t>
  </si>
  <si>
    <t>Tamandaré/PE</t>
  </si>
  <si>
    <t>Canavieiras/BA</t>
  </si>
  <si>
    <t>Jequiá da Praia/AL</t>
  </si>
  <si>
    <t>Cajueiro da Praia/PI</t>
  </si>
  <si>
    <t>2021/2023</t>
  </si>
  <si>
    <t>7827-30</t>
  </si>
  <si>
    <t>DSR</t>
  </si>
  <si>
    <t>BA000008/2022</t>
  </si>
  <si>
    <t>Recepcionista</t>
  </si>
  <si>
    <t>Recepcionista III</t>
  </si>
  <si>
    <t>4221-05</t>
  </si>
  <si>
    <t>BA000008/2022, Anexo I, item 90</t>
  </si>
  <si>
    <t>Adicional de Periculosidade - xx%</t>
  </si>
  <si>
    <t>Hora Extra</t>
  </si>
  <si>
    <t>Férias</t>
  </si>
  <si>
    <t xml:space="preserve"> Adicional de Férias</t>
  </si>
  <si>
    <t xml:space="preserve">Sub-Total </t>
  </si>
  <si>
    <t>Incidência do submódulo 2.2 sobre modulo 2.1</t>
  </si>
  <si>
    <t>TOTAL DO MODULO 2.1</t>
  </si>
  <si>
    <t>Assistência Médica</t>
  </si>
  <si>
    <t>Assistência  Odontológica</t>
  </si>
  <si>
    <t>Incidência do submódulo 2.2 sobre o Aviso Prévio Trabalhado</t>
  </si>
  <si>
    <t>Multa do FGTS do Aviso Prévio Indenizado (API) Trabalhado (APT)</t>
  </si>
  <si>
    <t>BA000008/2022, Anexo I, item 135</t>
  </si>
  <si>
    <t>Recepcionista VI</t>
  </si>
  <si>
    <t>Valor Mensal (Total / 12 meses)</t>
  </si>
  <si>
    <t>Unidade</t>
  </si>
  <si>
    <t>Par</t>
  </si>
  <si>
    <t>Calçado  condizente com o ambiente de trabalho. Deve ser fornecido tênis ou sandálias tipo “papete”, em especial para o trabalho em área marinha. Neste último caso, a sandália deve ter fechamento em velcro e solado de EVA antiderrapante.</t>
  </si>
  <si>
    <t>Bonés, confeccionados em tecido com proteção UV 50+, que deve bloquear no mínimo 95% dos raios UVA e 98% dos raios UVB, composição de poliamida e elastano ou poliéster, na cor cáqui. O bone poderá ser de modelo tradicional, com aba frontal e ajuste traseiro curvada, ou, ainda, ser do tipo legionário, ao qual se acrescenta proteção para orelhas e nuca, no mesmo material.</t>
  </si>
  <si>
    <t>capa de proteção impermeável para chuva, na quantidade de duas por ano: capa grossa em uma só peça ou duas, sendo calça e jaqueta de mangas compridas</t>
  </si>
  <si>
    <t>Óculos com proteção solar</t>
  </si>
  <si>
    <t>Valor Total</t>
  </si>
  <si>
    <t>Unidade de Medida</t>
  </si>
  <si>
    <t>Qtd</t>
  </si>
  <si>
    <t>Descrição</t>
  </si>
  <si>
    <t>Média de 11 ACTs Nacionais</t>
  </si>
  <si>
    <t>Salário Normativo da Categoria Profissional - Média de 11 ACTs Nacionais</t>
  </si>
  <si>
    <t>Auxílio-Alimentação (mensal)</t>
  </si>
  <si>
    <t>Transporte - município não possui sistema de transporte público</t>
  </si>
  <si>
    <t>Auxílio-Alimentação - 25 dias conforme descrito no TR</t>
  </si>
  <si>
    <t>Transporte - 25 dias conforme descrito no TR</t>
  </si>
  <si>
    <t>Transporte - 15 dias, conforme descrito no TR (escala 12x36 h)</t>
  </si>
  <si>
    <t>Hora Extra regular - total de 50 por mês, conforme previsto no TR</t>
  </si>
  <si>
    <t xml:space="preserve">Hora Extra </t>
  </si>
  <si>
    <t>UNIFORMES Marinheiros e Recepcionistas</t>
  </si>
  <si>
    <r>
      <t>Calças confeccionadas em tecido </t>
    </r>
    <r>
      <rPr>
        <i/>
        <sz val="10"/>
        <color rgb="FF000000"/>
        <rFont val="Arial"/>
        <family val="2"/>
      </rPr>
      <t>techno rip stop</t>
    </r>
    <r>
      <rPr>
        <sz val="10"/>
        <color rgb="FF000000"/>
        <rFont val="Arial"/>
        <family val="2"/>
      </rPr>
      <t> 6 x 6 mm, na cor cáqui. Cós duplo, fechado com botão metálico e guarnecido com sete passantes com 5,5 cm de comprimento e 1cm de largura, com cadarço para ajuste da cintura. Na frente da calça: dois bolsos embutidos, com aberturas oblíquas, tipo americano; dois bolsos externos semi chapados centralizados nas costuras laterais, um em cada perna, na altura da coxa, tendo em cada bolso portinhola com fechamento em velcro. Na parte traseira da calça, dois bolsos externos semichapados, centralizados, um em cada lado, tendo em cada bolso portinhola com fechamento em velcro. Na altura do joelho zíper reforçado da cor do tecido, para retirada da parte inferior da perna da calça. Com etiqueta de garantia do tecido</t>
    </r>
  </si>
  <si>
    <t>Camisetas, confeccionadas em tecido com proteção UV 50+, que deve bloquear no mínimo 95% dos raios UVA e 98% dos raios UVB, composição de poliamida e elastano, na cor areia. Na camiseta deverão ser impressas em serigrafia: a logomarca da Unidade de Conservação no lado superior direito da frente da camiseta, em tamanho compatível com a camiseta; a bandeira do Brasil centralizada na manga esquerda da camiseta; o texto "PRESTADOR DE SERVIÇO" centralizado na parte superior das costas da camiseta, na fonte Helvetica Medium e em tamanho compatível com a camiseta (preferência para altura: 38 mm; espessura: 09 mm; largura: 35 mm e raio: 4,8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</si>
</sst>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 #,##0.00_-;\-&quot;R$&quot;\ * #,##0.00_-;_-&quot;R$&quot;\ * &quot;-&quot;??_-;_-@_-"/>
    <numFmt numFmtId="43" formatCode="_-* #,##0.00_-;\-* #,##0.00_-;_-* &quot;-&quot;??_-;_-@_-"/>
    <numFmt numFmtId="164" formatCode="_(* #,##0.00_);_(* \(#,##0.00\);_(* \-??_);_(@_)"/>
    <numFmt numFmtId="165" formatCode="&quot;R$&quot;\ #,##0.00"/>
    <numFmt numFmtId="166" formatCode="_(&quot;R$ &quot;* #,##0.00_);_(&quot;R$ &quot;* \(#,##0.00\);_(&quot;R$ &quot;* &quot;-&quot;??_);_(@_)"/>
  </numFmts>
  <fonts count="30" x14ac:knownFonts="1">
    <font>
      <sz val="11"/>
      <color theme="1"/>
      <name val="Calibri"/>
      <family val="2"/>
      <scheme val="minor"/>
    </font>
    <font>
      <sz val="11"/>
      <color theme="1"/>
      <name val="Calibri"/>
      <family val="2"/>
      <scheme val="minor"/>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64"/>
      <name val="Calibri"/>
      <family val="2"/>
      <scheme val="minor"/>
    </font>
    <font>
      <sz val="10"/>
      <color theme="1"/>
      <name val="Arial"/>
      <family val="2"/>
    </font>
    <font>
      <sz val="8"/>
      <name val="Calibri"/>
      <family val="2"/>
      <scheme val="minor"/>
    </font>
    <font>
      <b/>
      <sz val="10"/>
      <color theme="1"/>
      <name val="Arial"/>
      <family val="2"/>
    </font>
    <font>
      <b/>
      <sz val="14"/>
      <color theme="1"/>
      <name val="Arial"/>
      <family val="2"/>
    </font>
    <font>
      <b/>
      <sz val="10"/>
      <name val="Arial"/>
      <family val="2"/>
    </font>
    <font>
      <sz val="10"/>
      <color rgb="FF000000"/>
      <name val="Arial"/>
      <family val="2"/>
    </font>
    <font>
      <sz val="10"/>
      <color rgb="FF000000"/>
      <name val="Calibri"/>
      <family val="2"/>
    </font>
    <font>
      <sz val="10"/>
      <color theme="1"/>
      <name val="Calibri"/>
      <family val="2"/>
      <scheme val="minor"/>
    </font>
    <font>
      <b/>
      <u/>
      <sz val="10"/>
      <color theme="1"/>
      <name val="Arial"/>
      <family val="2"/>
    </font>
    <font>
      <i/>
      <sz val="10"/>
      <color rgb="FF000000"/>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9"/>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64">
    <xf numFmtId="0" fontId="0" fillId="0" borderId="0"/>
    <xf numFmtId="9" fontId="1" fillId="0" borderId="0" applyFont="0" applyFill="0" applyBorder="0" applyAlignment="0" applyProtection="0"/>
    <xf numFmtId="164" fontId="2"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xf numFmtId="0" fontId="4" fillId="0" borderId="3" applyNumberFormat="0" applyFill="0" applyAlignment="0" applyProtection="0"/>
    <xf numFmtId="0" fontId="5" fillId="0" borderId="4" applyNumberFormat="0" applyFill="0" applyAlignment="0" applyProtection="0"/>
    <xf numFmtId="0" fontId="6" fillId="0" borderId="5"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6" applyNumberFormat="0" applyAlignment="0" applyProtection="0"/>
    <xf numFmtId="0" fontId="11" fillId="6" borderId="7" applyNumberFormat="0" applyAlignment="0" applyProtection="0"/>
    <xf numFmtId="0" fontId="12" fillId="6" borderId="6" applyNumberFormat="0" applyAlignment="0" applyProtection="0"/>
    <xf numFmtId="0" fontId="13" fillId="0" borderId="8" applyNumberFormat="0" applyFill="0" applyAlignment="0" applyProtection="0"/>
    <xf numFmtId="0" fontId="14" fillId="7" borderId="9" applyNumberFormat="0" applyAlignment="0" applyProtection="0"/>
    <xf numFmtId="0" fontId="15" fillId="0" borderId="0" applyNumberFormat="0" applyFill="0" applyBorder="0" applyAlignment="0" applyProtection="0"/>
    <xf numFmtId="0" fontId="1" fillId="8" borderId="10" applyNumberFormat="0" applyFont="0" applyAlignment="0" applyProtection="0"/>
    <xf numFmtId="0" fontId="16" fillId="0" borderId="0" applyNumberFormat="0" applyFill="0" applyBorder="0" applyAlignment="0" applyProtection="0"/>
    <xf numFmtId="0" fontId="17" fillId="0" borderId="11" applyNumberFormat="0" applyFill="0" applyAlignment="0" applyProtection="0"/>
    <xf numFmtId="0" fontId="1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32" borderId="0" applyNumberFormat="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cellStyleXfs>
  <cellXfs count="146">
    <xf numFmtId="0" fontId="0" fillId="0" borderId="0" xfId="0"/>
    <xf numFmtId="165" fontId="2" fillId="0" borderId="1" xfId="52" applyNumberFormat="1" applyFont="1" applyFill="1" applyBorder="1" applyAlignment="1">
      <alignment horizontal="center" vertical="center" wrapText="1"/>
    </xf>
    <xf numFmtId="165" fontId="2" fillId="34" borderId="1" xfId="52" applyNumberFormat="1" applyFont="1" applyFill="1" applyBorder="1" applyAlignment="1">
      <alignment horizontal="center" vertical="center" wrapText="1"/>
    </xf>
    <xf numFmtId="0" fontId="20" fillId="0" borderId="0" xfId="0" applyFont="1" applyAlignment="1">
      <alignment horizontal="center" vertical="center"/>
    </xf>
    <xf numFmtId="0" fontId="20" fillId="0" borderId="0" xfId="0" applyFont="1" applyBorder="1" applyAlignment="1">
      <alignment horizontal="center" vertical="center" wrapText="1"/>
    </xf>
    <xf numFmtId="0" fontId="20" fillId="0" borderId="1" xfId="0" applyFont="1" applyBorder="1" applyAlignment="1">
      <alignment horizontal="center" vertical="center"/>
    </xf>
    <xf numFmtId="165" fontId="20" fillId="0" borderId="1" xfId="0" applyNumberFormat="1" applyFont="1" applyBorder="1" applyAlignment="1">
      <alignment horizontal="center" vertical="center"/>
    </xf>
    <xf numFmtId="0" fontId="20" fillId="0" borderId="1" xfId="0" applyNumberFormat="1" applyFont="1" applyBorder="1" applyAlignment="1">
      <alignment horizontal="center" vertical="center"/>
    </xf>
    <xf numFmtId="0" fontId="20" fillId="0" borderId="1" xfId="0" applyNumberFormat="1" applyFont="1" applyBorder="1" applyAlignment="1">
      <alignment horizontal="center" vertical="center"/>
    </xf>
    <xf numFmtId="165" fontId="20" fillId="0" borderId="1" xfId="0" applyNumberFormat="1" applyFont="1" applyBorder="1" applyAlignment="1">
      <alignment horizontal="center" vertical="center"/>
    </xf>
    <xf numFmtId="0" fontId="20" fillId="0" borderId="1" xfId="0" applyNumberFormat="1" applyFont="1" applyBorder="1" applyAlignment="1">
      <alignment horizontal="center" vertical="center"/>
    </xf>
    <xf numFmtId="0" fontId="22" fillId="0" borderId="1" xfId="0" applyFont="1" applyFill="1" applyBorder="1" applyAlignment="1">
      <alignment horizontal="center" vertical="center" wrapText="1"/>
    </xf>
    <xf numFmtId="0" fontId="20" fillId="0" borderId="0" xfId="0" applyFont="1" applyFill="1" applyAlignment="1">
      <alignment horizontal="center" vertical="center"/>
    </xf>
    <xf numFmtId="0" fontId="20" fillId="36" borderId="1" xfId="0" applyFont="1" applyFill="1" applyBorder="1" applyAlignment="1">
      <alignment horizontal="center" vertical="center"/>
    </xf>
    <xf numFmtId="0" fontId="20" fillId="36" borderId="1" xfId="0" applyNumberFormat="1" applyFont="1" applyFill="1" applyBorder="1" applyAlignment="1">
      <alignment horizontal="center" vertical="center"/>
    </xf>
    <xf numFmtId="165" fontId="20" fillId="36" borderId="1" xfId="0" applyNumberFormat="1" applyFont="1" applyFill="1" applyBorder="1" applyAlignment="1">
      <alignment horizontal="center" vertical="center"/>
    </xf>
    <xf numFmtId="0" fontId="22" fillId="37" borderId="1" xfId="0" applyFont="1" applyFill="1" applyBorder="1" applyAlignment="1">
      <alignment horizontal="center" vertical="center" wrapText="1"/>
    </xf>
    <xf numFmtId="165" fontId="22" fillId="35" borderId="1" xfId="0" applyNumberFormat="1" applyFont="1" applyFill="1" applyBorder="1" applyAlignment="1">
      <alignment vertical="center" wrapText="1"/>
    </xf>
    <xf numFmtId="0" fontId="22" fillId="37" borderId="17" xfId="0" applyFont="1" applyFill="1" applyBorder="1" applyAlignment="1">
      <alignment horizontal="center" vertical="center" wrapText="1"/>
    </xf>
    <xf numFmtId="0" fontId="20" fillId="0" borderId="1" xfId="0" applyNumberFormat="1" applyFont="1" applyBorder="1" applyAlignment="1">
      <alignment horizontal="center" vertical="center"/>
    </xf>
    <xf numFmtId="165" fontId="20" fillId="36" borderId="1" xfId="0" applyNumberFormat="1" applyFont="1" applyFill="1" applyBorder="1" applyAlignment="1">
      <alignment horizontal="center" vertical="center"/>
    </xf>
    <xf numFmtId="0" fontId="20" fillId="0" borderId="1" xfId="0" applyNumberFormat="1" applyFont="1" applyBorder="1" applyAlignment="1">
      <alignment horizontal="center" vertical="center"/>
    </xf>
    <xf numFmtId="165" fontId="20" fillId="36" borderId="1" xfId="0" applyNumberFormat="1" applyFont="1" applyFill="1" applyBorder="1" applyAlignment="1">
      <alignment horizontal="center" vertical="center"/>
    </xf>
    <xf numFmtId="0" fontId="22" fillId="0" borderId="2"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3" xfId="0" applyFont="1" applyFill="1" applyBorder="1" applyAlignment="1">
      <alignment horizontal="center" vertical="center" wrapText="1"/>
    </xf>
    <xf numFmtId="165" fontId="22" fillId="0" borderId="1" xfId="0" applyNumberFormat="1" applyFont="1" applyFill="1" applyBorder="1" applyAlignment="1">
      <alignment vertical="center" wrapText="1"/>
    </xf>
    <xf numFmtId="0" fontId="20" fillId="0" borderId="1" xfId="0" applyNumberFormat="1" applyFont="1" applyBorder="1" applyAlignment="1">
      <alignment horizontal="center" vertical="center"/>
    </xf>
    <xf numFmtId="165" fontId="20" fillId="36" borderId="1" xfId="0" applyNumberFormat="1" applyFont="1" applyFill="1" applyBorder="1" applyAlignment="1">
      <alignment horizontal="center" vertical="center"/>
    </xf>
    <xf numFmtId="165" fontId="20" fillId="0" borderId="0" xfId="0" applyNumberFormat="1" applyFont="1" applyFill="1" applyAlignment="1">
      <alignment horizontal="center" vertical="center"/>
    </xf>
    <xf numFmtId="165" fontId="22" fillId="0" borderId="0" xfId="0" applyNumberFormat="1" applyFont="1" applyFill="1" applyBorder="1" applyAlignment="1">
      <alignment vertical="center" wrapText="1"/>
    </xf>
    <xf numFmtId="0" fontId="22" fillId="0" borderId="0" xfId="0" applyFont="1" applyFill="1" applyBorder="1" applyAlignment="1">
      <alignment horizontal="center" vertical="center" wrapText="1"/>
    </xf>
    <xf numFmtId="165" fontId="20" fillId="33" borderId="1" xfId="0" applyNumberFormat="1" applyFont="1" applyFill="1" applyBorder="1" applyAlignment="1">
      <alignment horizontal="center" vertical="center"/>
    </xf>
    <xf numFmtId="0" fontId="20" fillId="33" borderId="1" xfId="0" applyNumberFormat="1" applyFont="1" applyFill="1" applyBorder="1" applyAlignment="1">
      <alignment horizontal="center" vertical="center"/>
    </xf>
    <xf numFmtId="0" fontId="20" fillId="33" borderId="1" xfId="0" applyFont="1" applyFill="1" applyBorder="1" applyAlignment="1">
      <alignment horizontal="center" vertical="center" wrapText="1"/>
    </xf>
    <xf numFmtId="0" fontId="20" fillId="33" borderId="1" xfId="0" applyFont="1" applyFill="1" applyBorder="1" applyAlignment="1">
      <alignment horizontal="center" vertical="center"/>
    </xf>
    <xf numFmtId="10" fontId="2" fillId="0" borderId="1" xfId="1"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20" fillId="0" borderId="0" xfId="0" applyFont="1" applyAlignment="1">
      <alignment horizontal="center" vertical="center"/>
    </xf>
    <xf numFmtId="0" fontId="20" fillId="0" borderId="0" xfId="0" applyFont="1" applyAlignment="1">
      <alignment vertical="center"/>
    </xf>
    <xf numFmtId="0" fontId="2" fillId="0" borderId="1" xfId="0" applyFont="1" applyFill="1" applyBorder="1" applyAlignment="1">
      <alignment horizontal="center" vertical="center"/>
    </xf>
    <xf numFmtId="0" fontId="20" fillId="0" borderId="1"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xf>
    <xf numFmtId="165" fontId="20" fillId="36" borderId="1" xfId="0" applyNumberFormat="1" applyFont="1" applyFill="1" applyBorder="1" applyAlignment="1">
      <alignment horizontal="center" vertical="center"/>
    </xf>
    <xf numFmtId="0" fontId="20" fillId="0" borderId="1" xfId="0" applyNumberFormat="1" applyFont="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0"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0" fillId="0" borderId="0" xfId="0" applyFont="1" applyAlignment="1">
      <alignment horizontal="center" vertical="center"/>
    </xf>
    <xf numFmtId="165" fontId="0" fillId="0" borderId="0" xfId="0" applyNumberForma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xf>
    <xf numFmtId="0" fontId="2" fillId="39" borderId="1" xfId="0" applyFont="1" applyFill="1" applyBorder="1" applyAlignment="1">
      <alignment horizontal="center" vertical="center" wrapText="1"/>
    </xf>
    <xf numFmtId="165" fontId="2" fillId="39" borderId="1" xfId="52" applyNumberFormat="1" applyFont="1" applyFill="1" applyBorder="1" applyAlignment="1">
      <alignment horizontal="center" vertical="center" wrapText="1"/>
    </xf>
    <xf numFmtId="0" fontId="2" fillId="0" borderId="1" xfId="0" applyFont="1" applyBorder="1" applyAlignment="1">
      <alignment horizontal="left" vertical="center" wrapText="1"/>
    </xf>
    <xf numFmtId="165" fontId="24" fillId="0" borderId="1" xfId="52" applyNumberFormat="1" applyFont="1" applyFill="1" applyBorder="1" applyAlignment="1">
      <alignment horizontal="center"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165" fontId="2" fillId="39" borderId="1" xfId="53" applyNumberFormat="1" applyFont="1" applyFill="1" applyBorder="1" applyAlignment="1">
      <alignment horizontal="center" vertical="center" wrapText="1"/>
    </xf>
    <xf numFmtId="0" fontId="2" fillId="39" borderId="1" xfId="0" applyFont="1" applyFill="1" applyBorder="1" applyAlignment="1">
      <alignment horizontal="left" vertical="center" wrapText="1"/>
    </xf>
    <xf numFmtId="0" fontId="2" fillId="39" borderId="2" xfId="0" applyFont="1" applyFill="1" applyBorder="1" applyAlignment="1">
      <alignment vertical="center" wrapText="1"/>
    </xf>
    <xf numFmtId="10" fontId="2" fillId="39" borderId="1" xfId="0" applyNumberFormat="1" applyFont="1" applyFill="1" applyBorder="1" applyAlignment="1">
      <alignment horizontal="center" vertical="center" wrapText="1"/>
    </xf>
    <xf numFmtId="0" fontId="2" fillId="39" borderId="1" xfId="0" applyFont="1" applyFill="1" applyBorder="1" applyAlignment="1">
      <alignment vertical="center" wrapText="1"/>
    </xf>
    <xf numFmtId="0" fontId="2" fillId="0" borderId="2" xfId="0" applyFont="1" applyBorder="1" applyAlignment="1">
      <alignment horizontal="left" vertical="center" wrapText="1"/>
    </xf>
    <xf numFmtId="10" fontId="2" fillId="0" borderId="12" xfId="0" applyNumberFormat="1" applyFont="1" applyBorder="1" applyAlignment="1">
      <alignment horizontal="center" vertical="center" wrapText="1"/>
    </xf>
    <xf numFmtId="0" fontId="2" fillId="35" borderId="13" xfId="0" applyFont="1" applyFill="1" applyBorder="1" applyAlignment="1">
      <alignment horizontal="left" vertical="center" wrapText="1"/>
    </xf>
    <xf numFmtId="165" fontId="25" fillId="0" borderId="23" xfId="0" applyNumberFormat="1" applyFont="1" applyBorder="1" applyAlignment="1">
      <alignment horizontal="center" vertical="center"/>
    </xf>
    <xf numFmtId="165" fontId="26" fillId="0" borderId="23" xfId="0" applyNumberFormat="1" applyFont="1" applyBorder="1" applyAlignment="1">
      <alignment vertical="center"/>
    </xf>
    <xf numFmtId="0" fontId="0" fillId="39" borderId="0" xfId="0" applyFill="1"/>
    <xf numFmtId="165" fontId="26" fillId="39" borderId="23" xfId="0" applyNumberFormat="1" applyFont="1" applyFill="1" applyBorder="1" applyAlignment="1">
      <alignment horizontal="right" vertical="center"/>
    </xf>
    <xf numFmtId="0" fontId="27"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39"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65" fontId="2" fillId="0" borderId="1" xfId="0" applyNumberFormat="1" applyFont="1" applyBorder="1" applyAlignment="1">
      <alignment horizontal="center" vertical="center" wrapText="1"/>
    </xf>
    <xf numFmtId="1" fontId="25" fillId="0" borderId="1" xfId="0" applyNumberFormat="1" applyFont="1" applyBorder="1" applyAlignment="1">
      <alignment horizontal="center" vertical="center" shrinkToFit="1"/>
    </xf>
    <xf numFmtId="0" fontId="24" fillId="35" borderId="2" xfId="0" applyFont="1" applyFill="1" applyBorder="1" applyAlignment="1">
      <alignment horizontal="center" vertical="center" wrapText="1"/>
    </xf>
    <xf numFmtId="0" fontId="24" fillId="35" borderId="12" xfId="0" applyFont="1" applyFill="1" applyBorder="1" applyAlignment="1">
      <alignment horizontal="center" vertical="center" wrapText="1"/>
    </xf>
    <xf numFmtId="0" fontId="24" fillId="35" borderId="13" xfId="0" applyFont="1" applyFill="1" applyBorder="1" applyAlignment="1">
      <alignment horizontal="center" vertical="center" wrapText="1"/>
    </xf>
    <xf numFmtId="166" fontId="22" fillId="35" borderId="1" xfId="63" applyFont="1" applyFill="1" applyBorder="1" applyAlignment="1">
      <alignment horizontal="center" vertical="center"/>
    </xf>
    <xf numFmtId="165" fontId="25" fillId="0" borderId="1" xfId="63" applyNumberFormat="1" applyFont="1" applyBorder="1" applyAlignment="1">
      <alignment vertical="center" wrapText="1"/>
    </xf>
    <xf numFmtId="0" fontId="2" fillId="0" borderId="1" xfId="0" applyFont="1" applyBorder="1" applyAlignment="1">
      <alignment horizontal="center" vertical="center" wrapText="1"/>
    </xf>
    <xf numFmtId="0" fontId="24" fillId="35" borderId="1" xfId="0" applyFont="1" applyFill="1" applyBorder="1" applyAlignment="1">
      <alignment horizontal="center" vertical="center" wrapText="1"/>
    </xf>
    <xf numFmtId="166" fontId="24" fillId="35" borderId="1" xfId="63" applyFont="1" applyFill="1" applyBorder="1" applyAlignment="1">
      <alignment horizontal="center" vertical="center" wrapText="1"/>
    </xf>
    <xf numFmtId="0" fontId="2" fillId="0" borderId="1" xfId="0" applyFont="1" applyBorder="1" applyAlignment="1">
      <alignment horizontal="justify" vertical="justify" wrapText="1"/>
    </xf>
    <xf numFmtId="165" fontId="2" fillId="0" borderId="1" xfId="63" applyNumberFormat="1" applyFont="1" applyBorder="1" applyAlignment="1">
      <alignment horizontal="center" vertical="center" wrapText="1"/>
    </xf>
    <xf numFmtId="0" fontId="28" fillId="0" borderId="1" xfId="0" applyFont="1" applyBorder="1" applyAlignment="1">
      <alignment horizontal="center" vertical="center"/>
    </xf>
    <xf numFmtId="0" fontId="2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6" xfId="0" applyFont="1" applyBorder="1" applyAlignment="1">
      <alignment horizontal="center" vertical="center"/>
    </xf>
    <xf numFmtId="0" fontId="2" fillId="34" borderId="1" xfId="0" applyFont="1" applyFill="1" applyBorder="1" applyAlignment="1">
      <alignment horizontal="center" vertical="center"/>
    </xf>
    <xf numFmtId="0" fontId="2" fillId="3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3" xfId="0" applyFont="1" applyBorder="1" applyAlignment="1">
      <alignment horizontal="center" vertical="center" wrapText="1"/>
    </xf>
    <xf numFmtId="0" fontId="2" fillId="34" borderId="14" xfId="0" applyFont="1" applyFill="1" applyBorder="1" applyAlignment="1">
      <alignment horizontal="center" vertical="center"/>
    </xf>
    <xf numFmtId="0" fontId="2" fillId="34" borderId="15" xfId="0" applyFont="1" applyFill="1" applyBorder="1" applyAlignment="1">
      <alignment horizontal="center" vertical="center"/>
    </xf>
    <xf numFmtId="0" fontId="2" fillId="34" borderId="2" xfId="0" applyFont="1" applyFill="1" applyBorder="1" applyAlignment="1">
      <alignment horizontal="center" vertical="center"/>
    </xf>
    <xf numFmtId="0" fontId="2" fillId="34" borderId="12" xfId="0" applyFont="1" applyFill="1" applyBorder="1" applyAlignment="1">
      <alignment horizontal="center" vertical="center"/>
    </xf>
    <xf numFmtId="0" fontId="2" fillId="34" borderId="13" xfId="0" applyFont="1" applyFill="1" applyBorder="1" applyAlignment="1">
      <alignment horizontal="center" vertical="center"/>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2" fillId="39" borderId="1" xfId="0" applyFont="1" applyFill="1" applyBorder="1" applyAlignment="1">
      <alignment horizontal="left" vertical="center" wrapText="1"/>
    </xf>
    <xf numFmtId="0" fontId="2" fillId="0" borderId="1" xfId="0" applyFont="1" applyBorder="1" applyAlignment="1">
      <alignment horizontal="left" vertical="center"/>
    </xf>
    <xf numFmtId="0" fontId="20" fillId="34" borderId="2" xfId="0" applyFont="1" applyFill="1" applyBorder="1" applyAlignment="1">
      <alignment horizontal="center" vertical="center"/>
    </xf>
    <xf numFmtId="0" fontId="20" fillId="34" borderId="12" xfId="0" applyFont="1" applyFill="1" applyBorder="1" applyAlignment="1">
      <alignment horizontal="center" vertical="center"/>
    </xf>
    <xf numFmtId="0" fontId="20" fillId="34" borderId="13" xfId="0" applyFont="1" applyFill="1" applyBorder="1" applyAlignment="1">
      <alignment horizontal="center" vertical="center"/>
    </xf>
    <xf numFmtId="0" fontId="2" fillId="0" borderId="1" xfId="0" applyFont="1" applyBorder="1" applyAlignment="1">
      <alignment horizontal="center" vertical="center"/>
    </xf>
    <xf numFmtId="0" fontId="2" fillId="0" borderId="12"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0" fillId="0" borderId="0" xfId="0" applyFont="1" applyAlignment="1">
      <alignment horizontal="center" vertical="center"/>
    </xf>
    <xf numFmtId="0" fontId="22" fillId="35" borderId="2" xfId="0" applyFont="1" applyFill="1" applyBorder="1" applyAlignment="1">
      <alignment horizontal="center" vertical="center" wrapText="1"/>
    </xf>
    <xf numFmtId="0" fontId="22" fillId="35" borderId="12" xfId="0" applyFont="1" applyFill="1" applyBorder="1" applyAlignment="1">
      <alignment horizontal="center" vertical="center" wrapText="1"/>
    </xf>
    <xf numFmtId="0" fontId="22" fillId="35" borderId="13" xfId="0" applyFont="1" applyFill="1" applyBorder="1" applyAlignment="1">
      <alignment horizontal="center" vertical="center" wrapText="1"/>
    </xf>
    <xf numFmtId="0" fontId="20" fillId="0" borderId="1" xfId="0" applyNumberFormat="1" applyFont="1" applyBorder="1" applyAlignment="1">
      <alignment horizontal="center" vertical="center"/>
    </xf>
    <xf numFmtId="49" fontId="20" fillId="0" borderId="1" xfId="0" applyNumberFormat="1" applyFont="1" applyBorder="1" applyAlignment="1">
      <alignment horizontal="center" vertical="center"/>
    </xf>
    <xf numFmtId="165" fontId="20" fillId="36" borderId="1" xfId="0" applyNumberFormat="1" applyFont="1" applyFill="1" applyBorder="1" applyAlignment="1">
      <alignment horizontal="center" vertical="center"/>
    </xf>
    <xf numFmtId="0" fontId="22" fillId="38" borderId="1" xfId="0" applyFont="1" applyFill="1" applyBorder="1" applyAlignment="1">
      <alignment horizontal="center" vertical="center"/>
    </xf>
    <xf numFmtId="0" fontId="22" fillId="38" borderId="2" xfId="0" applyFont="1" applyFill="1" applyBorder="1" applyAlignment="1">
      <alignment horizontal="center" vertical="center"/>
    </xf>
    <xf numFmtId="0" fontId="22" fillId="38" borderId="12" xfId="0" applyFont="1" applyFill="1" applyBorder="1" applyAlignment="1">
      <alignment horizontal="center" vertical="center"/>
    </xf>
    <xf numFmtId="0" fontId="22" fillId="38" borderId="13" xfId="0" applyFont="1" applyFill="1" applyBorder="1" applyAlignment="1">
      <alignment horizontal="center" vertical="center"/>
    </xf>
    <xf numFmtId="0" fontId="20" fillId="0" borderId="21" xfId="0" applyNumberFormat="1" applyFont="1" applyBorder="1" applyAlignment="1">
      <alignment horizontal="center" vertical="center"/>
    </xf>
    <xf numFmtId="0" fontId="20" fillId="0" borderId="22" xfId="0" applyNumberFormat="1" applyFont="1" applyBorder="1" applyAlignment="1">
      <alignment horizontal="center" vertical="center"/>
    </xf>
    <xf numFmtId="0" fontId="20" fillId="0" borderId="17" xfId="0" applyNumberFormat="1" applyFont="1" applyBorder="1" applyAlignment="1">
      <alignment horizontal="center" vertical="center"/>
    </xf>
    <xf numFmtId="165" fontId="20" fillId="36" borderId="2" xfId="0" applyNumberFormat="1" applyFont="1" applyFill="1" applyBorder="1" applyAlignment="1">
      <alignment horizontal="center" vertical="center"/>
    </xf>
    <xf numFmtId="165" fontId="20" fillId="36" borderId="12" xfId="0" applyNumberFormat="1" applyFont="1" applyFill="1" applyBorder="1" applyAlignment="1">
      <alignment horizontal="center" vertical="center"/>
    </xf>
    <xf numFmtId="165" fontId="20" fillId="36" borderId="13" xfId="0" applyNumberFormat="1" applyFont="1" applyFill="1" applyBorder="1" applyAlignment="1">
      <alignment horizontal="center" vertical="center"/>
    </xf>
    <xf numFmtId="0" fontId="22" fillId="38" borderId="18" xfId="0" applyFont="1" applyFill="1" applyBorder="1" applyAlignment="1">
      <alignment horizontal="center" vertical="center"/>
    </xf>
    <xf numFmtId="0" fontId="22" fillId="38" borderId="19" xfId="0" applyFont="1" applyFill="1" applyBorder="1" applyAlignment="1">
      <alignment horizontal="center" vertical="center"/>
    </xf>
    <xf numFmtId="0" fontId="22" fillId="38" borderId="20" xfId="0" applyFont="1" applyFill="1" applyBorder="1" applyAlignment="1">
      <alignment horizontal="center" vertical="center"/>
    </xf>
    <xf numFmtId="0" fontId="22" fillId="35" borderId="1" xfId="0" applyFont="1" applyFill="1" applyBorder="1" applyAlignment="1">
      <alignment horizontal="center" vertical="center" wrapText="1"/>
    </xf>
    <xf numFmtId="0" fontId="23" fillId="33" borderId="1" xfId="0" applyFont="1" applyFill="1" applyBorder="1" applyAlignment="1">
      <alignment horizontal="center" vertical="center" wrapText="1"/>
    </xf>
    <xf numFmtId="0" fontId="22" fillId="33" borderId="1" xfId="0" applyFont="1" applyFill="1" applyBorder="1" applyAlignment="1">
      <alignment horizontal="center" vertical="center"/>
    </xf>
  </cellXfs>
  <cellStyles count="64">
    <cellStyle name="20% - Ênfase1" xfId="23" builtinId="30" customBuiltin="1"/>
    <cellStyle name="20% - Ênfase2" xfId="27" builtinId="34" customBuiltin="1"/>
    <cellStyle name="20% - Ênfase3" xfId="31" builtinId="38" customBuiltin="1"/>
    <cellStyle name="20% - Ênfase4" xfId="35" builtinId="42" customBuiltin="1"/>
    <cellStyle name="20% - Ênfase5" xfId="39" builtinId="46" customBuiltin="1"/>
    <cellStyle name="20% - Ênfase6" xfId="43" builtinId="50" customBuiltin="1"/>
    <cellStyle name="40% - Ênfase1" xfId="24" builtinId="31" customBuiltin="1"/>
    <cellStyle name="40% - Ênfase2" xfId="28" builtinId="35" customBuiltin="1"/>
    <cellStyle name="40% - Ênfase3" xfId="32" builtinId="39" customBuiltin="1"/>
    <cellStyle name="40% - Ênfase4" xfId="36" builtinId="43" customBuiltin="1"/>
    <cellStyle name="40% - Ênfase5" xfId="40" builtinId="47" customBuiltin="1"/>
    <cellStyle name="40% - Ênfase6" xfId="44" builtinId="51" customBuiltin="1"/>
    <cellStyle name="60% - Ênfase1" xfId="25" builtinId="32" customBuiltin="1"/>
    <cellStyle name="60% - Ênfase2" xfId="29" builtinId="36" customBuiltin="1"/>
    <cellStyle name="60% - Ênfase3" xfId="33" builtinId="40" customBuiltin="1"/>
    <cellStyle name="60% - Ênfase4" xfId="37" builtinId="44" customBuiltin="1"/>
    <cellStyle name="60% - Ênfase5" xfId="41" builtinId="48" customBuiltin="1"/>
    <cellStyle name="60% - Ênfase6" xfId="45" builtinId="52" customBuiltin="1"/>
    <cellStyle name="Bom" xfId="10" builtinId="26" customBuiltin="1"/>
    <cellStyle name="Cálculo" xfId="15" builtinId="22" customBuiltin="1"/>
    <cellStyle name="Célula de Verificação" xfId="17" builtinId="23" customBuiltin="1"/>
    <cellStyle name="Célula Vinculada" xfId="16" builtinId="24" customBuiltin="1"/>
    <cellStyle name="Ênfase1" xfId="22" builtinId="29" customBuiltin="1"/>
    <cellStyle name="Ênfase2" xfId="26" builtinId="33" customBuiltin="1"/>
    <cellStyle name="Ênfase3" xfId="30" builtinId="37" customBuiltin="1"/>
    <cellStyle name="Ênfase4" xfId="34" builtinId="41" customBuiltin="1"/>
    <cellStyle name="Ênfase5" xfId="38" builtinId="45" customBuiltin="1"/>
    <cellStyle name="Ênfase6" xfId="42" builtinId="49" customBuiltin="1"/>
    <cellStyle name="Entrada" xfId="13" builtinId="20" customBuiltin="1"/>
    <cellStyle name="Moeda" xfId="52" builtinId="4"/>
    <cellStyle name="Moeda 2" xfId="61" xr:uid="{4C175C91-E5E0-4B0C-87C0-070E75B35AF8}"/>
    <cellStyle name="Moeda 9" xfId="63" xr:uid="{06977617-EF76-4D59-B185-90139D84C47A}"/>
    <cellStyle name="Neutro" xfId="12" builtinId="28" customBuiltin="1"/>
    <cellStyle name="Normal" xfId="0" builtinId="0"/>
    <cellStyle name="Normal 2" xfId="47" xr:uid="{00000000-0005-0000-0000-000020000000}"/>
    <cellStyle name="Nota" xfId="19" builtinId="10" customBuiltin="1"/>
    <cellStyle name="Porcentagem" xfId="1" builtinId="5"/>
    <cellStyle name="Ruim" xfId="11" builtinId="27" customBuiltin="1"/>
    <cellStyle name="Saída" xfId="14" builtinId="21" customBuiltin="1"/>
    <cellStyle name="Texto de Aviso" xfId="18" builtinId="11" customBuiltin="1"/>
    <cellStyle name="Texto Explicativo" xfId="20" builtinId="53" customBuiltin="1"/>
    <cellStyle name="Título" xfId="5" builtinId="15" customBuiltin="1"/>
    <cellStyle name="Título 1" xfId="6" builtinId="16" customBuiltin="1"/>
    <cellStyle name="Título 2" xfId="7" builtinId="17" customBuiltin="1"/>
    <cellStyle name="Título 3" xfId="8" builtinId="18" customBuiltin="1"/>
    <cellStyle name="Título 4" xfId="9" builtinId="19" customBuiltin="1"/>
    <cellStyle name="Total" xfId="21" builtinId="25" customBuiltin="1"/>
    <cellStyle name="Vírgula" xfId="53" builtinId="3"/>
    <cellStyle name="Vírgula 2" xfId="2" xr:uid="{00000000-0005-0000-0000-00002D000000}"/>
    <cellStyle name="Vírgula 3" xfId="4" xr:uid="{00000000-0005-0000-0000-00002E000000}"/>
    <cellStyle name="Vírgula 3 2" xfId="50" xr:uid="{00000000-0005-0000-0000-00002F000000}"/>
    <cellStyle name="Vírgula 3 2 2" xfId="59" xr:uid="{6C5ED9EC-CD25-418A-A94E-FA93D4EB4EA7}"/>
    <cellStyle name="Vírgula 3 3" xfId="55" xr:uid="{04A09550-C550-491D-ADB4-D98884AA3584}"/>
    <cellStyle name="Vírgula 4" xfId="3" xr:uid="{00000000-0005-0000-0000-000030000000}"/>
    <cellStyle name="Vírgula 4 2" xfId="49" xr:uid="{00000000-0005-0000-0000-000031000000}"/>
    <cellStyle name="Vírgula 4 2 2" xfId="58" xr:uid="{67895963-5B36-4B4F-8B60-E14546922AB8}"/>
    <cellStyle name="Vírgula 4 3" xfId="54" xr:uid="{CD2F68AD-C145-46D7-8612-F5D73A616B78}"/>
    <cellStyle name="Vírgula 5" xfId="46" xr:uid="{00000000-0005-0000-0000-000032000000}"/>
    <cellStyle name="Vírgula 5 2" xfId="51" xr:uid="{00000000-0005-0000-0000-000033000000}"/>
    <cellStyle name="Vírgula 5 2 2" xfId="60" xr:uid="{ED74C8F1-9878-48BE-811C-F6F8BA01FC6B}"/>
    <cellStyle name="Vírgula 5 3" xfId="56" xr:uid="{8ED84F89-EF8B-4D2B-B301-F12076B9786C}"/>
    <cellStyle name="Vírgula 6" xfId="48" xr:uid="{00000000-0005-0000-0000-000034000000}"/>
    <cellStyle name="Vírgula 6 2" xfId="57" xr:uid="{A9109F72-BBD5-43C3-8DF9-099A85B04C54}"/>
    <cellStyle name="Vírgula 7" xfId="62" xr:uid="{7DA4B229-AAAB-48E2-9892-A2B122AFAF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4C346-F164-493C-90E8-8BA2325C6E76}">
  <dimension ref="A2:E12"/>
  <sheetViews>
    <sheetView workbookViewId="0">
      <selection activeCell="A5" sqref="A5"/>
    </sheetView>
  </sheetViews>
  <sheetFormatPr defaultRowHeight="12.75" x14ac:dyDescent="0.2"/>
  <cols>
    <col min="1" max="1" width="58.85546875" style="79" customWidth="1"/>
    <col min="2" max="2" width="7.7109375" style="79" customWidth="1"/>
    <col min="3" max="3" width="9.140625" style="79"/>
    <col min="4" max="4" width="11.5703125" style="79" customWidth="1"/>
    <col min="5" max="5" width="13.42578125" style="79" customWidth="1"/>
    <col min="6" max="16384" width="9.140625" style="79"/>
  </cols>
  <sheetData>
    <row r="2" spans="1:5" x14ac:dyDescent="0.2">
      <c r="A2" s="97" t="s">
        <v>316</v>
      </c>
      <c r="B2" s="97"/>
      <c r="C2" s="97"/>
      <c r="D2" s="97"/>
      <c r="E2" s="97"/>
    </row>
    <row r="3" spans="1:5" x14ac:dyDescent="0.2">
      <c r="A3" s="98"/>
      <c r="B3" s="98"/>
      <c r="C3" s="98"/>
      <c r="D3" s="98"/>
      <c r="E3" s="98"/>
    </row>
    <row r="4" spans="1:5" ht="56.25" customHeight="1" x14ac:dyDescent="0.2">
      <c r="A4" s="93" t="s">
        <v>306</v>
      </c>
      <c r="B4" s="93" t="s">
        <v>305</v>
      </c>
      <c r="C4" s="93" t="s">
        <v>304</v>
      </c>
      <c r="D4" s="94" t="s">
        <v>111</v>
      </c>
      <c r="E4" s="94" t="s">
        <v>303</v>
      </c>
    </row>
    <row r="5" spans="1:5" ht="48" customHeight="1" x14ac:dyDescent="0.2">
      <c r="A5" s="95" t="s">
        <v>302</v>
      </c>
      <c r="B5" s="86">
        <v>2</v>
      </c>
      <c r="C5" s="80" t="s">
        <v>297</v>
      </c>
      <c r="D5" s="96">
        <v>0</v>
      </c>
      <c r="E5" s="91">
        <f t="shared" ref="E5:E6" si="0">B5*D5</f>
        <v>0</v>
      </c>
    </row>
    <row r="6" spans="1:5" ht="38.25" x14ac:dyDescent="0.2">
      <c r="A6" s="95" t="s">
        <v>301</v>
      </c>
      <c r="B6" s="86">
        <v>2</v>
      </c>
      <c r="C6" s="80" t="s">
        <v>297</v>
      </c>
      <c r="D6" s="96">
        <v>0</v>
      </c>
      <c r="E6" s="91">
        <f t="shared" si="0"/>
        <v>0</v>
      </c>
    </row>
    <row r="7" spans="1:5" ht="153" x14ac:dyDescent="0.2">
      <c r="A7" s="95" t="s">
        <v>317</v>
      </c>
      <c r="B7" s="86">
        <v>2</v>
      </c>
      <c r="C7" s="80" t="s">
        <v>297</v>
      </c>
      <c r="D7" s="96">
        <v>0</v>
      </c>
      <c r="E7" s="91">
        <f t="shared" ref="E7:E10" si="1">B7*D7</f>
        <v>0</v>
      </c>
    </row>
    <row r="8" spans="1:5" ht="140.25" x14ac:dyDescent="0.2">
      <c r="A8" s="95" t="s">
        <v>318</v>
      </c>
      <c r="B8" s="86">
        <v>6</v>
      </c>
      <c r="C8" s="80" t="s">
        <v>297</v>
      </c>
      <c r="D8" s="96">
        <v>0</v>
      </c>
      <c r="E8" s="91">
        <f t="shared" si="1"/>
        <v>0</v>
      </c>
    </row>
    <row r="9" spans="1:5" ht="76.5" x14ac:dyDescent="0.2">
      <c r="A9" s="95" t="s">
        <v>300</v>
      </c>
      <c r="B9" s="86">
        <v>2</v>
      </c>
      <c r="C9" s="80" t="s">
        <v>297</v>
      </c>
      <c r="D9" s="96">
        <v>0</v>
      </c>
      <c r="E9" s="91">
        <f t="shared" si="1"/>
        <v>0</v>
      </c>
    </row>
    <row r="10" spans="1:5" ht="51" x14ac:dyDescent="0.2">
      <c r="A10" s="95" t="s">
        <v>299</v>
      </c>
      <c r="B10" s="86">
        <v>2</v>
      </c>
      <c r="C10" s="80" t="s">
        <v>298</v>
      </c>
      <c r="D10" s="96">
        <v>0</v>
      </c>
      <c r="E10" s="91">
        <f t="shared" si="1"/>
        <v>0</v>
      </c>
    </row>
    <row r="11" spans="1:5" x14ac:dyDescent="0.2">
      <c r="A11" s="87" t="s">
        <v>115</v>
      </c>
      <c r="B11" s="88"/>
      <c r="C11" s="88"/>
      <c r="D11" s="89"/>
      <c r="E11" s="90">
        <f>SUM(E5:E10)</f>
        <v>0</v>
      </c>
    </row>
    <row r="12" spans="1:5" ht="15" customHeight="1" x14ac:dyDescent="0.2">
      <c r="A12" s="87" t="s">
        <v>296</v>
      </c>
      <c r="B12" s="88"/>
      <c r="C12" s="88"/>
      <c r="D12" s="89"/>
      <c r="E12" s="90">
        <f>E11/12</f>
        <v>0</v>
      </c>
    </row>
  </sheetData>
  <mergeCells count="2">
    <mergeCell ref="A2:E2"/>
    <mergeCell ref="A3:E3"/>
  </mergeCells>
  <phoneticPr fontId="21" type="noConversion"/>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D960F-E959-4C25-90FE-4CA6A869108C}">
  <sheetPr>
    <tabColor rgb="FFFF0000"/>
  </sheetPr>
  <dimension ref="A1:J2216"/>
  <sheetViews>
    <sheetView topLeftCell="A589" zoomScale="115" zoomScaleNormal="115" workbookViewId="0">
      <selection activeCell="G599" sqref="G599"/>
    </sheetView>
  </sheetViews>
  <sheetFormatPr defaultRowHeight="12.75" x14ac:dyDescent="0.25"/>
  <cols>
    <col min="1" max="1" width="7.85546875" style="3" customWidth="1"/>
    <col min="2" max="2" width="4.5703125" style="3" bestFit="1" customWidth="1"/>
    <col min="3" max="3" width="30.28515625" style="3" customWidth="1"/>
    <col min="4" max="4" width="10.85546875" style="3" customWidth="1"/>
    <col min="5" max="5" width="11.5703125" style="3" bestFit="1" customWidth="1"/>
    <col min="6" max="8" width="20.7109375" style="3" bestFit="1" customWidth="1"/>
    <col min="9" max="16384" width="9.140625" style="3"/>
  </cols>
  <sheetData>
    <row r="1" spans="1:8" ht="23.25" customHeight="1" x14ac:dyDescent="0.25">
      <c r="A1" s="144" t="s">
        <v>112</v>
      </c>
      <c r="B1" s="144"/>
      <c r="C1" s="144"/>
      <c r="D1" s="144"/>
      <c r="E1" s="144"/>
      <c r="F1" s="144"/>
      <c r="G1" s="144"/>
      <c r="H1" s="144"/>
    </row>
    <row r="2" spans="1:8" s="12" customFormat="1" x14ac:dyDescent="0.25">
      <c r="A2" s="11"/>
      <c r="B2" s="11"/>
      <c r="C2" s="11"/>
      <c r="D2" s="11"/>
      <c r="E2" s="11"/>
      <c r="F2" s="11"/>
      <c r="G2" s="11"/>
      <c r="H2" s="11"/>
    </row>
    <row r="3" spans="1:8" ht="21.75" customHeight="1" x14ac:dyDescent="0.25">
      <c r="A3" s="130" t="s">
        <v>113</v>
      </c>
      <c r="B3" s="130"/>
      <c r="C3" s="130"/>
      <c r="D3" s="130"/>
      <c r="E3" s="130"/>
      <c r="F3" s="130"/>
      <c r="G3" s="130"/>
      <c r="H3" s="130"/>
    </row>
    <row r="4" spans="1:8" ht="38.25" x14ac:dyDescent="0.25">
      <c r="A4" s="16" t="s">
        <v>102</v>
      </c>
      <c r="B4" s="16" t="s">
        <v>103</v>
      </c>
      <c r="C4" s="16" t="s">
        <v>104</v>
      </c>
      <c r="D4" s="16" t="s">
        <v>105</v>
      </c>
      <c r="E4" s="16" t="s">
        <v>106</v>
      </c>
      <c r="F4" s="16" t="s">
        <v>108</v>
      </c>
      <c r="G4" s="16" t="s">
        <v>107</v>
      </c>
      <c r="H4" s="16" t="s">
        <v>109</v>
      </c>
    </row>
    <row r="5" spans="1:8" x14ac:dyDescent="0.25">
      <c r="A5" s="127">
        <v>1</v>
      </c>
      <c r="B5" s="8">
        <v>1</v>
      </c>
      <c r="C5" s="5" t="s">
        <v>149</v>
      </c>
      <c r="D5" s="7"/>
      <c r="E5" s="6"/>
      <c r="F5" s="6"/>
      <c r="G5" s="6">
        <f>D5*F5</f>
        <v>0</v>
      </c>
      <c r="H5" s="6">
        <f>G5*12</f>
        <v>0</v>
      </c>
    </row>
    <row r="6" spans="1:8" x14ac:dyDescent="0.25">
      <c r="A6" s="127"/>
      <c r="B6" s="8">
        <v>2</v>
      </c>
      <c r="C6" s="5" t="s">
        <v>101</v>
      </c>
      <c r="D6" s="8">
        <v>7</v>
      </c>
      <c r="E6" s="9">
        <v>3698.74</v>
      </c>
      <c r="F6" s="9" t="e">
        <f>#REF!</f>
        <v>#REF!</v>
      </c>
      <c r="G6" s="9" t="e">
        <f t="shared" ref="G6:G14" si="0">D6*F6</f>
        <v>#REF!</v>
      </c>
      <c r="H6" s="9" t="e">
        <f t="shared" ref="H6:H14" si="1">G6*12</f>
        <v>#REF!</v>
      </c>
    </row>
    <row r="7" spans="1:8" x14ac:dyDescent="0.25">
      <c r="A7" s="127"/>
      <c r="B7" s="8">
        <v>3</v>
      </c>
      <c r="C7" s="5" t="s">
        <v>100</v>
      </c>
      <c r="D7" s="8">
        <v>1</v>
      </c>
      <c r="E7" s="9">
        <v>5657.7</v>
      </c>
      <c r="F7" s="9" t="e">
        <f>#REF!</f>
        <v>#REF!</v>
      </c>
      <c r="G7" s="9" t="e">
        <f t="shared" si="0"/>
        <v>#REF!</v>
      </c>
      <c r="H7" s="9" t="e">
        <f t="shared" si="1"/>
        <v>#REF!</v>
      </c>
    </row>
    <row r="8" spans="1:8" x14ac:dyDescent="0.25">
      <c r="A8" s="128"/>
      <c r="B8" s="8">
        <v>4</v>
      </c>
      <c r="C8" s="5" t="s">
        <v>114</v>
      </c>
      <c r="D8" s="7"/>
      <c r="E8" s="6"/>
      <c r="F8" s="6"/>
      <c r="G8" s="9">
        <f t="shared" si="0"/>
        <v>0</v>
      </c>
      <c r="H8" s="9">
        <f t="shared" si="1"/>
        <v>0</v>
      </c>
    </row>
    <row r="9" spans="1:8" x14ac:dyDescent="0.25">
      <c r="A9" s="128"/>
      <c r="B9" s="8">
        <v>5</v>
      </c>
      <c r="C9" s="5" t="s">
        <v>117</v>
      </c>
      <c r="D9" s="8"/>
      <c r="E9" s="9"/>
      <c r="F9" s="9"/>
      <c r="G9" s="9">
        <f t="shared" si="0"/>
        <v>0</v>
      </c>
      <c r="H9" s="9">
        <f t="shared" si="1"/>
        <v>0</v>
      </c>
    </row>
    <row r="10" spans="1:8" x14ac:dyDescent="0.25">
      <c r="A10" s="128"/>
      <c r="B10" s="8">
        <v>6</v>
      </c>
      <c r="C10" s="5" t="s">
        <v>119</v>
      </c>
      <c r="D10" s="8"/>
      <c r="E10" s="9"/>
      <c r="F10" s="9"/>
      <c r="G10" s="9">
        <f t="shared" si="0"/>
        <v>0</v>
      </c>
      <c r="H10" s="9">
        <f t="shared" si="1"/>
        <v>0</v>
      </c>
    </row>
    <row r="11" spans="1:8" x14ac:dyDescent="0.25">
      <c r="A11" s="128"/>
      <c r="B11" s="8">
        <v>7</v>
      </c>
      <c r="C11" s="5" t="s">
        <v>120</v>
      </c>
      <c r="D11" s="8"/>
      <c r="E11" s="9"/>
      <c r="F11" s="9"/>
      <c r="G11" s="9">
        <f t="shared" si="0"/>
        <v>0</v>
      </c>
      <c r="H11" s="9">
        <f t="shared" si="1"/>
        <v>0</v>
      </c>
    </row>
    <row r="12" spans="1:8" x14ac:dyDescent="0.25">
      <c r="A12" s="128"/>
      <c r="B12" s="8">
        <v>8</v>
      </c>
      <c r="C12" s="5" t="s">
        <v>121</v>
      </c>
      <c r="D12" s="8"/>
      <c r="E12" s="9"/>
      <c r="F12" s="9"/>
      <c r="G12" s="9">
        <f t="shared" si="0"/>
        <v>0</v>
      </c>
      <c r="H12" s="9">
        <f t="shared" si="1"/>
        <v>0</v>
      </c>
    </row>
    <row r="13" spans="1:8" x14ac:dyDescent="0.25">
      <c r="A13" s="128"/>
      <c r="B13" s="8">
        <v>9</v>
      </c>
      <c r="C13" s="5" t="s">
        <v>118</v>
      </c>
      <c r="D13" s="8"/>
      <c r="E13" s="9"/>
      <c r="F13" s="9"/>
      <c r="G13" s="9">
        <f t="shared" si="0"/>
        <v>0</v>
      </c>
      <c r="H13" s="9">
        <f t="shared" si="1"/>
        <v>0</v>
      </c>
    </row>
    <row r="14" spans="1:8" x14ac:dyDescent="0.25">
      <c r="A14" s="128"/>
      <c r="B14" s="8">
        <v>10</v>
      </c>
      <c r="C14" s="5" t="s">
        <v>116</v>
      </c>
      <c r="D14" s="8"/>
      <c r="E14" s="9"/>
      <c r="F14" s="9"/>
      <c r="G14" s="9">
        <f t="shared" si="0"/>
        <v>0</v>
      </c>
      <c r="H14" s="9">
        <f t="shared" si="1"/>
        <v>0</v>
      </c>
    </row>
    <row r="15" spans="1:8" x14ac:dyDescent="0.25">
      <c r="A15" s="128"/>
      <c r="B15" s="8">
        <v>11</v>
      </c>
      <c r="C15" s="13" t="s">
        <v>110</v>
      </c>
      <c r="D15" s="14">
        <v>18</v>
      </c>
      <c r="E15" s="129">
        <v>224.2</v>
      </c>
      <c r="F15" s="129"/>
      <c r="G15" s="129"/>
      <c r="H15" s="15">
        <f>E15*D15</f>
        <v>4035.6</v>
      </c>
    </row>
    <row r="16" spans="1:8" ht="18.75" customHeight="1" x14ac:dyDescent="0.25">
      <c r="A16" s="124" t="s">
        <v>115</v>
      </c>
      <c r="B16" s="125"/>
      <c r="C16" s="125"/>
      <c r="D16" s="125"/>
      <c r="E16" s="125"/>
      <c r="F16" s="126"/>
      <c r="G16" s="17" t="e">
        <f>SUM(G5:G14)+(H15/12)</f>
        <v>#REF!</v>
      </c>
      <c r="H16" s="17" t="e">
        <f>SUM(H5:H15)</f>
        <v>#REF!</v>
      </c>
    </row>
    <row r="17" spans="1:8" x14ac:dyDescent="0.25">
      <c r="A17" s="4"/>
      <c r="B17" s="4"/>
      <c r="C17" s="4"/>
      <c r="D17" s="4"/>
      <c r="E17" s="4"/>
      <c r="F17" s="4"/>
      <c r="G17" s="4"/>
      <c r="H17" s="4"/>
    </row>
    <row r="19" spans="1:8" ht="21.75" customHeight="1" x14ac:dyDescent="0.25">
      <c r="A19" s="130" t="s">
        <v>143</v>
      </c>
      <c r="B19" s="130"/>
      <c r="C19" s="130"/>
      <c r="D19" s="130"/>
      <c r="E19" s="130"/>
      <c r="F19" s="130"/>
      <c r="G19" s="130"/>
      <c r="H19" s="130"/>
    </row>
    <row r="20" spans="1:8" ht="38.25" x14ac:dyDescent="0.25">
      <c r="A20" s="16" t="s">
        <v>102</v>
      </c>
      <c r="B20" s="16" t="s">
        <v>103</v>
      </c>
      <c r="C20" s="16" t="s">
        <v>104</v>
      </c>
      <c r="D20" s="16" t="s">
        <v>105</v>
      </c>
      <c r="E20" s="16" t="s">
        <v>106</v>
      </c>
      <c r="F20" s="16" t="s">
        <v>108</v>
      </c>
      <c r="G20" s="16" t="s">
        <v>107</v>
      </c>
      <c r="H20" s="16" t="s">
        <v>109</v>
      </c>
    </row>
    <row r="21" spans="1:8" x14ac:dyDescent="0.25">
      <c r="A21" s="127">
        <v>1</v>
      </c>
      <c r="B21" s="10">
        <v>1</v>
      </c>
      <c r="C21" s="5" t="s">
        <v>150</v>
      </c>
      <c r="D21" s="10">
        <v>1</v>
      </c>
      <c r="E21" s="9" t="e">
        <f>#REF!</f>
        <v>#REF!</v>
      </c>
      <c r="F21" s="9" t="e">
        <f>#REF!</f>
        <v>#REF!</v>
      </c>
      <c r="G21" s="9" t="e">
        <f>D21*F21</f>
        <v>#REF!</v>
      </c>
      <c r="H21" s="9" t="e">
        <f>G21*12</f>
        <v>#REF!</v>
      </c>
    </row>
    <row r="22" spans="1:8" x14ac:dyDescent="0.25">
      <c r="A22" s="127"/>
      <c r="B22" s="10">
        <v>2</v>
      </c>
      <c r="C22" s="5" t="s">
        <v>101</v>
      </c>
      <c r="D22" s="10"/>
      <c r="E22" s="9"/>
      <c r="F22" s="9"/>
      <c r="G22" s="9">
        <f t="shared" ref="G22:G30" si="2">D22*F22</f>
        <v>0</v>
      </c>
      <c r="H22" s="9">
        <f t="shared" ref="H22:H30" si="3">G22*12</f>
        <v>0</v>
      </c>
    </row>
    <row r="23" spans="1:8" x14ac:dyDescent="0.25">
      <c r="A23" s="127"/>
      <c r="B23" s="10">
        <v>3</v>
      </c>
      <c r="C23" s="5" t="s">
        <v>100</v>
      </c>
      <c r="D23" s="10"/>
      <c r="E23" s="9"/>
      <c r="F23" s="9"/>
      <c r="G23" s="9">
        <f t="shared" si="2"/>
        <v>0</v>
      </c>
      <c r="H23" s="9">
        <f t="shared" si="3"/>
        <v>0</v>
      </c>
    </row>
    <row r="24" spans="1:8" x14ac:dyDescent="0.25">
      <c r="A24" s="128"/>
      <c r="B24" s="10">
        <v>4</v>
      </c>
      <c r="C24" s="5" t="s">
        <v>114</v>
      </c>
      <c r="D24" s="10">
        <v>1</v>
      </c>
      <c r="E24" s="9" t="e">
        <f>#REF!</f>
        <v>#REF!</v>
      </c>
      <c r="F24" s="9" t="e">
        <f>#REF!</f>
        <v>#REF!</v>
      </c>
      <c r="G24" s="9" t="e">
        <f t="shared" si="2"/>
        <v>#REF!</v>
      </c>
      <c r="H24" s="9" t="e">
        <f t="shared" si="3"/>
        <v>#REF!</v>
      </c>
    </row>
    <row r="25" spans="1:8" x14ac:dyDescent="0.25">
      <c r="A25" s="128"/>
      <c r="B25" s="10">
        <v>5</v>
      </c>
      <c r="C25" s="5" t="s">
        <v>117</v>
      </c>
      <c r="D25" s="10"/>
      <c r="E25" s="9"/>
      <c r="F25" s="9"/>
      <c r="G25" s="9">
        <f t="shared" si="2"/>
        <v>0</v>
      </c>
      <c r="H25" s="9">
        <f t="shared" si="3"/>
        <v>0</v>
      </c>
    </row>
    <row r="26" spans="1:8" x14ac:dyDescent="0.25">
      <c r="A26" s="128"/>
      <c r="B26" s="10">
        <v>6</v>
      </c>
      <c r="C26" s="5" t="s">
        <v>119</v>
      </c>
      <c r="D26" s="10"/>
      <c r="E26" s="9"/>
      <c r="F26" s="9"/>
      <c r="G26" s="9">
        <f t="shared" si="2"/>
        <v>0</v>
      </c>
      <c r="H26" s="9">
        <f t="shared" si="3"/>
        <v>0</v>
      </c>
    </row>
    <row r="27" spans="1:8" x14ac:dyDescent="0.25">
      <c r="A27" s="128"/>
      <c r="B27" s="10">
        <v>7</v>
      </c>
      <c r="C27" s="5" t="s">
        <v>120</v>
      </c>
      <c r="D27" s="10"/>
      <c r="E27" s="9"/>
      <c r="F27" s="9"/>
      <c r="G27" s="9">
        <f t="shared" si="2"/>
        <v>0</v>
      </c>
      <c r="H27" s="9">
        <f t="shared" si="3"/>
        <v>0</v>
      </c>
    </row>
    <row r="28" spans="1:8" x14ac:dyDescent="0.25">
      <c r="A28" s="128"/>
      <c r="B28" s="10">
        <v>8</v>
      </c>
      <c r="C28" s="5" t="s">
        <v>121</v>
      </c>
      <c r="D28" s="10"/>
      <c r="E28" s="9"/>
      <c r="F28" s="9"/>
      <c r="G28" s="9">
        <f t="shared" si="2"/>
        <v>0</v>
      </c>
      <c r="H28" s="9">
        <f t="shared" si="3"/>
        <v>0</v>
      </c>
    </row>
    <row r="29" spans="1:8" x14ac:dyDescent="0.25">
      <c r="A29" s="128"/>
      <c r="B29" s="10">
        <v>9</v>
      </c>
      <c r="C29" s="5" t="s">
        <v>118</v>
      </c>
      <c r="D29" s="10"/>
      <c r="E29" s="9"/>
      <c r="F29" s="9"/>
      <c r="G29" s="9">
        <f t="shared" si="2"/>
        <v>0</v>
      </c>
      <c r="H29" s="9">
        <f t="shared" si="3"/>
        <v>0</v>
      </c>
    </row>
    <row r="30" spans="1:8" x14ac:dyDescent="0.25">
      <c r="A30" s="128"/>
      <c r="B30" s="10">
        <v>10</v>
      </c>
      <c r="C30" s="5" t="s">
        <v>116</v>
      </c>
      <c r="D30" s="10"/>
      <c r="E30" s="9"/>
      <c r="F30" s="9"/>
      <c r="G30" s="9">
        <f t="shared" si="2"/>
        <v>0</v>
      </c>
      <c r="H30" s="9">
        <f t="shared" si="3"/>
        <v>0</v>
      </c>
    </row>
    <row r="31" spans="1:8" x14ac:dyDescent="0.25">
      <c r="A31" s="128"/>
      <c r="B31" s="10">
        <v>11</v>
      </c>
      <c r="C31" s="13" t="s">
        <v>110</v>
      </c>
      <c r="D31" s="14">
        <v>36</v>
      </c>
      <c r="E31" s="129">
        <v>224.2</v>
      </c>
      <c r="F31" s="129"/>
      <c r="G31" s="129"/>
      <c r="H31" s="15">
        <f>E31*D31</f>
        <v>8071.2</v>
      </c>
    </row>
    <row r="32" spans="1:8" ht="18.75" customHeight="1" x14ac:dyDescent="0.25">
      <c r="A32" s="124" t="s">
        <v>115</v>
      </c>
      <c r="B32" s="125"/>
      <c r="C32" s="125"/>
      <c r="D32" s="125"/>
      <c r="E32" s="125"/>
      <c r="F32" s="126"/>
      <c r="G32" s="17" t="e">
        <f>SUM(G21:G30)+(H31/12)</f>
        <v>#REF!</v>
      </c>
      <c r="H32" s="17" t="e">
        <f>SUM(H21:H31)</f>
        <v>#REF!</v>
      </c>
    </row>
    <row r="33" spans="1:8" ht="15.75" customHeight="1" x14ac:dyDescent="0.25">
      <c r="A33" s="23"/>
      <c r="B33" s="24"/>
      <c r="C33" s="24"/>
      <c r="D33" s="24"/>
      <c r="E33" s="24"/>
      <c r="F33" s="25"/>
      <c r="G33" s="26"/>
      <c r="H33" s="26"/>
    </row>
    <row r="34" spans="1:8" ht="15" customHeight="1" x14ac:dyDescent="0.25">
      <c r="A34" s="23"/>
      <c r="B34" s="24"/>
      <c r="C34" s="24"/>
      <c r="D34" s="24"/>
      <c r="E34" s="24"/>
      <c r="F34" s="25"/>
      <c r="G34" s="26"/>
      <c r="H34" s="26"/>
    </row>
    <row r="35" spans="1:8" s="38" customFormat="1" ht="21.75" customHeight="1" x14ac:dyDescent="0.25">
      <c r="A35" s="130" t="s">
        <v>172</v>
      </c>
      <c r="B35" s="130"/>
      <c r="C35" s="130"/>
      <c r="D35" s="130"/>
      <c r="E35" s="130"/>
      <c r="F35" s="130"/>
      <c r="G35" s="130"/>
      <c r="H35" s="130"/>
    </row>
    <row r="36" spans="1:8" s="38" customFormat="1" ht="38.25" x14ac:dyDescent="0.25">
      <c r="A36" s="16" t="s">
        <v>102</v>
      </c>
      <c r="B36" s="16" t="s">
        <v>103</v>
      </c>
      <c r="C36" s="16" t="s">
        <v>104</v>
      </c>
      <c r="D36" s="16" t="s">
        <v>105</v>
      </c>
      <c r="E36" s="16" t="s">
        <v>106</v>
      </c>
      <c r="F36" s="16" t="s">
        <v>108</v>
      </c>
      <c r="G36" s="16" t="s">
        <v>107</v>
      </c>
      <c r="H36" s="16" t="s">
        <v>109</v>
      </c>
    </row>
    <row r="37" spans="1:8" s="38" customFormat="1" x14ac:dyDescent="0.25">
      <c r="A37" s="127">
        <v>1</v>
      </c>
      <c r="B37" s="27">
        <v>1</v>
      </c>
      <c r="C37" s="5" t="s">
        <v>150</v>
      </c>
      <c r="D37" s="27">
        <v>1</v>
      </c>
      <c r="E37" s="9" t="e">
        <f>#REF!</f>
        <v>#REF!</v>
      </c>
      <c r="F37" s="9" t="e">
        <f>#REF!</f>
        <v>#REF!</v>
      </c>
      <c r="G37" s="9" t="e">
        <f>D37*F37</f>
        <v>#REF!</v>
      </c>
      <c r="H37" s="9" t="e">
        <f>G37*12</f>
        <v>#REF!</v>
      </c>
    </row>
    <row r="38" spans="1:8" s="38" customFormat="1" x14ac:dyDescent="0.25">
      <c r="A38" s="127"/>
      <c r="B38" s="27">
        <v>2</v>
      </c>
      <c r="C38" s="5" t="s">
        <v>101</v>
      </c>
      <c r="D38" s="27"/>
      <c r="E38" s="9"/>
      <c r="F38" s="9"/>
      <c r="G38" s="9">
        <f t="shared" ref="G38:G46" si="4">D38*F38</f>
        <v>0</v>
      </c>
      <c r="H38" s="9">
        <f t="shared" ref="H38:H46" si="5">G38*12</f>
        <v>0</v>
      </c>
    </row>
    <row r="39" spans="1:8" s="38" customFormat="1" x14ac:dyDescent="0.25">
      <c r="A39" s="127"/>
      <c r="B39" s="27">
        <v>3</v>
      </c>
      <c r="C39" s="5" t="s">
        <v>100</v>
      </c>
      <c r="D39" s="27"/>
      <c r="E39" s="9"/>
      <c r="F39" s="9"/>
      <c r="G39" s="9">
        <f t="shared" si="4"/>
        <v>0</v>
      </c>
      <c r="H39" s="9">
        <f t="shared" si="5"/>
        <v>0</v>
      </c>
    </row>
    <row r="40" spans="1:8" s="38" customFormat="1" x14ac:dyDescent="0.25">
      <c r="A40" s="128"/>
      <c r="B40" s="27">
        <v>4</v>
      </c>
      <c r="C40" s="5" t="s">
        <v>114</v>
      </c>
      <c r="D40" s="27"/>
      <c r="E40" s="9"/>
      <c r="F40" s="9"/>
      <c r="G40" s="9">
        <f t="shared" si="4"/>
        <v>0</v>
      </c>
      <c r="H40" s="9">
        <f t="shared" si="5"/>
        <v>0</v>
      </c>
    </row>
    <row r="41" spans="1:8" s="38" customFormat="1" x14ac:dyDescent="0.25">
      <c r="A41" s="128"/>
      <c r="B41" s="27">
        <v>5</v>
      </c>
      <c r="C41" s="5" t="s">
        <v>117</v>
      </c>
      <c r="D41" s="27"/>
      <c r="E41" s="9"/>
      <c r="F41" s="9"/>
      <c r="G41" s="9">
        <f t="shared" si="4"/>
        <v>0</v>
      </c>
      <c r="H41" s="9">
        <f t="shared" si="5"/>
        <v>0</v>
      </c>
    </row>
    <row r="42" spans="1:8" s="38" customFormat="1" x14ac:dyDescent="0.25">
      <c r="A42" s="128"/>
      <c r="B42" s="27">
        <v>6</v>
      </c>
      <c r="C42" s="5" t="s">
        <v>119</v>
      </c>
      <c r="D42" s="27"/>
      <c r="E42" s="9"/>
      <c r="F42" s="9"/>
      <c r="G42" s="9">
        <f t="shared" si="4"/>
        <v>0</v>
      </c>
      <c r="H42" s="9">
        <f t="shared" si="5"/>
        <v>0</v>
      </c>
    </row>
    <row r="43" spans="1:8" s="38" customFormat="1" x14ac:dyDescent="0.25">
      <c r="A43" s="128"/>
      <c r="B43" s="27">
        <v>7</v>
      </c>
      <c r="C43" s="5" t="s">
        <v>120</v>
      </c>
      <c r="D43" s="27"/>
      <c r="E43" s="9"/>
      <c r="F43" s="9"/>
      <c r="G43" s="9">
        <f t="shared" si="4"/>
        <v>0</v>
      </c>
      <c r="H43" s="9">
        <f t="shared" si="5"/>
        <v>0</v>
      </c>
    </row>
    <row r="44" spans="1:8" s="38" customFormat="1" x14ac:dyDescent="0.25">
      <c r="A44" s="128"/>
      <c r="B44" s="27">
        <v>8</v>
      </c>
      <c r="C44" s="5" t="s">
        <v>121</v>
      </c>
      <c r="D44" s="27"/>
      <c r="E44" s="9"/>
      <c r="F44" s="9"/>
      <c r="G44" s="9">
        <f t="shared" si="4"/>
        <v>0</v>
      </c>
      <c r="H44" s="9">
        <f t="shared" si="5"/>
        <v>0</v>
      </c>
    </row>
    <row r="45" spans="1:8" s="38" customFormat="1" x14ac:dyDescent="0.25">
      <c r="A45" s="128"/>
      <c r="B45" s="27">
        <v>9</v>
      </c>
      <c r="C45" s="5" t="s">
        <v>118</v>
      </c>
      <c r="D45" s="27"/>
      <c r="E45" s="9"/>
      <c r="F45" s="9"/>
      <c r="G45" s="9">
        <f t="shared" si="4"/>
        <v>0</v>
      </c>
      <c r="H45" s="9">
        <f t="shared" si="5"/>
        <v>0</v>
      </c>
    </row>
    <row r="46" spans="1:8" s="38" customFormat="1" x14ac:dyDescent="0.25">
      <c r="A46" s="128"/>
      <c r="B46" s="27">
        <v>10</v>
      </c>
      <c r="C46" s="5" t="s">
        <v>116</v>
      </c>
      <c r="D46" s="27"/>
      <c r="E46" s="9"/>
      <c r="F46" s="9"/>
      <c r="G46" s="9">
        <f t="shared" si="4"/>
        <v>0</v>
      </c>
      <c r="H46" s="9">
        <f t="shared" si="5"/>
        <v>0</v>
      </c>
    </row>
    <row r="47" spans="1:8" s="38" customFormat="1" x14ac:dyDescent="0.25">
      <c r="A47" s="128"/>
      <c r="B47" s="27">
        <v>11</v>
      </c>
      <c r="C47" s="13" t="s">
        <v>110</v>
      </c>
      <c r="D47" s="14">
        <v>18</v>
      </c>
      <c r="E47" s="129">
        <v>224.2</v>
      </c>
      <c r="F47" s="129"/>
      <c r="G47" s="129"/>
      <c r="H47" s="28">
        <f>E47*D47</f>
        <v>4035.6</v>
      </c>
    </row>
    <row r="48" spans="1:8" s="38" customFormat="1" ht="18.75" customHeight="1" x14ac:dyDescent="0.25">
      <c r="A48" s="124" t="s">
        <v>115</v>
      </c>
      <c r="B48" s="125"/>
      <c r="C48" s="125"/>
      <c r="D48" s="125"/>
      <c r="E48" s="125"/>
      <c r="F48" s="126"/>
      <c r="G48" s="17" t="e">
        <f>SUM(G37:G46)+(H47/12)</f>
        <v>#REF!</v>
      </c>
      <c r="H48" s="17" t="e">
        <f>SUM(H37:H47)</f>
        <v>#REF!</v>
      </c>
    </row>
    <row r="49" spans="1:8" s="38" customFormat="1" ht="15.75" customHeight="1" x14ac:dyDescent="0.25">
      <c r="A49" s="23"/>
      <c r="B49" s="24"/>
      <c r="C49" s="24"/>
      <c r="D49" s="24"/>
      <c r="E49" s="24"/>
      <c r="F49" s="25"/>
      <c r="G49" s="26"/>
      <c r="H49" s="26"/>
    </row>
    <row r="50" spans="1:8" s="38" customFormat="1" ht="15" customHeight="1" x14ac:dyDescent="0.25">
      <c r="A50" s="23"/>
      <c r="B50" s="24"/>
      <c r="C50" s="24"/>
      <c r="D50" s="24"/>
      <c r="E50" s="24"/>
      <c r="F50" s="25"/>
      <c r="G50" s="26"/>
      <c r="H50" s="26"/>
    </row>
    <row r="51" spans="1:8" s="38" customFormat="1" ht="21.75" customHeight="1" x14ac:dyDescent="0.25">
      <c r="A51" s="130" t="s">
        <v>173</v>
      </c>
      <c r="B51" s="130"/>
      <c r="C51" s="130"/>
      <c r="D51" s="130"/>
      <c r="E51" s="130"/>
      <c r="F51" s="130"/>
      <c r="G51" s="130"/>
      <c r="H51" s="130"/>
    </row>
    <row r="52" spans="1:8" s="38" customFormat="1" ht="38.25" x14ac:dyDescent="0.25">
      <c r="A52" s="16" t="s">
        <v>102</v>
      </c>
      <c r="B52" s="16" t="s">
        <v>103</v>
      </c>
      <c r="C52" s="16" t="s">
        <v>104</v>
      </c>
      <c r="D52" s="16" t="s">
        <v>105</v>
      </c>
      <c r="E52" s="16" t="s">
        <v>106</v>
      </c>
      <c r="F52" s="16" t="s">
        <v>108</v>
      </c>
      <c r="G52" s="16" t="s">
        <v>107</v>
      </c>
      <c r="H52" s="16" t="s">
        <v>109</v>
      </c>
    </row>
    <row r="53" spans="1:8" s="38" customFormat="1" x14ac:dyDescent="0.25">
      <c r="A53" s="127">
        <v>1</v>
      </c>
      <c r="B53" s="27">
        <v>1</v>
      </c>
      <c r="C53" s="5" t="s">
        <v>150</v>
      </c>
      <c r="D53" s="27">
        <v>1</v>
      </c>
      <c r="E53" s="9" t="e">
        <f>#REF!</f>
        <v>#REF!</v>
      </c>
      <c r="F53" s="9" t="e">
        <f>#REF!</f>
        <v>#REF!</v>
      </c>
      <c r="G53" s="9" t="e">
        <f>D53*F53</f>
        <v>#REF!</v>
      </c>
      <c r="H53" s="9" t="e">
        <f>G53*12</f>
        <v>#REF!</v>
      </c>
    </row>
    <row r="54" spans="1:8" s="38" customFormat="1" x14ac:dyDescent="0.25">
      <c r="A54" s="127"/>
      <c r="B54" s="27">
        <v>2</v>
      </c>
      <c r="C54" s="5" t="s">
        <v>101</v>
      </c>
      <c r="D54" s="27"/>
      <c r="E54" s="9"/>
      <c r="F54" s="9"/>
      <c r="G54" s="9">
        <f t="shared" ref="G54:G62" si="6">D54*F54</f>
        <v>0</v>
      </c>
      <c r="H54" s="9">
        <f t="shared" ref="H54:H62" si="7">G54*12</f>
        <v>0</v>
      </c>
    </row>
    <row r="55" spans="1:8" s="38" customFormat="1" x14ac:dyDescent="0.25">
      <c r="A55" s="127"/>
      <c r="B55" s="27">
        <v>3</v>
      </c>
      <c r="C55" s="5" t="s">
        <v>100</v>
      </c>
      <c r="D55" s="27"/>
      <c r="E55" s="9"/>
      <c r="F55" s="9"/>
      <c r="G55" s="9">
        <f t="shared" si="6"/>
        <v>0</v>
      </c>
      <c r="H55" s="9">
        <f t="shared" si="7"/>
        <v>0</v>
      </c>
    </row>
    <row r="56" spans="1:8" s="38" customFormat="1" x14ac:dyDescent="0.25">
      <c r="A56" s="128"/>
      <c r="B56" s="27">
        <v>4</v>
      </c>
      <c r="C56" s="5" t="s">
        <v>114</v>
      </c>
      <c r="D56" s="27"/>
      <c r="E56" s="9"/>
      <c r="F56" s="9"/>
      <c r="G56" s="9">
        <f t="shared" si="6"/>
        <v>0</v>
      </c>
      <c r="H56" s="9">
        <f t="shared" si="7"/>
        <v>0</v>
      </c>
    </row>
    <row r="57" spans="1:8" s="38" customFormat="1" x14ac:dyDescent="0.25">
      <c r="A57" s="128"/>
      <c r="B57" s="27">
        <v>5</v>
      </c>
      <c r="C57" s="5" t="s">
        <v>117</v>
      </c>
      <c r="D57" s="27"/>
      <c r="E57" s="9"/>
      <c r="F57" s="9"/>
      <c r="G57" s="9">
        <f t="shared" si="6"/>
        <v>0</v>
      </c>
      <c r="H57" s="9">
        <f t="shared" si="7"/>
        <v>0</v>
      </c>
    </row>
    <row r="58" spans="1:8" s="38" customFormat="1" x14ac:dyDescent="0.25">
      <c r="A58" s="128"/>
      <c r="B58" s="27">
        <v>6</v>
      </c>
      <c r="C58" s="5" t="s">
        <v>119</v>
      </c>
      <c r="D58" s="27"/>
      <c r="E58" s="9"/>
      <c r="F58" s="9"/>
      <c r="G58" s="9">
        <f t="shared" si="6"/>
        <v>0</v>
      </c>
      <c r="H58" s="9">
        <f t="shared" si="7"/>
        <v>0</v>
      </c>
    </row>
    <row r="59" spans="1:8" s="38" customFormat="1" x14ac:dyDescent="0.25">
      <c r="A59" s="128"/>
      <c r="B59" s="27">
        <v>7</v>
      </c>
      <c r="C59" s="5" t="s">
        <v>120</v>
      </c>
      <c r="D59" s="27"/>
      <c r="E59" s="9"/>
      <c r="F59" s="9"/>
      <c r="G59" s="9">
        <f t="shared" si="6"/>
        <v>0</v>
      </c>
      <c r="H59" s="9">
        <f t="shared" si="7"/>
        <v>0</v>
      </c>
    </row>
    <row r="60" spans="1:8" s="38" customFormat="1" x14ac:dyDescent="0.25">
      <c r="A60" s="128"/>
      <c r="B60" s="27">
        <v>8</v>
      </c>
      <c r="C60" s="5" t="s">
        <v>121</v>
      </c>
      <c r="D60" s="27"/>
      <c r="E60" s="9"/>
      <c r="F60" s="9"/>
      <c r="G60" s="9">
        <f t="shared" si="6"/>
        <v>0</v>
      </c>
      <c r="H60" s="9">
        <f t="shared" si="7"/>
        <v>0</v>
      </c>
    </row>
    <row r="61" spans="1:8" s="38" customFormat="1" x14ac:dyDescent="0.25">
      <c r="A61" s="128"/>
      <c r="B61" s="27">
        <v>9</v>
      </c>
      <c r="C61" s="5" t="s">
        <v>118</v>
      </c>
      <c r="D61" s="27"/>
      <c r="E61" s="9"/>
      <c r="F61" s="9"/>
      <c r="G61" s="9">
        <f t="shared" si="6"/>
        <v>0</v>
      </c>
      <c r="H61" s="9">
        <f t="shared" si="7"/>
        <v>0</v>
      </c>
    </row>
    <row r="62" spans="1:8" s="38" customFormat="1" x14ac:dyDescent="0.25">
      <c r="A62" s="128"/>
      <c r="B62" s="27">
        <v>10</v>
      </c>
      <c r="C62" s="5" t="s">
        <v>116</v>
      </c>
      <c r="D62" s="27"/>
      <c r="E62" s="9"/>
      <c r="F62" s="9"/>
      <c r="G62" s="9">
        <f t="shared" si="6"/>
        <v>0</v>
      </c>
      <c r="H62" s="9">
        <f t="shared" si="7"/>
        <v>0</v>
      </c>
    </row>
    <row r="63" spans="1:8" s="38" customFormat="1" x14ac:dyDescent="0.25">
      <c r="A63" s="128"/>
      <c r="B63" s="27">
        <v>11</v>
      </c>
      <c r="C63" s="13" t="s">
        <v>110</v>
      </c>
      <c r="D63" s="14">
        <v>18</v>
      </c>
      <c r="E63" s="129">
        <v>224.2</v>
      </c>
      <c r="F63" s="129"/>
      <c r="G63" s="129"/>
      <c r="H63" s="28">
        <f>E63*D63</f>
        <v>4035.6</v>
      </c>
    </row>
    <row r="64" spans="1:8" s="38" customFormat="1" ht="18.75" customHeight="1" x14ac:dyDescent="0.25">
      <c r="A64" s="124" t="s">
        <v>115</v>
      </c>
      <c r="B64" s="125"/>
      <c r="C64" s="125"/>
      <c r="D64" s="125"/>
      <c r="E64" s="125"/>
      <c r="F64" s="126"/>
      <c r="G64" s="17" t="e">
        <f>SUM(G53:G62)+(H63/12)</f>
        <v>#REF!</v>
      </c>
      <c r="H64" s="17" t="e">
        <f>SUM(H53:H63)</f>
        <v>#REF!</v>
      </c>
    </row>
    <row r="65" spans="1:8" s="38" customFormat="1" ht="15.75" customHeight="1" x14ac:dyDescent="0.25">
      <c r="A65" s="23"/>
      <c r="B65" s="24"/>
      <c r="C65" s="24"/>
      <c r="D65" s="24"/>
      <c r="E65" s="24"/>
      <c r="F65" s="25"/>
      <c r="G65" s="26"/>
      <c r="H65" s="26"/>
    </row>
    <row r="66" spans="1:8" s="38" customFormat="1" ht="15" customHeight="1" x14ac:dyDescent="0.25">
      <c r="A66" s="23"/>
      <c r="B66" s="24"/>
      <c r="C66" s="24"/>
      <c r="D66" s="24"/>
      <c r="E66" s="24"/>
      <c r="F66" s="25"/>
      <c r="G66" s="26"/>
      <c r="H66" s="26"/>
    </row>
    <row r="67" spans="1:8" s="38" customFormat="1" ht="21.75" customHeight="1" x14ac:dyDescent="0.25">
      <c r="A67" s="145" t="s">
        <v>180</v>
      </c>
      <c r="B67" s="145"/>
      <c r="C67" s="145"/>
      <c r="D67" s="145"/>
      <c r="E67" s="145"/>
      <c r="F67" s="145"/>
      <c r="G67" s="145"/>
      <c r="H67" s="145"/>
    </row>
    <row r="68" spans="1:8" s="38" customFormat="1" ht="38.25" x14ac:dyDescent="0.25">
      <c r="A68" s="16" t="s">
        <v>102</v>
      </c>
      <c r="B68" s="16" t="s">
        <v>103</v>
      </c>
      <c r="C68" s="16" t="s">
        <v>104</v>
      </c>
      <c r="D68" s="16" t="s">
        <v>105</v>
      </c>
      <c r="E68" s="16" t="s">
        <v>106</v>
      </c>
      <c r="F68" s="16" t="s">
        <v>108</v>
      </c>
      <c r="G68" s="16" t="s">
        <v>107</v>
      </c>
      <c r="H68" s="16" t="s">
        <v>109</v>
      </c>
    </row>
    <row r="69" spans="1:8" s="38" customFormat="1" x14ac:dyDescent="0.25">
      <c r="A69" s="127">
        <v>1</v>
      </c>
      <c r="B69" s="27">
        <v>1</v>
      </c>
      <c r="C69" s="5" t="s">
        <v>150</v>
      </c>
      <c r="D69" s="27">
        <v>1</v>
      </c>
      <c r="E69" s="9" t="e">
        <f>#REF!</f>
        <v>#REF!</v>
      </c>
      <c r="F69" s="9" t="e">
        <f>#REF!</f>
        <v>#REF!</v>
      </c>
      <c r="G69" s="9" t="e">
        <f>D69*F69</f>
        <v>#REF!</v>
      </c>
      <c r="H69" s="9" t="e">
        <f>G69*12</f>
        <v>#REF!</v>
      </c>
    </row>
    <row r="70" spans="1:8" s="38" customFormat="1" x14ac:dyDescent="0.25">
      <c r="A70" s="127"/>
      <c r="B70" s="27">
        <v>2</v>
      </c>
      <c r="C70" s="5" t="s">
        <v>101</v>
      </c>
      <c r="D70" s="27"/>
      <c r="E70" s="9"/>
      <c r="F70" s="9"/>
      <c r="G70" s="9">
        <f t="shared" ref="G70:G78" si="8">D70*F70</f>
        <v>0</v>
      </c>
      <c r="H70" s="9">
        <f t="shared" ref="H70:H78" si="9">G70*12</f>
        <v>0</v>
      </c>
    </row>
    <row r="71" spans="1:8" s="38" customFormat="1" x14ac:dyDescent="0.25">
      <c r="A71" s="127"/>
      <c r="B71" s="27">
        <v>3</v>
      </c>
      <c r="C71" s="5" t="s">
        <v>100</v>
      </c>
      <c r="D71" s="27"/>
      <c r="E71" s="9"/>
      <c r="F71" s="9"/>
      <c r="G71" s="9">
        <f t="shared" si="8"/>
        <v>0</v>
      </c>
      <c r="H71" s="9">
        <f t="shared" si="9"/>
        <v>0</v>
      </c>
    </row>
    <row r="72" spans="1:8" s="38" customFormat="1" x14ac:dyDescent="0.25">
      <c r="A72" s="128"/>
      <c r="B72" s="27">
        <v>4</v>
      </c>
      <c r="C72" s="5" t="s">
        <v>114</v>
      </c>
      <c r="D72" s="27">
        <v>1</v>
      </c>
      <c r="E72" s="9" t="e">
        <f>#REF!</f>
        <v>#REF!</v>
      </c>
      <c r="F72" s="9" t="e">
        <f>#REF!</f>
        <v>#REF!</v>
      </c>
      <c r="G72" s="9" t="e">
        <f t="shared" si="8"/>
        <v>#REF!</v>
      </c>
      <c r="H72" s="9" t="e">
        <f t="shared" si="9"/>
        <v>#REF!</v>
      </c>
    </row>
    <row r="73" spans="1:8" s="38" customFormat="1" x14ac:dyDescent="0.25">
      <c r="A73" s="128"/>
      <c r="B73" s="27">
        <v>5</v>
      </c>
      <c r="C73" s="5" t="s">
        <v>117</v>
      </c>
      <c r="D73" s="27"/>
      <c r="E73" s="9"/>
      <c r="F73" s="9"/>
      <c r="G73" s="9">
        <f t="shared" si="8"/>
        <v>0</v>
      </c>
      <c r="H73" s="9">
        <f t="shared" si="9"/>
        <v>0</v>
      </c>
    </row>
    <row r="74" spans="1:8" s="38" customFormat="1" x14ac:dyDescent="0.25">
      <c r="A74" s="128"/>
      <c r="B74" s="27">
        <v>6</v>
      </c>
      <c r="C74" s="5" t="s">
        <v>119</v>
      </c>
      <c r="D74" s="27"/>
      <c r="E74" s="9"/>
      <c r="F74" s="9"/>
      <c r="G74" s="9">
        <f t="shared" si="8"/>
        <v>0</v>
      </c>
      <c r="H74" s="9">
        <f t="shared" si="9"/>
        <v>0</v>
      </c>
    </row>
    <row r="75" spans="1:8" s="38" customFormat="1" x14ac:dyDescent="0.25">
      <c r="A75" s="128"/>
      <c r="B75" s="27">
        <v>7</v>
      </c>
      <c r="C75" s="5" t="s">
        <v>120</v>
      </c>
      <c r="D75" s="27"/>
      <c r="E75" s="9"/>
      <c r="F75" s="9"/>
      <c r="G75" s="9">
        <f t="shared" si="8"/>
        <v>0</v>
      </c>
      <c r="H75" s="9">
        <f t="shared" si="9"/>
        <v>0</v>
      </c>
    </row>
    <row r="76" spans="1:8" s="38" customFormat="1" x14ac:dyDescent="0.25">
      <c r="A76" s="128"/>
      <c r="B76" s="27">
        <v>8</v>
      </c>
      <c r="C76" s="5" t="s">
        <v>121</v>
      </c>
      <c r="D76" s="27"/>
      <c r="E76" s="9"/>
      <c r="F76" s="9"/>
      <c r="G76" s="9">
        <f t="shared" si="8"/>
        <v>0</v>
      </c>
      <c r="H76" s="9">
        <f t="shared" si="9"/>
        <v>0</v>
      </c>
    </row>
    <row r="77" spans="1:8" s="38" customFormat="1" x14ac:dyDescent="0.25">
      <c r="A77" s="128"/>
      <c r="B77" s="27">
        <v>9</v>
      </c>
      <c r="C77" s="5" t="s">
        <v>118</v>
      </c>
      <c r="D77" s="27"/>
      <c r="E77" s="9"/>
      <c r="F77" s="9"/>
      <c r="G77" s="9">
        <f t="shared" si="8"/>
        <v>0</v>
      </c>
      <c r="H77" s="9">
        <f t="shared" si="9"/>
        <v>0</v>
      </c>
    </row>
    <row r="78" spans="1:8" s="38" customFormat="1" x14ac:dyDescent="0.25">
      <c r="A78" s="128"/>
      <c r="B78" s="27">
        <v>10</v>
      </c>
      <c r="C78" s="5" t="s">
        <v>116</v>
      </c>
      <c r="D78" s="27"/>
      <c r="E78" s="9"/>
      <c r="F78" s="9"/>
      <c r="G78" s="9">
        <f t="shared" si="8"/>
        <v>0</v>
      </c>
      <c r="H78" s="9">
        <f t="shared" si="9"/>
        <v>0</v>
      </c>
    </row>
    <row r="79" spans="1:8" s="38" customFormat="1" x14ac:dyDescent="0.25">
      <c r="A79" s="128"/>
      <c r="B79" s="27">
        <v>11</v>
      </c>
      <c r="C79" s="13" t="s">
        <v>110</v>
      </c>
      <c r="D79" s="14">
        <v>36</v>
      </c>
      <c r="E79" s="129">
        <v>224.2</v>
      </c>
      <c r="F79" s="129"/>
      <c r="G79" s="129"/>
      <c r="H79" s="28">
        <f>E79*D79</f>
        <v>8071.2</v>
      </c>
    </row>
    <row r="80" spans="1:8" s="38" customFormat="1" ht="18.75" customHeight="1" x14ac:dyDescent="0.25">
      <c r="A80" s="124" t="s">
        <v>115</v>
      </c>
      <c r="B80" s="125"/>
      <c r="C80" s="125"/>
      <c r="D80" s="125"/>
      <c r="E80" s="125"/>
      <c r="F80" s="126"/>
      <c r="G80" s="17" t="e">
        <f>SUM(G69:G78)+(H79/12)</f>
        <v>#REF!</v>
      </c>
      <c r="H80" s="17" t="e">
        <f>SUM(H69:H79)</f>
        <v>#REF!</v>
      </c>
    </row>
    <row r="81" spans="1:8" s="38" customFormat="1" ht="15.75" customHeight="1" x14ac:dyDescent="0.25">
      <c r="A81" s="23"/>
      <c r="B81" s="24"/>
      <c r="C81" s="24"/>
      <c r="D81" s="24"/>
      <c r="E81" s="24"/>
      <c r="F81" s="25"/>
      <c r="G81" s="26"/>
      <c r="H81" s="26"/>
    </row>
    <row r="82" spans="1:8" s="38" customFormat="1" ht="15" customHeight="1" x14ac:dyDescent="0.25">
      <c r="A82" s="23"/>
      <c r="B82" s="24"/>
      <c r="C82" s="24"/>
      <c r="D82" s="24"/>
      <c r="E82" s="24"/>
      <c r="F82" s="25"/>
      <c r="G82" s="26"/>
      <c r="H82" s="26"/>
    </row>
    <row r="83" spans="1:8" s="38" customFormat="1" ht="21.75" customHeight="1" x14ac:dyDescent="0.25">
      <c r="A83" s="130" t="s">
        <v>174</v>
      </c>
      <c r="B83" s="130"/>
      <c r="C83" s="130"/>
      <c r="D83" s="130"/>
      <c r="E83" s="130"/>
      <c r="F83" s="130"/>
      <c r="G83" s="130"/>
      <c r="H83" s="130"/>
    </row>
    <row r="84" spans="1:8" s="38" customFormat="1" ht="38.25" x14ac:dyDescent="0.25">
      <c r="A84" s="16" t="s">
        <v>102</v>
      </c>
      <c r="B84" s="16" t="s">
        <v>103</v>
      </c>
      <c r="C84" s="16" t="s">
        <v>104</v>
      </c>
      <c r="D84" s="16" t="s">
        <v>105</v>
      </c>
      <c r="E84" s="16" t="s">
        <v>106</v>
      </c>
      <c r="F84" s="16" t="s">
        <v>108</v>
      </c>
      <c r="G84" s="16" t="s">
        <v>107</v>
      </c>
      <c r="H84" s="16" t="s">
        <v>109</v>
      </c>
    </row>
    <row r="85" spans="1:8" s="38" customFormat="1" x14ac:dyDescent="0.25">
      <c r="A85" s="127">
        <v>1</v>
      </c>
      <c r="B85" s="27">
        <v>1</v>
      </c>
      <c r="C85" s="5" t="s">
        <v>150</v>
      </c>
      <c r="D85" s="27">
        <v>4</v>
      </c>
      <c r="E85" s="9" t="e">
        <f>#REF!</f>
        <v>#REF!</v>
      </c>
      <c r="F85" s="9" t="e">
        <f>#REF!</f>
        <v>#REF!</v>
      </c>
      <c r="G85" s="9" t="e">
        <f>D85*F85</f>
        <v>#REF!</v>
      </c>
      <c r="H85" s="9" t="e">
        <f>G85*12</f>
        <v>#REF!</v>
      </c>
    </row>
    <row r="86" spans="1:8" s="38" customFormat="1" x14ac:dyDescent="0.25">
      <c r="A86" s="127"/>
      <c r="B86" s="27">
        <v>2</v>
      </c>
      <c r="C86" s="5" t="s">
        <v>101</v>
      </c>
      <c r="D86" s="27"/>
      <c r="E86" s="9"/>
      <c r="F86" s="9"/>
      <c r="G86" s="9">
        <f t="shared" ref="G86:G94" si="10">D86*F86</f>
        <v>0</v>
      </c>
      <c r="H86" s="9">
        <f t="shared" ref="H86:H94" si="11">G86*12</f>
        <v>0</v>
      </c>
    </row>
    <row r="87" spans="1:8" s="38" customFormat="1" x14ac:dyDescent="0.25">
      <c r="A87" s="127"/>
      <c r="B87" s="27">
        <v>3</v>
      </c>
      <c r="C87" s="5" t="s">
        <v>100</v>
      </c>
      <c r="D87" s="27"/>
      <c r="E87" s="9"/>
      <c r="F87" s="9"/>
      <c r="G87" s="9">
        <f t="shared" si="10"/>
        <v>0</v>
      </c>
      <c r="H87" s="9">
        <f t="shared" si="11"/>
        <v>0</v>
      </c>
    </row>
    <row r="88" spans="1:8" s="38" customFormat="1" x14ac:dyDescent="0.25">
      <c r="A88" s="128"/>
      <c r="B88" s="27">
        <v>4</v>
      </c>
      <c r="C88" s="5" t="s">
        <v>114</v>
      </c>
      <c r="D88" s="27"/>
      <c r="E88" s="9"/>
      <c r="F88" s="9"/>
      <c r="G88" s="9">
        <f t="shared" si="10"/>
        <v>0</v>
      </c>
      <c r="H88" s="9">
        <f t="shared" si="11"/>
        <v>0</v>
      </c>
    </row>
    <row r="89" spans="1:8" s="38" customFormat="1" x14ac:dyDescent="0.25">
      <c r="A89" s="128"/>
      <c r="B89" s="27">
        <v>5</v>
      </c>
      <c r="C89" s="5" t="s">
        <v>117</v>
      </c>
      <c r="D89" s="27"/>
      <c r="E89" s="9"/>
      <c r="F89" s="9"/>
      <c r="G89" s="9">
        <f t="shared" si="10"/>
        <v>0</v>
      </c>
      <c r="H89" s="9">
        <f t="shared" si="11"/>
        <v>0</v>
      </c>
    </row>
    <row r="90" spans="1:8" s="38" customFormat="1" x14ac:dyDescent="0.25">
      <c r="A90" s="128"/>
      <c r="B90" s="27">
        <v>6</v>
      </c>
      <c r="C90" s="5" t="s">
        <v>119</v>
      </c>
      <c r="D90" s="27"/>
      <c r="E90" s="9"/>
      <c r="F90" s="9"/>
      <c r="G90" s="9">
        <f t="shared" si="10"/>
        <v>0</v>
      </c>
      <c r="H90" s="9">
        <f t="shared" si="11"/>
        <v>0</v>
      </c>
    </row>
    <row r="91" spans="1:8" s="38" customFormat="1" x14ac:dyDescent="0.25">
      <c r="A91" s="128"/>
      <c r="B91" s="27">
        <v>7</v>
      </c>
      <c r="C91" s="5" t="s">
        <v>120</v>
      </c>
      <c r="D91" s="27"/>
      <c r="E91" s="9"/>
      <c r="F91" s="9"/>
      <c r="G91" s="9">
        <f t="shared" si="10"/>
        <v>0</v>
      </c>
      <c r="H91" s="9">
        <f t="shared" si="11"/>
        <v>0</v>
      </c>
    </row>
    <row r="92" spans="1:8" s="38" customFormat="1" x14ac:dyDescent="0.25">
      <c r="A92" s="128"/>
      <c r="B92" s="27">
        <v>8</v>
      </c>
      <c r="C92" s="5" t="s">
        <v>121</v>
      </c>
      <c r="D92" s="27"/>
      <c r="E92" s="9"/>
      <c r="F92" s="9"/>
      <c r="G92" s="9">
        <f t="shared" si="10"/>
        <v>0</v>
      </c>
      <c r="H92" s="9">
        <f t="shared" si="11"/>
        <v>0</v>
      </c>
    </row>
    <row r="93" spans="1:8" s="38" customFormat="1" x14ac:dyDescent="0.25">
      <c r="A93" s="128"/>
      <c r="B93" s="27">
        <v>9</v>
      </c>
      <c r="C93" s="5" t="s">
        <v>118</v>
      </c>
      <c r="D93" s="27"/>
      <c r="E93" s="9"/>
      <c r="F93" s="9"/>
      <c r="G93" s="9">
        <f t="shared" si="10"/>
        <v>0</v>
      </c>
      <c r="H93" s="9">
        <f t="shared" si="11"/>
        <v>0</v>
      </c>
    </row>
    <row r="94" spans="1:8" s="38" customFormat="1" x14ac:dyDescent="0.25">
      <c r="A94" s="128"/>
      <c r="B94" s="27">
        <v>10</v>
      </c>
      <c r="C94" s="5" t="s">
        <v>116</v>
      </c>
      <c r="D94" s="27"/>
      <c r="E94" s="9"/>
      <c r="F94" s="9"/>
      <c r="G94" s="9">
        <f t="shared" si="10"/>
        <v>0</v>
      </c>
      <c r="H94" s="9">
        <f t="shared" si="11"/>
        <v>0</v>
      </c>
    </row>
    <row r="95" spans="1:8" s="38" customFormat="1" x14ac:dyDescent="0.25">
      <c r="A95" s="128"/>
      <c r="B95" s="27">
        <v>11</v>
      </c>
      <c r="C95" s="13" t="s">
        <v>110</v>
      </c>
      <c r="D95" s="14">
        <v>18</v>
      </c>
      <c r="E95" s="129">
        <v>224.2</v>
      </c>
      <c r="F95" s="129"/>
      <c r="G95" s="129"/>
      <c r="H95" s="28">
        <f>E95*D95</f>
        <v>4035.6</v>
      </c>
    </row>
    <row r="96" spans="1:8" s="38" customFormat="1" ht="18.75" customHeight="1" x14ac:dyDescent="0.25">
      <c r="A96" s="124" t="s">
        <v>115</v>
      </c>
      <c r="B96" s="125"/>
      <c r="C96" s="125"/>
      <c r="D96" s="125"/>
      <c r="E96" s="125"/>
      <c r="F96" s="126"/>
      <c r="G96" s="17" t="e">
        <f>SUM(G85:G94)+(H95/12)</f>
        <v>#REF!</v>
      </c>
      <c r="H96" s="17" t="e">
        <f>SUM(H85:H95)</f>
        <v>#REF!</v>
      </c>
    </row>
    <row r="97" spans="1:8" s="38" customFormat="1" ht="15.75" customHeight="1" x14ac:dyDescent="0.25">
      <c r="A97" s="23"/>
      <c r="B97" s="24"/>
      <c r="C97" s="24"/>
      <c r="D97" s="24"/>
      <c r="E97" s="24"/>
      <c r="F97" s="25"/>
      <c r="G97" s="26"/>
      <c r="H97" s="26"/>
    </row>
    <row r="98" spans="1:8" s="38" customFormat="1" ht="15" customHeight="1" x14ac:dyDescent="0.25">
      <c r="A98" s="23"/>
      <c r="B98" s="24"/>
      <c r="C98" s="24"/>
      <c r="D98" s="24"/>
      <c r="E98" s="24"/>
      <c r="F98" s="25"/>
      <c r="G98" s="26"/>
      <c r="H98" s="26"/>
    </row>
    <row r="99" spans="1:8" s="38" customFormat="1" ht="21.75" customHeight="1" x14ac:dyDescent="0.25">
      <c r="A99" s="130" t="s">
        <v>175</v>
      </c>
      <c r="B99" s="130"/>
      <c r="C99" s="130"/>
      <c r="D99" s="130"/>
      <c r="E99" s="130"/>
      <c r="F99" s="130"/>
      <c r="G99" s="130"/>
      <c r="H99" s="130"/>
    </row>
    <row r="100" spans="1:8" s="38" customFormat="1" ht="38.25" x14ac:dyDescent="0.25">
      <c r="A100" s="16" t="s">
        <v>102</v>
      </c>
      <c r="B100" s="16" t="s">
        <v>103</v>
      </c>
      <c r="C100" s="16" t="s">
        <v>104</v>
      </c>
      <c r="D100" s="16" t="s">
        <v>105</v>
      </c>
      <c r="E100" s="16" t="s">
        <v>106</v>
      </c>
      <c r="F100" s="16" t="s">
        <v>108</v>
      </c>
      <c r="G100" s="16" t="s">
        <v>107</v>
      </c>
      <c r="H100" s="16" t="s">
        <v>109</v>
      </c>
    </row>
    <row r="101" spans="1:8" s="38" customFormat="1" x14ac:dyDescent="0.25">
      <c r="A101" s="127">
        <v>1</v>
      </c>
      <c r="B101" s="27">
        <v>1</v>
      </c>
      <c r="C101" s="5" t="s">
        <v>150</v>
      </c>
      <c r="D101" s="27">
        <v>1</v>
      </c>
      <c r="E101" s="9" t="e">
        <f>#REF!</f>
        <v>#REF!</v>
      </c>
      <c r="F101" s="9" t="e">
        <f>#REF!</f>
        <v>#REF!</v>
      </c>
      <c r="G101" s="9" t="e">
        <f>D101*F101</f>
        <v>#REF!</v>
      </c>
      <c r="H101" s="9" t="e">
        <f>G101*12</f>
        <v>#REF!</v>
      </c>
    </row>
    <row r="102" spans="1:8" s="38" customFormat="1" x14ac:dyDescent="0.25">
      <c r="A102" s="127"/>
      <c r="B102" s="27">
        <v>2</v>
      </c>
      <c r="C102" s="5" t="s">
        <v>101</v>
      </c>
      <c r="D102" s="27"/>
      <c r="E102" s="9"/>
      <c r="F102" s="9"/>
      <c r="G102" s="9">
        <f t="shared" ref="G102:G110" si="12">D102*F102</f>
        <v>0</v>
      </c>
      <c r="H102" s="9">
        <f t="shared" ref="H102:H110" si="13">G102*12</f>
        <v>0</v>
      </c>
    </row>
    <row r="103" spans="1:8" s="38" customFormat="1" x14ac:dyDescent="0.25">
      <c r="A103" s="127"/>
      <c r="B103" s="27">
        <v>3</v>
      </c>
      <c r="C103" s="5" t="s">
        <v>100</v>
      </c>
      <c r="D103" s="27"/>
      <c r="E103" s="9"/>
      <c r="F103" s="9"/>
      <c r="G103" s="9">
        <f t="shared" si="12"/>
        <v>0</v>
      </c>
      <c r="H103" s="9">
        <f t="shared" si="13"/>
        <v>0</v>
      </c>
    </row>
    <row r="104" spans="1:8" s="38" customFormat="1" x14ac:dyDescent="0.25">
      <c r="A104" s="128"/>
      <c r="B104" s="27">
        <v>4</v>
      </c>
      <c r="C104" s="5" t="s">
        <v>114</v>
      </c>
      <c r="D104" s="27"/>
      <c r="E104" s="9"/>
      <c r="F104" s="9"/>
      <c r="G104" s="9">
        <f t="shared" si="12"/>
        <v>0</v>
      </c>
      <c r="H104" s="9">
        <f t="shared" si="13"/>
        <v>0</v>
      </c>
    </row>
    <row r="105" spans="1:8" s="38" customFormat="1" x14ac:dyDescent="0.25">
      <c r="A105" s="128"/>
      <c r="B105" s="27">
        <v>5</v>
      </c>
      <c r="C105" s="5" t="s">
        <v>117</v>
      </c>
      <c r="D105" s="27"/>
      <c r="E105" s="9"/>
      <c r="F105" s="9"/>
      <c r="G105" s="9">
        <f t="shared" si="12"/>
        <v>0</v>
      </c>
      <c r="H105" s="9">
        <f t="shared" si="13"/>
        <v>0</v>
      </c>
    </row>
    <row r="106" spans="1:8" s="38" customFormat="1" x14ac:dyDescent="0.25">
      <c r="A106" s="128"/>
      <c r="B106" s="27">
        <v>6</v>
      </c>
      <c r="C106" s="5" t="s">
        <v>119</v>
      </c>
      <c r="D106" s="27"/>
      <c r="E106" s="9"/>
      <c r="F106" s="9"/>
      <c r="G106" s="9">
        <f t="shared" si="12"/>
        <v>0</v>
      </c>
      <c r="H106" s="9">
        <f t="shared" si="13"/>
        <v>0</v>
      </c>
    </row>
    <row r="107" spans="1:8" s="38" customFormat="1" x14ac:dyDescent="0.25">
      <c r="A107" s="128"/>
      <c r="B107" s="27">
        <v>7</v>
      </c>
      <c r="C107" s="5" t="s">
        <v>120</v>
      </c>
      <c r="D107" s="27"/>
      <c r="E107" s="9"/>
      <c r="F107" s="9"/>
      <c r="G107" s="9">
        <f t="shared" si="12"/>
        <v>0</v>
      </c>
      <c r="H107" s="9">
        <f t="shared" si="13"/>
        <v>0</v>
      </c>
    </row>
    <row r="108" spans="1:8" s="38" customFormat="1" x14ac:dyDescent="0.25">
      <c r="A108" s="128"/>
      <c r="B108" s="27">
        <v>8</v>
      </c>
      <c r="C108" s="5" t="s">
        <v>121</v>
      </c>
      <c r="D108" s="27"/>
      <c r="E108" s="9"/>
      <c r="F108" s="9"/>
      <c r="G108" s="9">
        <f t="shared" si="12"/>
        <v>0</v>
      </c>
      <c r="H108" s="9">
        <f t="shared" si="13"/>
        <v>0</v>
      </c>
    </row>
    <row r="109" spans="1:8" s="38" customFormat="1" x14ac:dyDescent="0.25">
      <c r="A109" s="128"/>
      <c r="B109" s="27">
        <v>9</v>
      </c>
      <c r="C109" s="5" t="s">
        <v>118</v>
      </c>
      <c r="D109" s="27"/>
      <c r="E109" s="9"/>
      <c r="F109" s="9"/>
      <c r="G109" s="9">
        <f t="shared" si="12"/>
        <v>0</v>
      </c>
      <c r="H109" s="9">
        <f t="shared" si="13"/>
        <v>0</v>
      </c>
    </row>
    <row r="110" spans="1:8" s="38" customFormat="1" x14ac:dyDescent="0.25">
      <c r="A110" s="128"/>
      <c r="B110" s="27">
        <v>10</v>
      </c>
      <c r="C110" s="5" t="s">
        <v>116</v>
      </c>
      <c r="D110" s="27"/>
      <c r="E110" s="9"/>
      <c r="F110" s="9"/>
      <c r="G110" s="9">
        <f t="shared" si="12"/>
        <v>0</v>
      </c>
      <c r="H110" s="9">
        <f t="shared" si="13"/>
        <v>0</v>
      </c>
    </row>
    <row r="111" spans="1:8" s="38" customFormat="1" x14ac:dyDescent="0.25">
      <c r="A111" s="128"/>
      <c r="B111" s="27">
        <v>11</v>
      </c>
      <c r="C111" s="13" t="s">
        <v>110</v>
      </c>
      <c r="D111" s="14">
        <v>18</v>
      </c>
      <c r="E111" s="129">
        <v>224.2</v>
      </c>
      <c r="F111" s="129"/>
      <c r="G111" s="129"/>
      <c r="H111" s="28">
        <f>E111*D111</f>
        <v>4035.6</v>
      </c>
    </row>
    <row r="112" spans="1:8" s="38" customFormat="1" ht="18.75" customHeight="1" x14ac:dyDescent="0.25">
      <c r="A112" s="124" t="s">
        <v>115</v>
      </c>
      <c r="B112" s="125"/>
      <c r="C112" s="125"/>
      <c r="D112" s="125"/>
      <c r="E112" s="125"/>
      <c r="F112" s="126"/>
      <c r="G112" s="17" t="e">
        <f>SUM(G101:G110)+(H111/12)</f>
        <v>#REF!</v>
      </c>
      <c r="H112" s="17" t="e">
        <f>SUM(H101:H111)</f>
        <v>#REF!</v>
      </c>
    </row>
    <row r="113" spans="1:8" s="38" customFormat="1" ht="15.75" customHeight="1" x14ac:dyDescent="0.25">
      <c r="A113" s="23"/>
      <c r="B113" s="24"/>
      <c r="C113" s="24"/>
      <c r="D113" s="24"/>
      <c r="E113" s="24"/>
      <c r="F113" s="25"/>
      <c r="G113" s="26"/>
      <c r="H113" s="26"/>
    </row>
    <row r="114" spans="1:8" s="38" customFormat="1" ht="15" customHeight="1" x14ac:dyDescent="0.25">
      <c r="A114" s="23"/>
      <c r="B114" s="24"/>
      <c r="C114" s="24"/>
      <c r="D114" s="24"/>
      <c r="E114" s="24"/>
      <c r="F114" s="25"/>
      <c r="G114" s="26"/>
      <c r="H114" s="26"/>
    </row>
    <row r="115" spans="1:8" s="38" customFormat="1" ht="21.75" customHeight="1" x14ac:dyDescent="0.25">
      <c r="A115" s="130" t="s">
        <v>176</v>
      </c>
      <c r="B115" s="130"/>
      <c r="C115" s="130"/>
      <c r="D115" s="130"/>
      <c r="E115" s="130"/>
      <c r="F115" s="130"/>
      <c r="G115" s="130"/>
      <c r="H115" s="130"/>
    </row>
    <row r="116" spans="1:8" s="38" customFormat="1" ht="38.25" x14ac:dyDescent="0.25">
      <c r="A116" s="16" t="s">
        <v>102</v>
      </c>
      <c r="B116" s="16" t="s">
        <v>103</v>
      </c>
      <c r="C116" s="16" t="s">
        <v>104</v>
      </c>
      <c r="D116" s="16" t="s">
        <v>105</v>
      </c>
      <c r="E116" s="16" t="s">
        <v>106</v>
      </c>
      <c r="F116" s="16" t="s">
        <v>108</v>
      </c>
      <c r="G116" s="16" t="s">
        <v>107</v>
      </c>
      <c r="H116" s="16" t="s">
        <v>109</v>
      </c>
    </row>
    <row r="117" spans="1:8" s="38" customFormat="1" x14ac:dyDescent="0.25">
      <c r="A117" s="127">
        <v>1</v>
      </c>
      <c r="B117" s="27">
        <v>1</v>
      </c>
      <c r="C117" s="5" t="s">
        <v>150</v>
      </c>
      <c r="D117" s="27">
        <v>2</v>
      </c>
      <c r="E117" s="9" t="e">
        <f>#REF!</f>
        <v>#REF!</v>
      </c>
      <c r="F117" s="9" t="e">
        <f>#REF!</f>
        <v>#REF!</v>
      </c>
      <c r="G117" s="9" t="e">
        <f>D117*F117</f>
        <v>#REF!</v>
      </c>
      <c r="H117" s="9" t="e">
        <f>G117*12</f>
        <v>#REF!</v>
      </c>
    </row>
    <row r="118" spans="1:8" s="38" customFormat="1" x14ac:dyDescent="0.25">
      <c r="A118" s="127"/>
      <c r="B118" s="27">
        <v>2</v>
      </c>
      <c r="C118" s="5" t="s">
        <v>101</v>
      </c>
      <c r="D118" s="27"/>
      <c r="E118" s="9"/>
      <c r="F118" s="9"/>
      <c r="G118" s="9">
        <f t="shared" ref="G118:G126" si="14">D118*F118</f>
        <v>0</v>
      </c>
      <c r="H118" s="9">
        <f t="shared" ref="H118:H126" si="15">G118*12</f>
        <v>0</v>
      </c>
    </row>
    <row r="119" spans="1:8" s="38" customFormat="1" x14ac:dyDescent="0.25">
      <c r="A119" s="127"/>
      <c r="B119" s="27">
        <v>3</v>
      </c>
      <c r="C119" s="5" t="s">
        <v>100</v>
      </c>
      <c r="D119" s="27"/>
      <c r="E119" s="9"/>
      <c r="F119" s="9"/>
      <c r="G119" s="9">
        <f t="shared" si="14"/>
        <v>0</v>
      </c>
      <c r="H119" s="9">
        <f t="shared" si="15"/>
        <v>0</v>
      </c>
    </row>
    <row r="120" spans="1:8" s="38" customFormat="1" x14ac:dyDescent="0.25">
      <c r="A120" s="128"/>
      <c r="B120" s="27">
        <v>4</v>
      </c>
      <c r="C120" s="5" t="s">
        <v>114</v>
      </c>
      <c r="D120" s="27"/>
      <c r="E120" s="9"/>
      <c r="F120" s="9"/>
      <c r="G120" s="9">
        <f t="shared" si="14"/>
        <v>0</v>
      </c>
      <c r="H120" s="9">
        <f t="shared" si="15"/>
        <v>0</v>
      </c>
    </row>
    <row r="121" spans="1:8" s="38" customFormat="1" x14ac:dyDescent="0.25">
      <c r="A121" s="128"/>
      <c r="B121" s="27">
        <v>5</v>
      </c>
      <c r="C121" s="5" t="s">
        <v>117</v>
      </c>
      <c r="D121" s="27"/>
      <c r="E121" s="9"/>
      <c r="F121" s="9"/>
      <c r="G121" s="9">
        <f t="shared" si="14"/>
        <v>0</v>
      </c>
      <c r="H121" s="9">
        <f t="shared" si="15"/>
        <v>0</v>
      </c>
    </row>
    <row r="122" spans="1:8" s="38" customFormat="1" x14ac:dyDescent="0.25">
      <c r="A122" s="128"/>
      <c r="B122" s="27">
        <v>6</v>
      </c>
      <c r="C122" s="5" t="s">
        <v>119</v>
      </c>
      <c r="D122" s="27"/>
      <c r="E122" s="9"/>
      <c r="F122" s="9"/>
      <c r="G122" s="9">
        <f t="shared" si="14"/>
        <v>0</v>
      </c>
      <c r="H122" s="9">
        <f t="shared" si="15"/>
        <v>0</v>
      </c>
    </row>
    <row r="123" spans="1:8" s="38" customFormat="1" x14ac:dyDescent="0.25">
      <c r="A123" s="128"/>
      <c r="B123" s="27">
        <v>7</v>
      </c>
      <c r="C123" s="5" t="s">
        <v>120</v>
      </c>
      <c r="D123" s="27"/>
      <c r="E123" s="9"/>
      <c r="F123" s="9"/>
      <c r="G123" s="9">
        <f t="shared" si="14"/>
        <v>0</v>
      </c>
      <c r="H123" s="9">
        <f t="shared" si="15"/>
        <v>0</v>
      </c>
    </row>
    <row r="124" spans="1:8" s="38" customFormat="1" x14ac:dyDescent="0.25">
      <c r="A124" s="128"/>
      <c r="B124" s="27">
        <v>8</v>
      </c>
      <c r="C124" s="5" t="s">
        <v>121</v>
      </c>
      <c r="D124" s="27"/>
      <c r="E124" s="9"/>
      <c r="F124" s="9"/>
      <c r="G124" s="9">
        <f t="shared" si="14"/>
        <v>0</v>
      </c>
      <c r="H124" s="9">
        <f t="shared" si="15"/>
        <v>0</v>
      </c>
    </row>
    <row r="125" spans="1:8" s="38" customFormat="1" x14ac:dyDescent="0.25">
      <c r="A125" s="128"/>
      <c r="B125" s="27">
        <v>9</v>
      </c>
      <c r="C125" s="5" t="s">
        <v>118</v>
      </c>
      <c r="D125" s="27"/>
      <c r="E125" s="9"/>
      <c r="F125" s="9"/>
      <c r="G125" s="9">
        <f t="shared" si="14"/>
        <v>0</v>
      </c>
      <c r="H125" s="9">
        <f t="shared" si="15"/>
        <v>0</v>
      </c>
    </row>
    <row r="126" spans="1:8" s="38" customFormat="1" x14ac:dyDescent="0.25">
      <c r="A126" s="128"/>
      <c r="B126" s="27">
        <v>10</v>
      </c>
      <c r="C126" s="5" t="s">
        <v>116</v>
      </c>
      <c r="D126" s="27"/>
      <c r="E126" s="9"/>
      <c r="F126" s="9"/>
      <c r="G126" s="9">
        <f t="shared" si="14"/>
        <v>0</v>
      </c>
      <c r="H126" s="9">
        <f t="shared" si="15"/>
        <v>0</v>
      </c>
    </row>
    <row r="127" spans="1:8" s="38" customFormat="1" x14ac:dyDescent="0.25">
      <c r="A127" s="128"/>
      <c r="B127" s="27">
        <v>11</v>
      </c>
      <c r="C127" s="13" t="s">
        <v>110</v>
      </c>
      <c r="D127" s="14">
        <v>18</v>
      </c>
      <c r="E127" s="129">
        <v>224.2</v>
      </c>
      <c r="F127" s="129"/>
      <c r="G127" s="129"/>
      <c r="H127" s="28">
        <f>E127*D127</f>
        <v>4035.6</v>
      </c>
    </row>
    <row r="128" spans="1:8" s="38" customFormat="1" ht="18.75" customHeight="1" x14ac:dyDescent="0.25">
      <c r="A128" s="124" t="s">
        <v>115</v>
      </c>
      <c r="B128" s="125"/>
      <c r="C128" s="125"/>
      <c r="D128" s="125"/>
      <c r="E128" s="125"/>
      <c r="F128" s="126"/>
      <c r="G128" s="17" t="e">
        <f>SUM(G117:G126)+(H127/12)</f>
        <v>#REF!</v>
      </c>
      <c r="H128" s="17" t="e">
        <f>SUM(H117:H127)</f>
        <v>#REF!</v>
      </c>
    </row>
    <row r="129" spans="1:8" s="38" customFormat="1" ht="15.75" customHeight="1" x14ac:dyDescent="0.25">
      <c r="A129" s="23"/>
      <c r="B129" s="24"/>
      <c r="C129" s="24"/>
      <c r="D129" s="24"/>
      <c r="E129" s="24"/>
      <c r="F129" s="25"/>
      <c r="G129" s="26"/>
      <c r="H129" s="26"/>
    </row>
    <row r="130" spans="1:8" s="38" customFormat="1" ht="15" customHeight="1" x14ac:dyDescent="0.25">
      <c r="A130" s="23"/>
      <c r="B130" s="24"/>
      <c r="C130" s="24"/>
      <c r="D130" s="24"/>
      <c r="E130" s="24"/>
      <c r="F130" s="25"/>
      <c r="G130" s="26"/>
      <c r="H130" s="26"/>
    </row>
    <row r="131" spans="1:8" s="38" customFormat="1" ht="21.75" customHeight="1" x14ac:dyDescent="0.25">
      <c r="A131" s="130" t="s">
        <v>177</v>
      </c>
      <c r="B131" s="130"/>
      <c r="C131" s="130"/>
      <c r="D131" s="130"/>
      <c r="E131" s="130"/>
      <c r="F131" s="130"/>
      <c r="G131" s="130"/>
      <c r="H131" s="130"/>
    </row>
    <row r="132" spans="1:8" s="38" customFormat="1" ht="38.25" x14ac:dyDescent="0.25">
      <c r="A132" s="16" t="s">
        <v>102</v>
      </c>
      <c r="B132" s="16" t="s">
        <v>103</v>
      </c>
      <c r="C132" s="16" t="s">
        <v>104</v>
      </c>
      <c r="D132" s="16" t="s">
        <v>105</v>
      </c>
      <c r="E132" s="16" t="s">
        <v>106</v>
      </c>
      <c r="F132" s="16" t="s">
        <v>108</v>
      </c>
      <c r="G132" s="16" t="s">
        <v>107</v>
      </c>
      <c r="H132" s="16" t="s">
        <v>109</v>
      </c>
    </row>
    <row r="133" spans="1:8" s="38" customFormat="1" x14ac:dyDescent="0.25">
      <c r="A133" s="127">
        <v>1</v>
      </c>
      <c r="B133" s="27">
        <v>1</v>
      </c>
      <c r="C133" s="5" t="s">
        <v>150</v>
      </c>
      <c r="D133" s="27">
        <v>1</v>
      </c>
      <c r="E133" s="9" t="e">
        <f>#REF!</f>
        <v>#REF!</v>
      </c>
      <c r="F133" s="9" t="e">
        <f>#REF!</f>
        <v>#REF!</v>
      </c>
      <c r="G133" s="9" t="e">
        <f>D133*F133</f>
        <v>#REF!</v>
      </c>
      <c r="H133" s="9" t="e">
        <f>G133*12</f>
        <v>#REF!</v>
      </c>
    </row>
    <row r="134" spans="1:8" s="38" customFormat="1" x14ac:dyDescent="0.25">
      <c r="A134" s="127"/>
      <c r="B134" s="27">
        <v>2</v>
      </c>
      <c r="C134" s="5" t="s">
        <v>101</v>
      </c>
      <c r="D134" s="27"/>
      <c r="E134" s="9"/>
      <c r="F134" s="9"/>
      <c r="G134" s="9">
        <f t="shared" ref="G134:G142" si="16">D134*F134</f>
        <v>0</v>
      </c>
      <c r="H134" s="9">
        <f t="shared" ref="H134:H142" si="17">G134*12</f>
        <v>0</v>
      </c>
    </row>
    <row r="135" spans="1:8" s="38" customFormat="1" x14ac:dyDescent="0.25">
      <c r="A135" s="127"/>
      <c r="B135" s="27">
        <v>3</v>
      </c>
      <c r="C135" s="5" t="s">
        <v>100</v>
      </c>
      <c r="D135" s="27"/>
      <c r="E135" s="9"/>
      <c r="F135" s="9"/>
      <c r="G135" s="9">
        <f t="shared" si="16"/>
        <v>0</v>
      </c>
      <c r="H135" s="9">
        <f t="shared" si="17"/>
        <v>0</v>
      </c>
    </row>
    <row r="136" spans="1:8" s="38" customFormat="1" x14ac:dyDescent="0.25">
      <c r="A136" s="128"/>
      <c r="B136" s="27">
        <v>4</v>
      </c>
      <c r="C136" s="5" t="s">
        <v>114</v>
      </c>
      <c r="D136" s="27">
        <v>1</v>
      </c>
      <c r="E136" s="9" t="e">
        <f>#REF!</f>
        <v>#REF!</v>
      </c>
      <c r="F136" s="9" t="e">
        <f>#REF!</f>
        <v>#REF!</v>
      </c>
      <c r="G136" s="9" t="e">
        <f t="shared" si="16"/>
        <v>#REF!</v>
      </c>
      <c r="H136" s="9" t="e">
        <f t="shared" si="17"/>
        <v>#REF!</v>
      </c>
    </row>
    <row r="137" spans="1:8" s="38" customFormat="1" x14ac:dyDescent="0.25">
      <c r="A137" s="128"/>
      <c r="B137" s="27">
        <v>5</v>
      </c>
      <c r="C137" s="5" t="s">
        <v>117</v>
      </c>
      <c r="D137" s="27"/>
      <c r="E137" s="9"/>
      <c r="F137" s="9"/>
      <c r="G137" s="9">
        <f t="shared" si="16"/>
        <v>0</v>
      </c>
      <c r="H137" s="9">
        <f t="shared" si="17"/>
        <v>0</v>
      </c>
    </row>
    <row r="138" spans="1:8" s="38" customFormat="1" x14ac:dyDescent="0.25">
      <c r="A138" s="128"/>
      <c r="B138" s="27">
        <v>6</v>
      </c>
      <c r="C138" s="5" t="s">
        <v>119</v>
      </c>
      <c r="D138" s="27"/>
      <c r="E138" s="9"/>
      <c r="F138" s="9"/>
      <c r="G138" s="9">
        <f t="shared" si="16"/>
        <v>0</v>
      </c>
      <c r="H138" s="9">
        <f t="shared" si="17"/>
        <v>0</v>
      </c>
    </row>
    <row r="139" spans="1:8" s="38" customFormat="1" x14ac:dyDescent="0.25">
      <c r="A139" s="128"/>
      <c r="B139" s="27">
        <v>7</v>
      </c>
      <c r="C139" s="5" t="s">
        <v>120</v>
      </c>
      <c r="D139" s="27"/>
      <c r="E139" s="9"/>
      <c r="F139" s="9"/>
      <c r="G139" s="9">
        <f t="shared" si="16"/>
        <v>0</v>
      </c>
      <c r="H139" s="9">
        <f t="shared" si="17"/>
        <v>0</v>
      </c>
    </row>
    <row r="140" spans="1:8" s="38" customFormat="1" x14ac:dyDescent="0.25">
      <c r="A140" s="128"/>
      <c r="B140" s="27">
        <v>8</v>
      </c>
      <c r="C140" s="5" t="s">
        <v>121</v>
      </c>
      <c r="D140" s="27"/>
      <c r="E140" s="9"/>
      <c r="F140" s="9"/>
      <c r="G140" s="9">
        <f t="shared" si="16"/>
        <v>0</v>
      </c>
      <c r="H140" s="9">
        <f t="shared" si="17"/>
        <v>0</v>
      </c>
    </row>
    <row r="141" spans="1:8" s="38" customFormat="1" x14ac:dyDescent="0.25">
      <c r="A141" s="128"/>
      <c r="B141" s="27">
        <v>9</v>
      </c>
      <c r="C141" s="5" t="s">
        <v>118</v>
      </c>
      <c r="D141" s="27"/>
      <c r="E141" s="9"/>
      <c r="F141" s="9"/>
      <c r="G141" s="9">
        <f t="shared" si="16"/>
        <v>0</v>
      </c>
      <c r="H141" s="9">
        <f t="shared" si="17"/>
        <v>0</v>
      </c>
    </row>
    <row r="142" spans="1:8" s="38" customFormat="1" x14ac:dyDescent="0.25">
      <c r="A142" s="128"/>
      <c r="B142" s="27">
        <v>10</v>
      </c>
      <c r="C142" s="5" t="s">
        <v>116</v>
      </c>
      <c r="D142" s="27"/>
      <c r="E142" s="9"/>
      <c r="F142" s="9"/>
      <c r="G142" s="9">
        <f t="shared" si="16"/>
        <v>0</v>
      </c>
      <c r="H142" s="9">
        <f t="shared" si="17"/>
        <v>0</v>
      </c>
    </row>
    <row r="143" spans="1:8" s="38" customFormat="1" x14ac:dyDescent="0.25">
      <c r="A143" s="128"/>
      <c r="B143" s="27">
        <v>11</v>
      </c>
      <c r="C143" s="13" t="s">
        <v>110</v>
      </c>
      <c r="D143" s="14">
        <v>36</v>
      </c>
      <c r="E143" s="129">
        <v>224.2</v>
      </c>
      <c r="F143" s="129"/>
      <c r="G143" s="129"/>
      <c r="H143" s="28">
        <f>E143*D143</f>
        <v>8071.2</v>
      </c>
    </row>
    <row r="144" spans="1:8" s="38" customFormat="1" ht="18.75" customHeight="1" x14ac:dyDescent="0.25">
      <c r="A144" s="124" t="s">
        <v>115</v>
      </c>
      <c r="B144" s="125"/>
      <c r="C144" s="125"/>
      <c r="D144" s="125"/>
      <c r="E144" s="125"/>
      <c r="F144" s="126"/>
      <c r="G144" s="17" t="e">
        <f>SUM(G133:G142)+(H143/12)</f>
        <v>#REF!</v>
      </c>
      <c r="H144" s="17" t="e">
        <f>SUM(H133:H143)</f>
        <v>#REF!</v>
      </c>
    </row>
    <row r="145" spans="1:8" s="38" customFormat="1" ht="15.75" customHeight="1" x14ac:dyDescent="0.25">
      <c r="A145" s="23"/>
      <c r="B145" s="24"/>
      <c r="C145" s="24"/>
      <c r="D145" s="24"/>
      <c r="E145" s="24"/>
      <c r="F145" s="25"/>
      <c r="G145" s="26"/>
      <c r="H145" s="26"/>
    </row>
    <row r="146" spans="1:8" s="38" customFormat="1" ht="15" customHeight="1" x14ac:dyDescent="0.25">
      <c r="A146" s="23"/>
      <c r="B146" s="24"/>
      <c r="C146" s="24"/>
      <c r="D146" s="24"/>
      <c r="E146" s="24"/>
      <c r="F146" s="25"/>
      <c r="G146" s="26"/>
      <c r="H146" s="26"/>
    </row>
    <row r="147" spans="1:8" s="38" customFormat="1" ht="21.75" customHeight="1" x14ac:dyDescent="0.25">
      <c r="A147" s="130" t="s">
        <v>178</v>
      </c>
      <c r="B147" s="130"/>
      <c r="C147" s="130"/>
      <c r="D147" s="130"/>
      <c r="E147" s="130"/>
      <c r="F147" s="130"/>
      <c r="G147" s="130"/>
      <c r="H147" s="130"/>
    </row>
    <row r="148" spans="1:8" s="38" customFormat="1" ht="38.25" x14ac:dyDescent="0.25">
      <c r="A148" s="16" t="s">
        <v>102</v>
      </c>
      <c r="B148" s="16" t="s">
        <v>103</v>
      </c>
      <c r="C148" s="16" t="s">
        <v>104</v>
      </c>
      <c r="D148" s="16" t="s">
        <v>105</v>
      </c>
      <c r="E148" s="16" t="s">
        <v>106</v>
      </c>
      <c r="F148" s="16" t="s">
        <v>108</v>
      </c>
      <c r="G148" s="16" t="s">
        <v>107</v>
      </c>
      <c r="H148" s="16" t="s">
        <v>109</v>
      </c>
    </row>
    <row r="149" spans="1:8" s="38" customFormat="1" x14ac:dyDescent="0.25">
      <c r="A149" s="127">
        <v>1</v>
      </c>
      <c r="B149" s="27">
        <v>1</v>
      </c>
      <c r="C149" s="5" t="s">
        <v>150</v>
      </c>
      <c r="D149" s="27">
        <v>2</v>
      </c>
      <c r="E149" s="9" t="e">
        <f>#REF!</f>
        <v>#REF!</v>
      </c>
      <c r="F149" s="9" t="e">
        <f>#REF!</f>
        <v>#REF!</v>
      </c>
      <c r="G149" s="9" t="e">
        <f>D149*F149</f>
        <v>#REF!</v>
      </c>
      <c r="H149" s="9" t="e">
        <f>G149*12</f>
        <v>#REF!</v>
      </c>
    </row>
    <row r="150" spans="1:8" s="38" customFormat="1" x14ac:dyDescent="0.25">
      <c r="A150" s="127"/>
      <c r="B150" s="27">
        <v>2</v>
      </c>
      <c r="C150" s="5" t="s">
        <v>101</v>
      </c>
      <c r="D150" s="27"/>
      <c r="E150" s="9"/>
      <c r="F150" s="9"/>
      <c r="G150" s="9">
        <f t="shared" ref="G150:G158" si="18">D150*F150</f>
        <v>0</v>
      </c>
      <c r="H150" s="9">
        <f t="shared" ref="H150:H158" si="19">G150*12</f>
        <v>0</v>
      </c>
    </row>
    <row r="151" spans="1:8" s="38" customFormat="1" x14ac:dyDescent="0.25">
      <c r="A151" s="127"/>
      <c r="B151" s="27">
        <v>3</v>
      </c>
      <c r="C151" s="5" t="s">
        <v>100</v>
      </c>
      <c r="D151" s="27"/>
      <c r="E151" s="9"/>
      <c r="F151" s="9"/>
      <c r="G151" s="9">
        <f t="shared" si="18"/>
        <v>0</v>
      </c>
      <c r="H151" s="9">
        <f t="shared" si="19"/>
        <v>0</v>
      </c>
    </row>
    <row r="152" spans="1:8" s="38" customFormat="1" x14ac:dyDescent="0.25">
      <c r="A152" s="128"/>
      <c r="B152" s="27">
        <v>4</v>
      </c>
      <c r="C152" s="5" t="s">
        <v>114</v>
      </c>
      <c r="D152" s="27"/>
      <c r="E152" s="9"/>
      <c r="F152" s="9"/>
      <c r="G152" s="9">
        <f t="shared" si="18"/>
        <v>0</v>
      </c>
      <c r="H152" s="9">
        <f t="shared" si="19"/>
        <v>0</v>
      </c>
    </row>
    <row r="153" spans="1:8" s="38" customFormat="1" x14ac:dyDescent="0.25">
      <c r="A153" s="128"/>
      <c r="B153" s="27">
        <v>5</v>
      </c>
      <c r="C153" s="5" t="s">
        <v>117</v>
      </c>
      <c r="D153" s="27"/>
      <c r="E153" s="9"/>
      <c r="F153" s="9"/>
      <c r="G153" s="9">
        <f t="shared" si="18"/>
        <v>0</v>
      </c>
      <c r="H153" s="9">
        <f t="shared" si="19"/>
        <v>0</v>
      </c>
    </row>
    <row r="154" spans="1:8" s="38" customFormat="1" x14ac:dyDescent="0.25">
      <c r="A154" s="128"/>
      <c r="B154" s="27">
        <v>6</v>
      </c>
      <c r="C154" s="5" t="s">
        <v>119</v>
      </c>
      <c r="D154" s="27"/>
      <c r="E154" s="9"/>
      <c r="F154" s="9"/>
      <c r="G154" s="9">
        <f t="shared" si="18"/>
        <v>0</v>
      </c>
      <c r="H154" s="9">
        <f t="shared" si="19"/>
        <v>0</v>
      </c>
    </row>
    <row r="155" spans="1:8" s="38" customFormat="1" x14ac:dyDescent="0.25">
      <c r="A155" s="128"/>
      <c r="B155" s="27">
        <v>7</v>
      </c>
      <c r="C155" s="5" t="s">
        <v>120</v>
      </c>
      <c r="D155" s="27"/>
      <c r="E155" s="9"/>
      <c r="F155" s="9"/>
      <c r="G155" s="9">
        <f t="shared" si="18"/>
        <v>0</v>
      </c>
      <c r="H155" s="9">
        <f t="shared" si="19"/>
        <v>0</v>
      </c>
    </row>
    <row r="156" spans="1:8" s="38" customFormat="1" x14ac:dyDescent="0.25">
      <c r="A156" s="128"/>
      <c r="B156" s="27">
        <v>8</v>
      </c>
      <c r="C156" s="5" t="s">
        <v>121</v>
      </c>
      <c r="D156" s="27"/>
      <c r="E156" s="9"/>
      <c r="F156" s="9"/>
      <c r="G156" s="9">
        <f t="shared" si="18"/>
        <v>0</v>
      </c>
      <c r="H156" s="9">
        <f t="shared" si="19"/>
        <v>0</v>
      </c>
    </row>
    <row r="157" spans="1:8" s="38" customFormat="1" x14ac:dyDescent="0.25">
      <c r="A157" s="128"/>
      <c r="B157" s="27">
        <v>9</v>
      </c>
      <c r="C157" s="5" t="s">
        <v>118</v>
      </c>
      <c r="D157" s="27"/>
      <c r="E157" s="9"/>
      <c r="F157" s="9"/>
      <c r="G157" s="9">
        <f t="shared" si="18"/>
        <v>0</v>
      </c>
      <c r="H157" s="9">
        <f t="shared" si="19"/>
        <v>0</v>
      </c>
    </row>
    <row r="158" spans="1:8" s="38" customFormat="1" x14ac:dyDescent="0.25">
      <c r="A158" s="128"/>
      <c r="B158" s="27">
        <v>10</v>
      </c>
      <c r="C158" s="5" t="s">
        <v>116</v>
      </c>
      <c r="D158" s="27"/>
      <c r="E158" s="9"/>
      <c r="F158" s="9"/>
      <c r="G158" s="9">
        <f t="shared" si="18"/>
        <v>0</v>
      </c>
      <c r="H158" s="9">
        <f t="shared" si="19"/>
        <v>0</v>
      </c>
    </row>
    <row r="159" spans="1:8" s="38" customFormat="1" x14ac:dyDescent="0.25">
      <c r="A159" s="128"/>
      <c r="B159" s="27">
        <v>11</v>
      </c>
      <c r="C159" s="13" t="s">
        <v>110</v>
      </c>
      <c r="D159" s="14">
        <v>36</v>
      </c>
      <c r="E159" s="129">
        <v>224.2</v>
      </c>
      <c r="F159" s="129"/>
      <c r="G159" s="129"/>
      <c r="H159" s="28">
        <f>E159*D159</f>
        <v>8071.2</v>
      </c>
    </row>
    <row r="160" spans="1:8" s="38" customFormat="1" ht="18.75" customHeight="1" x14ac:dyDescent="0.25">
      <c r="A160" s="124" t="s">
        <v>115</v>
      </c>
      <c r="B160" s="125"/>
      <c r="C160" s="125"/>
      <c r="D160" s="125"/>
      <c r="E160" s="125"/>
      <c r="F160" s="126"/>
      <c r="G160" s="17" t="e">
        <f>SUM(G149:G158)+(H159/12)</f>
        <v>#REF!</v>
      </c>
      <c r="H160" s="17" t="e">
        <f>SUM(H149:H159)</f>
        <v>#REF!</v>
      </c>
    </row>
    <row r="161" spans="1:8" s="38" customFormat="1" ht="15.75" customHeight="1" x14ac:dyDescent="0.25">
      <c r="A161" s="23"/>
      <c r="B161" s="24"/>
      <c r="C161" s="24"/>
      <c r="D161" s="24"/>
      <c r="E161" s="24"/>
      <c r="F161" s="25"/>
      <c r="G161" s="26"/>
      <c r="H161" s="26"/>
    </row>
    <row r="162" spans="1:8" s="38" customFormat="1" ht="15" customHeight="1" x14ac:dyDescent="0.25">
      <c r="A162" s="23"/>
      <c r="B162" s="24"/>
      <c r="C162" s="24"/>
      <c r="D162" s="24"/>
      <c r="E162" s="24"/>
      <c r="F162" s="25"/>
      <c r="G162" s="26"/>
      <c r="H162" s="26"/>
    </row>
    <row r="163" spans="1:8" s="38" customFormat="1" ht="21.75" customHeight="1" x14ac:dyDescent="0.25">
      <c r="A163" s="130" t="s">
        <v>181</v>
      </c>
      <c r="B163" s="130"/>
      <c r="C163" s="130"/>
      <c r="D163" s="130"/>
      <c r="E163" s="130"/>
      <c r="F163" s="130"/>
      <c r="G163" s="130"/>
      <c r="H163" s="130"/>
    </row>
    <row r="164" spans="1:8" s="38" customFormat="1" ht="38.25" x14ac:dyDescent="0.25">
      <c r="A164" s="16" t="s">
        <v>102</v>
      </c>
      <c r="B164" s="16" t="s">
        <v>103</v>
      </c>
      <c r="C164" s="16" t="s">
        <v>104</v>
      </c>
      <c r="D164" s="16" t="s">
        <v>105</v>
      </c>
      <c r="E164" s="16" t="s">
        <v>106</v>
      </c>
      <c r="F164" s="16" t="s">
        <v>108</v>
      </c>
      <c r="G164" s="16" t="s">
        <v>107</v>
      </c>
      <c r="H164" s="16" t="s">
        <v>109</v>
      </c>
    </row>
    <row r="165" spans="1:8" s="38" customFormat="1" x14ac:dyDescent="0.25">
      <c r="A165" s="127">
        <v>1</v>
      </c>
      <c r="B165" s="27">
        <v>1</v>
      </c>
      <c r="C165" s="5" t="s">
        <v>150</v>
      </c>
      <c r="D165" s="27">
        <v>1</v>
      </c>
      <c r="E165" s="9" t="e">
        <f>#REF!</f>
        <v>#REF!</v>
      </c>
      <c r="F165" s="9" t="e">
        <f>#REF!</f>
        <v>#REF!</v>
      </c>
      <c r="G165" s="9" t="e">
        <f>D165*F165</f>
        <v>#REF!</v>
      </c>
      <c r="H165" s="9" t="e">
        <f>G165*12</f>
        <v>#REF!</v>
      </c>
    </row>
    <row r="166" spans="1:8" s="38" customFormat="1" x14ac:dyDescent="0.25">
      <c r="A166" s="127"/>
      <c r="B166" s="27">
        <v>2</v>
      </c>
      <c r="C166" s="5" t="s">
        <v>101</v>
      </c>
      <c r="D166" s="27"/>
      <c r="E166" s="9"/>
      <c r="F166" s="9"/>
      <c r="G166" s="9">
        <f t="shared" ref="G166:G174" si="20">D166*F166</f>
        <v>0</v>
      </c>
      <c r="H166" s="9">
        <f t="shared" ref="H166:H174" si="21">G166*12</f>
        <v>0</v>
      </c>
    </row>
    <row r="167" spans="1:8" s="38" customFormat="1" x14ac:dyDescent="0.25">
      <c r="A167" s="127"/>
      <c r="B167" s="27">
        <v>3</v>
      </c>
      <c r="C167" s="5" t="s">
        <v>100</v>
      </c>
      <c r="D167" s="27"/>
      <c r="E167" s="9"/>
      <c r="F167" s="9"/>
      <c r="G167" s="9">
        <f t="shared" si="20"/>
        <v>0</v>
      </c>
      <c r="H167" s="9">
        <f t="shared" si="21"/>
        <v>0</v>
      </c>
    </row>
    <row r="168" spans="1:8" s="38" customFormat="1" x14ac:dyDescent="0.25">
      <c r="A168" s="128"/>
      <c r="B168" s="27">
        <v>4</v>
      </c>
      <c r="C168" s="5" t="s">
        <v>114</v>
      </c>
      <c r="D168" s="27"/>
      <c r="E168" s="9"/>
      <c r="F168" s="9"/>
      <c r="G168" s="9">
        <f t="shared" si="20"/>
        <v>0</v>
      </c>
      <c r="H168" s="9">
        <f t="shared" si="21"/>
        <v>0</v>
      </c>
    </row>
    <row r="169" spans="1:8" s="38" customFormat="1" x14ac:dyDescent="0.25">
      <c r="A169" s="128"/>
      <c r="B169" s="27">
        <v>5</v>
      </c>
      <c r="C169" s="5" t="s">
        <v>117</v>
      </c>
      <c r="D169" s="27"/>
      <c r="E169" s="9"/>
      <c r="F169" s="9"/>
      <c r="G169" s="9">
        <f t="shared" si="20"/>
        <v>0</v>
      </c>
      <c r="H169" s="9">
        <f t="shared" si="21"/>
        <v>0</v>
      </c>
    </row>
    <row r="170" spans="1:8" s="38" customFormat="1" x14ac:dyDescent="0.25">
      <c r="A170" s="128"/>
      <c r="B170" s="27">
        <v>6</v>
      </c>
      <c r="C170" s="5" t="s">
        <v>119</v>
      </c>
      <c r="D170" s="27"/>
      <c r="E170" s="9"/>
      <c r="F170" s="9"/>
      <c r="G170" s="9">
        <f t="shared" si="20"/>
        <v>0</v>
      </c>
      <c r="H170" s="9">
        <f t="shared" si="21"/>
        <v>0</v>
      </c>
    </row>
    <row r="171" spans="1:8" s="38" customFormat="1" x14ac:dyDescent="0.25">
      <c r="A171" s="128"/>
      <c r="B171" s="27">
        <v>7</v>
      </c>
      <c r="C171" s="5" t="s">
        <v>120</v>
      </c>
      <c r="D171" s="27"/>
      <c r="E171" s="9"/>
      <c r="F171" s="9"/>
      <c r="G171" s="9">
        <f t="shared" si="20"/>
        <v>0</v>
      </c>
      <c r="H171" s="9">
        <f t="shared" si="21"/>
        <v>0</v>
      </c>
    </row>
    <row r="172" spans="1:8" s="38" customFormat="1" x14ac:dyDescent="0.25">
      <c r="A172" s="128"/>
      <c r="B172" s="27">
        <v>8</v>
      </c>
      <c r="C172" s="5" t="s">
        <v>121</v>
      </c>
      <c r="D172" s="27"/>
      <c r="E172" s="9"/>
      <c r="F172" s="9"/>
      <c r="G172" s="9">
        <f t="shared" si="20"/>
        <v>0</v>
      </c>
      <c r="H172" s="9">
        <f t="shared" si="21"/>
        <v>0</v>
      </c>
    </row>
    <row r="173" spans="1:8" s="38" customFormat="1" x14ac:dyDescent="0.25">
      <c r="A173" s="128"/>
      <c r="B173" s="27">
        <v>9</v>
      </c>
      <c r="C173" s="5" t="s">
        <v>118</v>
      </c>
      <c r="D173" s="27"/>
      <c r="E173" s="9"/>
      <c r="F173" s="9"/>
      <c r="G173" s="9">
        <f t="shared" si="20"/>
        <v>0</v>
      </c>
      <c r="H173" s="9">
        <f t="shared" si="21"/>
        <v>0</v>
      </c>
    </row>
    <row r="174" spans="1:8" s="38" customFormat="1" x14ac:dyDescent="0.25">
      <c r="A174" s="128"/>
      <c r="B174" s="27">
        <v>10</v>
      </c>
      <c r="C174" s="5" t="s">
        <v>116</v>
      </c>
      <c r="D174" s="27"/>
      <c r="E174" s="9"/>
      <c r="F174" s="9"/>
      <c r="G174" s="9">
        <f t="shared" si="20"/>
        <v>0</v>
      </c>
      <c r="H174" s="9">
        <f t="shared" si="21"/>
        <v>0</v>
      </c>
    </row>
    <row r="175" spans="1:8" s="38" customFormat="1" x14ac:dyDescent="0.25">
      <c r="A175" s="128"/>
      <c r="B175" s="27">
        <v>11</v>
      </c>
      <c r="C175" s="13" t="s">
        <v>110</v>
      </c>
      <c r="D175" s="14">
        <v>18</v>
      </c>
      <c r="E175" s="129">
        <v>224.2</v>
      </c>
      <c r="F175" s="129"/>
      <c r="G175" s="129"/>
      <c r="H175" s="28">
        <f>E175*D175</f>
        <v>4035.6</v>
      </c>
    </row>
    <row r="176" spans="1:8" s="38" customFormat="1" ht="18.75" customHeight="1" x14ac:dyDescent="0.25">
      <c r="A176" s="124" t="s">
        <v>115</v>
      </c>
      <c r="B176" s="125"/>
      <c r="C176" s="125"/>
      <c r="D176" s="125"/>
      <c r="E176" s="125"/>
      <c r="F176" s="126"/>
      <c r="G176" s="17" t="e">
        <f>SUM(G165:G174)+(H175/12)</f>
        <v>#REF!</v>
      </c>
      <c r="H176" s="17" t="e">
        <f>SUM(H165:H175)</f>
        <v>#REF!</v>
      </c>
    </row>
    <row r="177" spans="1:8" s="38" customFormat="1" ht="15.75" customHeight="1" x14ac:dyDescent="0.25">
      <c r="A177" s="23"/>
      <c r="B177" s="24"/>
      <c r="C177" s="24"/>
      <c r="D177" s="24"/>
      <c r="E177" s="24"/>
      <c r="F177" s="25"/>
      <c r="G177" s="26"/>
      <c r="H177" s="26"/>
    </row>
    <row r="178" spans="1:8" s="38" customFormat="1" ht="15" customHeight="1" x14ac:dyDescent="0.25">
      <c r="A178" s="23"/>
      <c r="B178" s="24"/>
      <c r="C178" s="24"/>
      <c r="D178" s="24"/>
      <c r="E178" s="24"/>
      <c r="F178" s="25"/>
      <c r="G178" s="26"/>
      <c r="H178" s="26"/>
    </row>
    <row r="179" spans="1:8" s="38" customFormat="1" ht="21.75" customHeight="1" x14ac:dyDescent="0.25">
      <c r="A179" s="130" t="s">
        <v>182</v>
      </c>
      <c r="B179" s="130"/>
      <c r="C179" s="130"/>
      <c r="D179" s="130"/>
      <c r="E179" s="130"/>
      <c r="F179" s="130"/>
      <c r="G179" s="130"/>
      <c r="H179" s="130"/>
    </row>
    <row r="180" spans="1:8" s="38" customFormat="1" ht="38.25" x14ac:dyDescent="0.25">
      <c r="A180" s="16" t="s">
        <v>102</v>
      </c>
      <c r="B180" s="16" t="s">
        <v>103</v>
      </c>
      <c r="C180" s="16" t="s">
        <v>104</v>
      </c>
      <c r="D180" s="16" t="s">
        <v>105</v>
      </c>
      <c r="E180" s="16" t="s">
        <v>106</v>
      </c>
      <c r="F180" s="16" t="s">
        <v>108</v>
      </c>
      <c r="G180" s="16" t="s">
        <v>107</v>
      </c>
      <c r="H180" s="16" t="s">
        <v>109</v>
      </c>
    </row>
    <row r="181" spans="1:8" s="38" customFormat="1" x14ac:dyDescent="0.25">
      <c r="A181" s="127">
        <v>1</v>
      </c>
      <c r="B181" s="27">
        <v>1</v>
      </c>
      <c r="C181" s="5" t="s">
        <v>150</v>
      </c>
      <c r="D181" s="27">
        <v>1</v>
      </c>
      <c r="E181" s="9" t="e">
        <f>#REF!</f>
        <v>#REF!</v>
      </c>
      <c r="F181" s="9" t="e">
        <f>#REF!</f>
        <v>#REF!</v>
      </c>
      <c r="G181" s="9" t="e">
        <f>D181*F181</f>
        <v>#REF!</v>
      </c>
      <c r="H181" s="9" t="e">
        <f>G181*12</f>
        <v>#REF!</v>
      </c>
    </row>
    <row r="182" spans="1:8" s="38" customFormat="1" x14ac:dyDescent="0.25">
      <c r="A182" s="127"/>
      <c r="B182" s="27">
        <v>2</v>
      </c>
      <c r="C182" s="5" t="s">
        <v>101</v>
      </c>
      <c r="D182" s="27"/>
      <c r="E182" s="9"/>
      <c r="F182" s="9"/>
      <c r="G182" s="9">
        <f t="shared" ref="G182:G190" si="22">D182*F182</f>
        <v>0</v>
      </c>
      <c r="H182" s="9">
        <f t="shared" ref="H182:H190" si="23">G182*12</f>
        <v>0</v>
      </c>
    </row>
    <row r="183" spans="1:8" s="38" customFormat="1" x14ac:dyDescent="0.25">
      <c r="A183" s="127"/>
      <c r="B183" s="27">
        <v>3</v>
      </c>
      <c r="C183" s="5" t="s">
        <v>100</v>
      </c>
      <c r="D183" s="27"/>
      <c r="E183" s="9"/>
      <c r="F183" s="9"/>
      <c r="G183" s="9">
        <f t="shared" si="22"/>
        <v>0</v>
      </c>
      <c r="H183" s="9">
        <f t="shared" si="23"/>
        <v>0</v>
      </c>
    </row>
    <row r="184" spans="1:8" s="38" customFormat="1" x14ac:dyDescent="0.25">
      <c r="A184" s="128"/>
      <c r="B184" s="27">
        <v>4</v>
      </c>
      <c r="C184" s="5" t="s">
        <v>114</v>
      </c>
      <c r="D184" s="27"/>
      <c r="E184" s="9"/>
      <c r="F184" s="9"/>
      <c r="G184" s="9">
        <f t="shared" si="22"/>
        <v>0</v>
      </c>
      <c r="H184" s="9">
        <f t="shared" si="23"/>
        <v>0</v>
      </c>
    </row>
    <row r="185" spans="1:8" s="38" customFormat="1" x14ac:dyDescent="0.25">
      <c r="A185" s="128"/>
      <c r="B185" s="27">
        <v>5</v>
      </c>
      <c r="C185" s="5" t="s">
        <v>117</v>
      </c>
      <c r="D185" s="27"/>
      <c r="E185" s="9"/>
      <c r="F185" s="9"/>
      <c r="G185" s="9">
        <f t="shared" si="22"/>
        <v>0</v>
      </c>
      <c r="H185" s="9">
        <f t="shared" si="23"/>
        <v>0</v>
      </c>
    </row>
    <row r="186" spans="1:8" s="38" customFormat="1" x14ac:dyDescent="0.25">
      <c r="A186" s="128"/>
      <c r="B186" s="27">
        <v>6</v>
      </c>
      <c r="C186" s="5" t="s">
        <v>119</v>
      </c>
      <c r="D186" s="27"/>
      <c r="E186" s="9"/>
      <c r="F186" s="9"/>
      <c r="G186" s="9">
        <f t="shared" si="22"/>
        <v>0</v>
      </c>
      <c r="H186" s="9">
        <f t="shared" si="23"/>
        <v>0</v>
      </c>
    </row>
    <row r="187" spans="1:8" s="38" customFormat="1" x14ac:dyDescent="0.25">
      <c r="A187" s="128"/>
      <c r="B187" s="27">
        <v>7</v>
      </c>
      <c r="C187" s="5" t="s">
        <v>120</v>
      </c>
      <c r="D187" s="27"/>
      <c r="E187" s="9"/>
      <c r="F187" s="9"/>
      <c r="G187" s="9">
        <f t="shared" si="22"/>
        <v>0</v>
      </c>
      <c r="H187" s="9">
        <f t="shared" si="23"/>
        <v>0</v>
      </c>
    </row>
    <row r="188" spans="1:8" s="38" customFormat="1" x14ac:dyDescent="0.25">
      <c r="A188" s="128"/>
      <c r="B188" s="27">
        <v>8</v>
      </c>
      <c r="C188" s="5" t="s">
        <v>121</v>
      </c>
      <c r="D188" s="27"/>
      <c r="E188" s="9"/>
      <c r="F188" s="9"/>
      <c r="G188" s="9">
        <f t="shared" si="22"/>
        <v>0</v>
      </c>
      <c r="H188" s="9">
        <f t="shared" si="23"/>
        <v>0</v>
      </c>
    </row>
    <row r="189" spans="1:8" s="38" customFormat="1" x14ac:dyDescent="0.25">
      <c r="A189" s="128"/>
      <c r="B189" s="27">
        <v>9</v>
      </c>
      <c r="C189" s="5" t="s">
        <v>118</v>
      </c>
      <c r="D189" s="27"/>
      <c r="E189" s="9"/>
      <c r="F189" s="9"/>
      <c r="G189" s="9">
        <f t="shared" si="22"/>
        <v>0</v>
      </c>
      <c r="H189" s="9">
        <f t="shared" si="23"/>
        <v>0</v>
      </c>
    </row>
    <row r="190" spans="1:8" s="38" customFormat="1" x14ac:dyDescent="0.25">
      <c r="A190" s="128"/>
      <c r="B190" s="27">
        <v>10</v>
      </c>
      <c r="C190" s="5" t="s">
        <v>116</v>
      </c>
      <c r="D190" s="27"/>
      <c r="E190" s="9"/>
      <c r="F190" s="9"/>
      <c r="G190" s="9">
        <f t="shared" si="22"/>
        <v>0</v>
      </c>
      <c r="H190" s="9">
        <f t="shared" si="23"/>
        <v>0</v>
      </c>
    </row>
    <row r="191" spans="1:8" s="38" customFormat="1" x14ac:dyDescent="0.25">
      <c r="A191" s="128"/>
      <c r="B191" s="27">
        <v>11</v>
      </c>
      <c r="C191" s="13" t="s">
        <v>110</v>
      </c>
      <c r="D191" s="14">
        <v>18</v>
      </c>
      <c r="E191" s="129">
        <v>224.2</v>
      </c>
      <c r="F191" s="129"/>
      <c r="G191" s="129"/>
      <c r="H191" s="28">
        <f>E191*D191</f>
        <v>4035.6</v>
      </c>
    </row>
    <row r="192" spans="1:8" s="38" customFormat="1" ht="18.75" customHeight="1" x14ac:dyDescent="0.25">
      <c r="A192" s="124" t="s">
        <v>115</v>
      </c>
      <c r="B192" s="125"/>
      <c r="C192" s="125"/>
      <c r="D192" s="125"/>
      <c r="E192" s="125"/>
      <c r="F192" s="126"/>
      <c r="G192" s="17" t="e">
        <f>SUM(G181:G190)+(H191/12)</f>
        <v>#REF!</v>
      </c>
      <c r="H192" s="17" t="e">
        <f>SUM(H181:H191)</f>
        <v>#REF!</v>
      </c>
    </row>
    <row r="193" spans="1:8" s="38" customFormat="1" ht="15.75" customHeight="1" x14ac:dyDescent="0.25">
      <c r="A193" s="23"/>
      <c r="B193" s="24"/>
      <c r="C193" s="24"/>
      <c r="D193" s="24"/>
      <c r="E193" s="24"/>
      <c r="F193" s="25"/>
      <c r="G193" s="26"/>
      <c r="H193" s="26"/>
    </row>
    <row r="194" spans="1:8" s="38" customFormat="1" ht="15" customHeight="1" x14ac:dyDescent="0.25">
      <c r="A194" s="23"/>
      <c r="B194" s="24"/>
      <c r="C194" s="24"/>
      <c r="D194" s="24"/>
      <c r="E194" s="24"/>
      <c r="F194" s="25"/>
      <c r="G194" s="26"/>
      <c r="H194" s="26"/>
    </row>
    <row r="195" spans="1:8" s="38" customFormat="1" ht="21.75" customHeight="1" x14ac:dyDescent="0.25">
      <c r="A195" s="130" t="s">
        <v>179</v>
      </c>
      <c r="B195" s="130"/>
      <c r="C195" s="130"/>
      <c r="D195" s="130"/>
      <c r="E195" s="130"/>
      <c r="F195" s="130"/>
      <c r="G195" s="130"/>
      <c r="H195" s="130"/>
    </row>
    <row r="196" spans="1:8" s="38" customFormat="1" ht="38.25" x14ac:dyDescent="0.25">
      <c r="A196" s="16" t="s">
        <v>102</v>
      </c>
      <c r="B196" s="16" t="s">
        <v>103</v>
      </c>
      <c r="C196" s="16" t="s">
        <v>104</v>
      </c>
      <c r="D196" s="16" t="s">
        <v>105</v>
      </c>
      <c r="E196" s="16" t="s">
        <v>106</v>
      </c>
      <c r="F196" s="16" t="s">
        <v>108</v>
      </c>
      <c r="G196" s="16" t="s">
        <v>107</v>
      </c>
      <c r="H196" s="16" t="s">
        <v>109</v>
      </c>
    </row>
    <row r="197" spans="1:8" s="38" customFormat="1" x14ac:dyDescent="0.25">
      <c r="A197" s="127">
        <v>1</v>
      </c>
      <c r="B197" s="27">
        <v>1</v>
      </c>
      <c r="C197" s="5" t="s">
        <v>150</v>
      </c>
      <c r="D197" s="27">
        <v>2</v>
      </c>
      <c r="E197" s="9" t="e">
        <f>#REF!</f>
        <v>#REF!</v>
      </c>
      <c r="F197" s="9" t="e">
        <f>#REF!</f>
        <v>#REF!</v>
      </c>
      <c r="G197" s="9" t="e">
        <f>D197*F197</f>
        <v>#REF!</v>
      </c>
      <c r="H197" s="9" t="e">
        <f>G197*12</f>
        <v>#REF!</v>
      </c>
    </row>
    <row r="198" spans="1:8" s="38" customFormat="1" x14ac:dyDescent="0.25">
      <c r="A198" s="127"/>
      <c r="B198" s="27">
        <v>2</v>
      </c>
      <c r="C198" s="5" t="s">
        <v>101</v>
      </c>
      <c r="D198" s="27"/>
      <c r="E198" s="9"/>
      <c r="F198" s="9"/>
      <c r="G198" s="9">
        <f t="shared" ref="G198:G206" si="24">D198*F198</f>
        <v>0</v>
      </c>
      <c r="H198" s="9">
        <f t="shared" ref="H198:H206" si="25">G198*12</f>
        <v>0</v>
      </c>
    </row>
    <row r="199" spans="1:8" s="38" customFormat="1" x14ac:dyDescent="0.25">
      <c r="A199" s="127"/>
      <c r="B199" s="27">
        <v>3</v>
      </c>
      <c r="C199" s="5" t="s">
        <v>100</v>
      </c>
      <c r="D199" s="27"/>
      <c r="E199" s="9"/>
      <c r="F199" s="9"/>
      <c r="G199" s="9">
        <f t="shared" si="24"/>
        <v>0</v>
      </c>
      <c r="H199" s="9">
        <f t="shared" si="25"/>
        <v>0</v>
      </c>
    </row>
    <row r="200" spans="1:8" s="38" customFormat="1" x14ac:dyDescent="0.25">
      <c r="A200" s="128"/>
      <c r="B200" s="27">
        <v>4</v>
      </c>
      <c r="C200" s="5" t="s">
        <v>114</v>
      </c>
      <c r="D200" s="27">
        <v>1</v>
      </c>
      <c r="E200" s="9" t="e">
        <f>#REF!</f>
        <v>#REF!</v>
      </c>
      <c r="F200" s="9" t="e">
        <f>#REF!</f>
        <v>#REF!</v>
      </c>
      <c r="G200" s="9" t="e">
        <f t="shared" si="24"/>
        <v>#REF!</v>
      </c>
      <c r="H200" s="9" t="e">
        <f t="shared" si="25"/>
        <v>#REF!</v>
      </c>
    </row>
    <row r="201" spans="1:8" s="38" customFormat="1" x14ac:dyDescent="0.25">
      <c r="A201" s="128"/>
      <c r="B201" s="27">
        <v>5</v>
      </c>
      <c r="C201" s="5" t="s">
        <v>117</v>
      </c>
      <c r="D201" s="27"/>
      <c r="E201" s="9"/>
      <c r="F201" s="9"/>
      <c r="G201" s="9">
        <f t="shared" si="24"/>
        <v>0</v>
      </c>
      <c r="H201" s="9">
        <f t="shared" si="25"/>
        <v>0</v>
      </c>
    </row>
    <row r="202" spans="1:8" s="38" customFormat="1" x14ac:dyDescent="0.25">
      <c r="A202" s="128"/>
      <c r="B202" s="27">
        <v>6</v>
      </c>
      <c r="C202" s="5" t="s">
        <v>119</v>
      </c>
      <c r="D202" s="27"/>
      <c r="E202" s="9"/>
      <c r="F202" s="9"/>
      <c r="G202" s="9">
        <f t="shared" si="24"/>
        <v>0</v>
      </c>
      <c r="H202" s="9">
        <f t="shared" si="25"/>
        <v>0</v>
      </c>
    </row>
    <row r="203" spans="1:8" s="38" customFormat="1" x14ac:dyDescent="0.25">
      <c r="A203" s="128"/>
      <c r="B203" s="27">
        <v>7</v>
      </c>
      <c r="C203" s="5" t="s">
        <v>120</v>
      </c>
      <c r="D203" s="27"/>
      <c r="E203" s="9"/>
      <c r="F203" s="9"/>
      <c r="G203" s="9">
        <f t="shared" si="24"/>
        <v>0</v>
      </c>
      <c r="H203" s="9">
        <f t="shared" si="25"/>
        <v>0</v>
      </c>
    </row>
    <row r="204" spans="1:8" s="38" customFormat="1" x14ac:dyDescent="0.25">
      <c r="A204" s="128"/>
      <c r="B204" s="27">
        <v>8</v>
      </c>
      <c r="C204" s="5" t="s">
        <v>121</v>
      </c>
      <c r="D204" s="27"/>
      <c r="E204" s="9"/>
      <c r="F204" s="9"/>
      <c r="G204" s="9">
        <f t="shared" si="24"/>
        <v>0</v>
      </c>
      <c r="H204" s="9">
        <f t="shared" si="25"/>
        <v>0</v>
      </c>
    </row>
    <row r="205" spans="1:8" s="38" customFormat="1" x14ac:dyDescent="0.25">
      <c r="A205" s="128"/>
      <c r="B205" s="27">
        <v>9</v>
      </c>
      <c r="C205" s="5" t="s">
        <v>118</v>
      </c>
      <c r="D205" s="27"/>
      <c r="E205" s="9"/>
      <c r="F205" s="9"/>
      <c r="G205" s="9">
        <f t="shared" si="24"/>
        <v>0</v>
      </c>
      <c r="H205" s="9">
        <f t="shared" si="25"/>
        <v>0</v>
      </c>
    </row>
    <row r="206" spans="1:8" s="38" customFormat="1" x14ac:dyDescent="0.25">
      <c r="A206" s="128"/>
      <c r="B206" s="27">
        <v>10</v>
      </c>
      <c r="C206" s="5" t="s">
        <v>116</v>
      </c>
      <c r="D206" s="27"/>
      <c r="E206" s="9"/>
      <c r="F206" s="9"/>
      <c r="G206" s="9">
        <f t="shared" si="24"/>
        <v>0</v>
      </c>
      <c r="H206" s="9">
        <f t="shared" si="25"/>
        <v>0</v>
      </c>
    </row>
    <row r="207" spans="1:8" s="38" customFormat="1" x14ac:dyDescent="0.25">
      <c r="A207" s="128"/>
      <c r="B207" s="27">
        <v>11</v>
      </c>
      <c r="C207" s="13" t="s">
        <v>110</v>
      </c>
      <c r="D207" s="14">
        <v>36</v>
      </c>
      <c r="E207" s="129">
        <v>224.2</v>
      </c>
      <c r="F207" s="129"/>
      <c r="G207" s="129"/>
      <c r="H207" s="28">
        <f>E207*D207</f>
        <v>8071.2</v>
      </c>
    </row>
    <row r="208" spans="1:8" s="38" customFormat="1" ht="18.75" customHeight="1" x14ac:dyDescent="0.25">
      <c r="A208" s="124" t="s">
        <v>115</v>
      </c>
      <c r="B208" s="125"/>
      <c r="C208" s="125"/>
      <c r="D208" s="125"/>
      <c r="E208" s="125"/>
      <c r="F208" s="126"/>
      <c r="G208" s="17" t="e">
        <f>SUM(G197:G206)+(H207/12)</f>
        <v>#REF!</v>
      </c>
      <c r="H208" s="17" t="e">
        <f>SUM(H197:H207)</f>
        <v>#REF!</v>
      </c>
    </row>
    <row r="209" spans="1:8" s="38" customFormat="1" ht="15.75" customHeight="1" x14ac:dyDescent="0.25">
      <c r="A209" s="23"/>
      <c r="B209" s="24"/>
      <c r="C209" s="24"/>
      <c r="D209" s="24"/>
      <c r="E209" s="24"/>
      <c r="F209" s="25"/>
      <c r="G209" s="26"/>
      <c r="H209" s="26"/>
    </row>
    <row r="210" spans="1:8" s="38" customFormat="1" ht="15" customHeight="1" x14ac:dyDescent="0.25">
      <c r="A210" s="23"/>
      <c r="B210" s="24"/>
      <c r="C210" s="24"/>
      <c r="D210" s="24"/>
      <c r="E210" s="24"/>
      <c r="F210" s="25"/>
      <c r="G210" s="26"/>
      <c r="H210" s="26"/>
    </row>
    <row r="211" spans="1:8" ht="21.75" customHeight="1" x14ac:dyDescent="0.25">
      <c r="A211" s="130" t="s">
        <v>122</v>
      </c>
      <c r="B211" s="130"/>
      <c r="C211" s="130"/>
      <c r="D211" s="130"/>
      <c r="E211" s="130"/>
      <c r="F211" s="130"/>
      <c r="G211" s="130"/>
      <c r="H211" s="130"/>
    </row>
    <row r="212" spans="1:8" ht="38.25" x14ac:dyDescent="0.25">
      <c r="A212" s="16" t="s">
        <v>102</v>
      </c>
      <c r="B212" s="16" t="s">
        <v>103</v>
      </c>
      <c r="C212" s="16" t="s">
        <v>104</v>
      </c>
      <c r="D212" s="16" t="s">
        <v>105</v>
      </c>
      <c r="E212" s="16" t="s">
        <v>106</v>
      </c>
      <c r="F212" s="16" t="s">
        <v>108</v>
      </c>
      <c r="G212" s="16" t="s">
        <v>107</v>
      </c>
      <c r="H212" s="16" t="s">
        <v>109</v>
      </c>
    </row>
    <row r="213" spans="1:8" x14ac:dyDescent="0.25">
      <c r="A213" s="127">
        <v>1</v>
      </c>
      <c r="B213" s="10">
        <v>1</v>
      </c>
      <c r="C213" s="5" t="s">
        <v>149</v>
      </c>
      <c r="D213" s="10">
        <v>8</v>
      </c>
      <c r="E213" s="9" t="e">
        <f>#REF!</f>
        <v>#REF!</v>
      </c>
      <c r="F213" s="9" t="e">
        <f>#REF!</f>
        <v>#REF!</v>
      </c>
      <c r="G213" s="9" t="e">
        <f>D213*F213</f>
        <v>#REF!</v>
      </c>
      <c r="H213" s="9" t="e">
        <f>G213*12</f>
        <v>#REF!</v>
      </c>
    </row>
    <row r="214" spans="1:8" x14ac:dyDescent="0.25">
      <c r="A214" s="127"/>
      <c r="B214" s="10">
        <v>2</v>
      </c>
      <c r="C214" s="5" t="s">
        <v>101</v>
      </c>
      <c r="D214" s="10">
        <v>9</v>
      </c>
      <c r="E214" s="9">
        <v>3698.74</v>
      </c>
      <c r="F214" s="9" t="e">
        <f>#REF!</f>
        <v>#REF!</v>
      </c>
      <c r="G214" s="9" t="e">
        <f t="shared" ref="G214:G222" si="26">D214*F214</f>
        <v>#REF!</v>
      </c>
      <c r="H214" s="9" t="e">
        <f t="shared" ref="H214:H222" si="27">G214*12</f>
        <v>#REF!</v>
      </c>
    </row>
    <row r="215" spans="1:8" x14ac:dyDescent="0.25">
      <c r="A215" s="127"/>
      <c r="B215" s="10">
        <v>3</v>
      </c>
      <c r="C215" s="5" t="s">
        <v>100</v>
      </c>
      <c r="D215" s="10"/>
      <c r="E215" s="9"/>
      <c r="F215" s="9"/>
      <c r="G215" s="9">
        <f t="shared" si="26"/>
        <v>0</v>
      </c>
      <c r="H215" s="9">
        <f t="shared" si="27"/>
        <v>0</v>
      </c>
    </row>
    <row r="216" spans="1:8" x14ac:dyDescent="0.25">
      <c r="A216" s="128"/>
      <c r="B216" s="10">
        <v>4</v>
      </c>
      <c r="C216" s="5" t="s">
        <v>114</v>
      </c>
      <c r="D216" s="10"/>
      <c r="E216" s="9"/>
      <c r="F216" s="9"/>
      <c r="G216" s="9">
        <f t="shared" si="26"/>
        <v>0</v>
      </c>
      <c r="H216" s="9">
        <f t="shared" si="27"/>
        <v>0</v>
      </c>
    </row>
    <row r="217" spans="1:8" x14ac:dyDescent="0.25">
      <c r="A217" s="128"/>
      <c r="B217" s="10">
        <v>5</v>
      </c>
      <c r="C217" s="5" t="s">
        <v>117</v>
      </c>
      <c r="D217" s="10"/>
      <c r="E217" s="9"/>
      <c r="F217" s="9"/>
      <c r="G217" s="9">
        <f t="shared" si="26"/>
        <v>0</v>
      </c>
      <c r="H217" s="9">
        <f t="shared" si="27"/>
        <v>0</v>
      </c>
    </row>
    <row r="218" spans="1:8" x14ac:dyDescent="0.25">
      <c r="A218" s="128"/>
      <c r="B218" s="10">
        <v>6</v>
      </c>
      <c r="C218" s="5" t="s">
        <v>119</v>
      </c>
      <c r="D218" s="10"/>
      <c r="E218" s="9"/>
      <c r="F218" s="9"/>
      <c r="G218" s="9">
        <f t="shared" si="26"/>
        <v>0</v>
      </c>
      <c r="H218" s="9">
        <f t="shared" si="27"/>
        <v>0</v>
      </c>
    </row>
    <row r="219" spans="1:8" x14ac:dyDescent="0.25">
      <c r="A219" s="128"/>
      <c r="B219" s="10">
        <v>7</v>
      </c>
      <c r="C219" s="5" t="s">
        <v>120</v>
      </c>
      <c r="D219" s="10"/>
      <c r="E219" s="9"/>
      <c r="F219" s="9"/>
      <c r="G219" s="9">
        <f t="shared" si="26"/>
        <v>0</v>
      </c>
      <c r="H219" s="9">
        <f t="shared" si="27"/>
        <v>0</v>
      </c>
    </row>
    <row r="220" spans="1:8" x14ac:dyDescent="0.25">
      <c r="A220" s="128"/>
      <c r="B220" s="10">
        <v>8</v>
      </c>
      <c r="C220" s="5" t="s">
        <v>121</v>
      </c>
      <c r="D220" s="10"/>
      <c r="E220" s="9"/>
      <c r="F220" s="9"/>
      <c r="G220" s="9">
        <f t="shared" si="26"/>
        <v>0</v>
      </c>
      <c r="H220" s="9">
        <f t="shared" si="27"/>
        <v>0</v>
      </c>
    </row>
    <row r="221" spans="1:8" x14ac:dyDescent="0.25">
      <c r="A221" s="128"/>
      <c r="B221" s="10">
        <v>9</v>
      </c>
      <c r="C221" s="5" t="s">
        <v>118</v>
      </c>
      <c r="D221" s="10">
        <v>1</v>
      </c>
      <c r="E221" s="9" t="e">
        <f>#REF!</f>
        <v>#REF!</v>
      </c>
      <c r="F221" s="9" t="e">
        <f>#REF!</f>
        <v>#REF!</v>
      </c>
      <c r="G221" s="9" t="e">
        <f t="shared" si="26"/>
        <v>#REF!</v>
      </c>
      <c r="H221" s="9" t="e">
        <f t="shared" si="27"/>
        <v>#REF!</v>
      </c>
    </row>
    <row r="222" spans="1:8" x14ac:dyDescent="0.25">
      <c r="A222" s="128"/>
      <c r="B222" s="10">
        <v>10</v>
      </c>
      <c r="C222" s="5" t="s">
        <v>116</v>
      </c>
      <c r="D222" s="10"/>
      <c r="E222" s="9"/>
      <c r="F222" s="9"/>
      <c r="G222" s="9">
        <f t="shared" si="26"/>
        <v>0</v>
      </c>
      <c r="H222" s="9">
        <f t="shared" si="27"/>
        <v>0</v>
      </c>
    </row>
    <row r="223" spans="1:8" x14ac:dyDescent="0.25">
      <c r="A223" s="128"/>
      <c r="B223" s="10">
        <v>11</v>
      </c>
      <c r="C223" s="13" t="s">
        <v>110</v>
      </c>
      <c r="D223" s="14">
        <v>18</v>
      </c>
      <c r="E223" s="129">
        <v>224.2</v>
      </c>
      <c r="F223" s="129"/>
      <c r="G223" s="129"/>
      <c r="H223" s="15">
        <f>E223*D223</f>
        <v>4035.6</v>
      </c>
    </row>
    <row r="224" spans="1:8" ht="18.75" customHeight="1" x14ac:dyDescent="0.25">
      <c r="A224" s="124" t="s">
        <v>115</v>
      </c>
      <c r="B224" s="125"/>
      <c r="C224" s="125"/>
      <c r="D224" s="125"/>
      <c r="E224" s="125"/>
      <c r="F224" s="126"/>
      <c r="G224" s="17" t="e">
        <f>SUM(G213:G222)+(H223/12)</f>
        <v>#REF!</v>
      </c>
      <c r="H224" s="17" t="e">
        <f>SUM(H213:H223)</f>
        <v>#REF!</v>
      </c>
    </row>
    <row r="227" spans="1:8" s="38" customFormat="1" ht="21.75" customHeight="1" x14ac:dyDescent="0.25">
      <c r="A227" s="130" t="s">
        <v>202</v>
      </c>
      <c r="B227" s="130"/>
      <c r="C227" s="130"/>
      <c r="D227" s="130"/>
      <c r="E227" s="130"/>
      <c r="F227" s="130"/>
      <c r="G227" s="130"/>
      <c r="H227" s="130"/>
    </row>
    <row r="228" spans="1:8" s="38" customFormat="1" ht="38.25" x14ac:dyDescent="0.25">
      <c r="A228" s="16" t="s">
        <v>102</v>
      </c>
      <c r="B228" s="16" t="s">
        <v>103</v>
      </c>
      <c r="C228" s="16" t="s">
        <v>104</v>
      </c>
      <c r="D228" s="16" t="s">
        <v>105</v>
      </c>
      <c r="E228" s="16" t="s">
        <v>106</v>
      </c>
      <c r="F228" s="16" t="s">
        <v>108</v>
      </c>
      <c r="G228" s="16" t="s">
        <v>107</v>
      </c>
      <c r="H228" s="16" t="s">
        <v>109</v>
      </c>
    </row>
    <row r="229" spans="1:8" s="38" customFormat="1" x14ac:dyDescent="0.25">
      <c r="A229" s="127">
        <v>1</v>
      </c>
      <c r="B229" s="27">
        <v>1</v>
      </c>
      <c r="C229" s="5" t="s">
        <v>149</v>
      </c>
      <c r="D229" s="27">
        <v>5</v>
      </c>
      <c r="E229" s="9" t="e">
        <f>#REF!</f>
        <v>#REF!</v>
      </c>
      <c r="F229" s="9" t="e">
        <f>#REF!</f>
        <v>#REF!</v>
      </c>
      <c r="G229" s="9" t="e">
        <f>D229*F229</f>
        <v>#REF!</v>
      </c>
      <c r="H229" s="9" t="e">
        <f>G229*12</f>
        <v>#REF!</v>
      </c>
    </row>
    <row r="230" spans="1:8" s="38" customFormat="1" x14ac:dyDescent="0.25">
      <c r="A230" s="127"/>
      <c r="B230" s="27">
        <v>2</v>
      </c>
      <c r="C230" s="5" t="s">
        <v>101</v>
      </c>
      <c r="D230" s="27"/>
      <c r="E230" s="9"/>
      <c r="F230" s="9"/>
      <c r="G230" s="9">
        <f t="shared" ref="G230:G238" si="28">D230*F230</f>
        <v>0</v>
      </c>
      <c r="H230" s="9">
        <f t="shared" ref="H230:H238" si="29">G230*12</f>
        <v>0</v>
      </c>
    </row>
    <row r="231" spans="1:8" s="38" customFormat="1" x14ac:dyDescent="0.25">
      <c r="A231" s="127"/>
      <c r="B231" s="27">
        <v>3</v>
      </c>
      <c r="C231" s="5" t="s">
        <v>100</v>
      </c>
      <c r="D231" s="27"/>
      <c r="E231" s="9"/>
      <c r="F231" s="9"/>
      <c r="G231" s="9">
        <f t="shared" si="28"/>
        <v>0</v>
      </c>
      <c r="H231" s="9">
        <f t="shared" si="29"/>
        <v>0</v>
      </c>
    </row>
    <row r="232" spans="1:8" s="38" customFormat="1" x14ac:dyDescent="0.25">
      <c r="A232" s="128"/>
      <c r="B232" s="27">
        <v>4</v>
      </c>
      <c r="C232" s="5" t="s">
        <v>114</v>
      </c>
      <c r="D232" s="27"/>
      <c r="E232" s="9"/>
      <c r="F232" s="9"/>
      <c r="G232" s="9">
        <f t="shared" si="28"/>
        <v>0</v>
      </c>
      <c r="H232" s="9">
        <f t="shared" si="29"/>
        <v>0</v>
      </c>
    </row>
    <row r="233" spans="1:8" s="38" customFormat="1" x14ac:dyDescent="0.25">
      <c r="A233" s="128"/>
      <c r="B233" s="27">
        <v>5</v>
      </c>
      <c r="C233" s="5" t="s">
        <v>117</v>
      </c>
      <c r="D233" s="27"/>
      <c r="E233" s="9"/>
      <c r="F233" s="9"/>
      <c r="G233" s="9">
        <f t="shared" si="28"/>
        <v>0</v>
      </c>
      <c r="H233" s="9">
        <f t="shared" si="29"/>
        <v>0</v>
      </c>
    </row>
    <row r="234" spans="1:8" s="38" customFormat="1" x14ac:dyDescent="0.25">
      <c r="A234" s="128"/>
      <c r="B234" s="27">
        <v>6</v>
      </c>
      <c r="C234" s="5" t="s">
        <v>119</v>
      </c>
      <c r="D234" s="27"/>
      <c r="E234" s="9"/>
      <c r="F234" s="9"/>
      <c r="G234" s="9">
        <f t="shared" si="28"/>
        <v>0</v>
      </c>
      <c r="H234" s="9">
        <f t="shared" si="29"/>
        <v>0</v>
      </c>
    </row>
    <row r="235" spans="1:8" s="38" customFormat="1" x14ac:dyDescent="0.25">
      <c r="A235" s="128"/>
      <c r="B235" s="27">
        <v>7</v>
      </c>
      <c r="C235" s="5" t="s">
        <v>120</v>
      </c>
      <c r="D235" s="27"/>
      <c r="E235" s="9"/>
      <c r="F235" s="9"/>
      <c r="G235" s="9">
        <f t="shared" si="28"/>
        <v>0</v>
      </c>
      <c r="H235" s="9">
        <f t="shared" si="29"/>
        <v>0</v>
      </c>
    </row>
    <row r="236" spans="1:8" s="38" customFormat="1" x14ac:dyDescent="0.25">
      <c r="A236" s="128"/>
      <c r="B236" s="27">
        <v>8</v>
      </c>
      <c r="C236" s="5" t="s">
        <v>121</v>
      </c>
      <c r="D236" s="27"/>
      <c r="E236" s="9"/>
      <c r="F236" s="9"/>
      <c r="G236" s="9">
        <f t="shared" si="28"/>
        <v>0</v>
      </c>
      <c r="H236" s="9">
        <f t="shared" si="29"/>
        <v>0</v>
      </c>
    </row>
    <row r="237" spans="1:8" s="38" customFormat="1" x14ac:dyDescent="0.25">
      <c r="A237" s="128"/>
      <c r="B237" s="27">
        <v>9</v>
      </c>
      <c r="C237" s="5" t="s">
        <v>118</v>
      </c>
      <c r="D237" s="27"/>
      <c r="E237" s="9"/>
      <c r="F237" s="9"/>
      <c r="G237" s="9">
        <f t="shared" si="28"/>
        <v>0</v>
      </c>
      <c r="H237" s="9">
        <f t="shared" si="29"/>
        <v>0</v>
      </c>
    </row>
    <row r="238" spans="1:8" s="38" customFormat="1" x14ac:dyDescent="0.25">
      <c r="A238" s="128"/>
      <c r="B238" s="27">
        <v>10</v>
      </c>
      <c r="C238" s="5" t="s">
        <v>116</v>
      </c>
      <c r="D238" s="27"/>
      <c r="E238" s="9"/>
      <c r="F238" s="9"/>
      <c r="G238" s="9">
        <f t="shared" si="28"/>
        <v>0</v>
      </c>
      <c r="H238" s="9">
        <f t="shared" si="29"/>
        <v>0</v>
      </c>
    </row>
    <row r="239" spans="1:8" s="38" customFormat="1" x14ac:dyDescent="0.25">
      <c r="A239" s="128"/>
      <c r="B239" s="27">
        <v>11</v>
      </c>
      <c r="C239" s="13" t="s">
        <v>110</v>
      </c>
      <c r="D239" s="14">
        <v>18</v>
      </c>
      <c r="E239" s="129">
        <v>224.2</v>
      </c>
      <c r="F239" s="129"/>
      <c r="G239" s="129"/>
      <c r="H239" s="28">
        <f>E239*D239</f>
        <v>4035.6</v>
      </c>
    </row>
    <row r="240" spans="1:8" s="38" customFormat="1" ht="18.75" customHeight="1" x14ac:dyDescent="0.25">
      <c r="A240" s="124" t="s">
        <v>115</v>
      </c>
      <c r="B240" s="125"/>
      <c r="C240" s="125"/>
      <c r="D240" s="125"/>
      <c r="E240" s="125"/>
      <c r="F240" s="126"/>
      <c r="G240" s="17" t="e">
        <f>SUM(G229:G238)+(H239/12)</f>
        <v>#REF!</v>
      </c>
      <c r="H240" s="17" t="e">
        <f>SUM(H229:H239)</f>
        <v>#REF!</v>
      </c>
    </row>
    <row r="241" spans="1:8" s="38" customFormat="1" x14ac:dyDescent="0.25"/>
    <row r="242" spans="1:8" s="38" customFormat="1" x14ac:dyDescent="0.25"/>
    <row r="243" spans="1:8" s="38" customFormat="1" ht="21.75" customHeight="1" x14ac:dyDescent="0.25">
      <c r="A243" s="130" t="s">
        <v>203</v>
      </c>
      <c r="B243" s="130"/>
      <c r="C243" s="130"/>
      <c r="D243" s="130"/>
      <c r="E243" s="130"/>
      <c r="F243" s="130"/>
      <c r="G243" s="130"/>
      <c r="H243" s="130"/>
    </row>
    <row r="244" spans="1:8" s="38" customFormat="1" ht="38.25" x14ac:dyDescent="0.25">
      <c r="A244" s="16" t="s">
        <v>102</v>
      </c>
      <c r="B244" s="16" t="s">
        <v>103</v>
      </c>
      <c r="C244" s="16" t="s">
        <v>104</v>
      </c>
      <c r="D244" s="16" t="s">
        <v>105</v>
      </c>
      <c r="E244" s="16" t="s">
        <v>106</v>
      </c>
      <c r="F244" s="16" t="s">
        <v>108</v>
      </c>
      <c r="G244" s="16" t="s">
        <v>107</v>
      </c>
      <c r="H244" s="16" t="s">
        <v>109</v>
      </c>
    </row>
    <row r="245" spans="1:8" s="38" customFormat="1" x14ac:dyDescent="0.25">
      <c r="A245" s="127">
        <v>1</v>
      </c>
      <c r="B245" s="27">
        <v>1</v>
      </c>
      <c r="C245" s="5" t="s">
        <v>149</v>
      </c>
      <c r="D245" s="27">
        <v>3</v>
      </c>
      <c r="E245" s="9" t="e">
        <f>#REF!</f>
        <v>#REF!</v>
      </c>
      <c r="F245" s="9" t="e">
        <f>#REF!</f>
        <v>#REF!</v>
      </c>
      <c r="G245" s="9" t="e">
        <f>D245*F245</f>
        <v>#REF!</v>
      </c>
      <c r="H245" s="9" t="e">
        <f>G245*12</f>
        <v>#REF!</v>
      </c>
    </row>
    <row r="246" spans="1:8" s="38" customFormat="1" x14ac:dyDescent="0.25">
      <c r="A246" s="127"/>
      <c r="B246" s="27">
        <v>2</v>
      </c>
      <c r="C246" s="5" t="s">
        <v>101</v>
      </c>
      <c r="D246" s="27"/>
      <c r="E246" s="9"/>
      <c r="F246" s="9"/>
      <c r="G246" s="9">
        <f t="shared" ref="G246:G254" si="30">D246*F246</f>
        <v>0</v>
      </c>
      <c r="H246" s="9">
        <f t="shared" ref="H246:H254" si="31">G246*12</f>
        <v>0</v>
      </c>
    </row>
    <row r="247" spans="1:8" s="38" customFormat="1" x14ac:dyDescent="0.25">
      <c r="A247" s="127"/>
      <c r="B247" s="27">
        <v>3</v>
      </c>
      <c r="C247" s="5" t="s">
        <v>100</v>
      </c>
      <c r="D247" s="27"/>
      <c r="E247" s="9"/>
      <c r="F247" s="9"/>
      <c r="G247" s="9">
        <f t="shared" si="30"/>
        <v>0</v>
      </c>
      <c r="H247" s="9">
        <f t="shared" si="31"/>
        <v>0</v>
      </c>
    </row>
    <row r="248" spans="1:8" s="38" customFormat="1" x14ac:dyDescent="0.25">
      <c r="A248" s="128"/>
      <c r="B248" s="27">
        <v>4</v>
      </c>
      <c r="C248" s="5" t="s">
        <v>114</v>
      </c>
      <c r="D248" s="27"/>
      <c r="E248" s="9"/>
      <c r="F248" s="9"/>
      <c r="G248" s="9">
        <f t="shared" si="30"/>
        <v>0</v>
      </c>
      <c r="H248" s="9">
        <f t="shared" si="31"/>
        <v>0</v>
      </c>
    </row>
    <row r="249" spans="1:8" s="38" customFormat="1" x14ac:dyDescent="0.25">
      <c r="A249" s="128"/>
      <c r="B249" s="27">
        <v>5</v>
      </c>
      <c r="C249" s="5" t="s">
        <v>117</v>
      </c>
      <c r="D249" s="27"/>
      <c r="E249" s="9"/>
      <c r="F249" s="9"/>
      <c r="G249" s="9">
        <f t="shared" si="30"/>
        <v>0</v>
      </c>
      <c r="H249" s="9">
        <f t="shared" si="31"/>
        <v>0</v>
      </c>
    </row>
    <row r="250" spans="1:8" s="38" customFormat="1" x14ac:dyDescent="0.25">
      <c r="A250" s="128"/>
      <c r="B250" s="27">
        <v>6</v>
      </c>
      <c r="C250" s="5" t="s">
        <v>119</v>
      </c>
      <c r="D250" s="27"/>
      <c r="E250" s="9"/>
      <c r="F250" s="9"/>
      <c r="G250" s="9">
        <f t="shared" si="30"/>
        <v>0</v>
      </c>
      <c r="H250" s="9">
        <f t="shared" si="31"/>
        <v>0</v>
      </c>
    </row>
    <row r="251" spans="1:8" s="38" customFormat="1" x14ac:dyDescent="0.25">
      <c r="A251" s="128"/>
      <c r="B251" s="27">
        <v>7</v>
      </c>
      <c r="C251" s="5" t="s">
        <v>120</v>
      </c>
      <c r="D251" s="27"/>
      <c r="E251" s="9"/>
      <c r="F251" s="9"/>
      <c r="G251" s="9">
        <f t="shared" si="30"/>
        <v>0</v>
      </c>
      <c r="H251" s="9">
        <f t="shared" si="31"/>
        <v>0</v>
      </c>
    </row>
    <row r="252" spans="1:8" s="38" customFormat="1" x14ac:dyDescent="0.25">
      <c r="A252" s="128"/>
      <c r="B252" s="27">
        <v>8</v>
      </c>
      <c r="C252" s="5" t="s">
        <v>121</v>
      </c>
      <c r="D252" s="27"/>
      <c r="E252" s="9"/>
      <c r="F252" s="9"/>
      <c r="G252" s="9">
        <f t="shared" si="30"/>
        <v>0</v>
      </c>
      <c r="H252" s="9">
        <f t="shared" si="31"/>
        <v>0</v>
      </c>
    </row>
    <row r="253" spans="1:8" s="38" customFormat="1" x14ac:dyDescent="0.25">
      <c r="A253" s="128"/>
      <c r="B253" s="27">
        <v>9</v>
      </c>
      <c r="C253" s="5" t="s">
        <v>118</v>
      </c>
      <c r="D253" s="27"/>
      <c r="E253" s="9"/>
      <c r="F253" s="9"/>
      <c r="G253" s="9">
        <f t="shared" si="30"/>
        <v>0</v>
      </c>
      <c r="H253" s="9">
        <f t="shared" si="31"/>
        <v>0</v>
      </c>
    </row>
    <row r="254" spans="1:8" s="38" customFormat="1" x14ac:dyDescent="0.25">
      <c r="A254" s="128"/>
      <c r="B254" s="27">
        <v>10</v>
      </c>
      <c r="C254" s="5" t="s">
        <v>116</v>
      </c>
      <c r="D254" s="27"/>
      <c r="E254" s="9"/>
      <c r="F254" s="9"/>
      <c r="G254" s="9">
        <f t="shared" si="30"/>
        <v>0</v>
      </c>
      <c r="H254" s="9">
        <f t="shared" si="31"/>
        <v>0</v>
      </c>
    </row>
    <row r="255" spans="1:8" s="38" customFormat="1" x14ac:dyDescent="0.25">
      <c r="A255" s="128"/>
      <c r="B255" s="27">
        <v>11</v>
      </c>
      <c r="C255" s="13" t="s">
        <v>110</v>
      </c>
      <c r="D255" s="14">
        <v>18</v>
      </c>
      <c r="E255" s="129">
        <v>224.2</v>
      </c>
      <c r="F255" s="129"/>
      <c r="G255" s="129"/>
      <c r="H255" s="28">
        <f>E255*D255</f>
        <v>4035.6</v>
      </c>
    </row>
    <row r="256" spans="1:8" s="38" customFormat="1" ht="18.75" customHeight="1" x14ac:dyDescent="0.25">
      <c r="A256" s="124" t="s">
        <v>115</v>
      </c>
      <c r="B256" s="125"/>
      <c r="C256" s="125"/>
      <c r="D256" s="125"/>
      <c r="E256" s="125"/>
      <c r="F256" s="126"/>
      <c r="G256" s="17" t="e">
        <f>SUM(G245:G254)+(H255/12)</f>
        <v>#REF!</v>
      </c>
      <c r="H256" s="17" t="e">
        <f>SUM(H245:H255)</f>
        <v>#REF!</v>
      </c>
    </row>
    <row r="257" spans="1:8" s="38" customFormat="1" x14ac:dyDescent="0.25"/>
    <row r="258" spans="1:8" s="38" customFormat="1" x14ac:dyDescent="0.25"/>
    <row r="259" spans="1:8" s="38" customFormat="1" ht="21.75" customHeight="1" x14ac:dyDescent="0.25">
      <c r="A259" s="130" t="s">
        <v>204</v>
      </c>
      <c r="B259" s="130"/>
      <c r="C259" s="130"/>
      <c r="D259" s="130"/>
      <c r="E259" s="130"/>
      <c r="F259" s="130"/>
      <c r="G259" s="130"/>
      <c r="H259" s="130"/>
    </row>
    <row r="260" spans="1:8" s="38" customFormat="1" ht="38.25" x14ac:dyDescent="0.25">
      <c r="A260" s="16" t="s">
        <v>102</v>
      </c>
      <c r="B260" s="16" t="s">
        <v>103</v>
      </c>
      <c r="C260" s="16" t="s">
        <v>104</v>
      </c>
      <c r="D260" s="16" t="s">
        <v>105</v>
      </c>
      <c r="E260" s="16" t="s">
        <v>106</v>
      </c>
      <c r="F260" s="16" t="s">
        <v>108</v>
      </c>
      <c r="G260" s="16" t="s">
        <v>107</v>
      </c>
      <c r="H260" s="16" t="s">
        <v>109</v>
      </c>
    </row>
    <row r="261" spans="1:8" s="38" customFormat="1" x14ac:dyDescent="0.25">
      <c r="A261" s="127">
        <v>1</v>
      </c>
      <c r="B261" s="27">
        <v>1</v>
      </c>
      <c r="C261" s="5" t="s">
        <v>149</v>
      </c>
      <c r="D261" s="27"/>
      <c r="E261" s="9"/>
      <c r="F261" s="9"/>
      <c r="G261" s="9">
        <f>D261*F261</f>
        <v>0</v>
      </c>
      <c r="H261" s="9">
        <f>G261*12</f>
        <v>0</v>
      </c>
    </row>
    <row r="262" spans="1:8" s="38" customFormat="1" x14ac:dyDescent="0.25">
      <c r="A262" s="127"/>
      <c r="B262" s="27">
        <v>2</v>
      </c>
      <c r="C262" s="5" t="s">
        <v>101</v>
      </c>
      <c r="D262" s="27">
        <v>1</v>
      </c>
      <c r="E262" s="9" t="e">
        <f>#REF!</f>
        <v>#REF!</v>
      </c>
      <c r="F262" s="9" t="e">
        <f>#REF!</f>
        <v>#REF!</v>
      </c>
      <c r="G262" s="9" t="e">
        <f t="shared" ref="G262:G270" si="32">D262*F262</f>
        <v>#REF!</v>
      </c>
      <c r="H262" s="9" t="e">
        <f t="shared" ref="H262:H270" si="33">G262*12</f>
        <v>#REF!</v>
      </c>
    </row>
    <row r="263" spans="1:8" s="38" customFormat="1" x14ac:dyDescent="0.25">
      <c r="A263" s="127"/>
      <c r="B263" s="27">
        <v>3</v>
      </c>
      <c r="C263" s="5" t="s">
        <v>100</v>
      </c>
      <c r="D263" s="27"/>
      <c r="E263" s="9"/>
      <c r="F263" s="9"/>
      <c r="G263" s="9">
        <f t="shared" si="32"/>
        <v>0</v>
      </c>
      <c r="H263" s="9">
        <f t="shared" si="33"/>
        <v>0</v>
      </c>
    </row>
    <row r="264" spans="1:8" s="38" customFormat="1" x14ac:dyDescent="0.25">
      <c r="A264" s="128"/>
      <c r="B264" s="27">
        <v>4</v>
      </c>
      <c r="C264" s="5" t="s">
        <v>114</v>
      </c>
      <c r="D264" s="27"/>
      <c r="E264" s="9"/>
      <c r="F264" s="9"/>
      <c r="G264" s="9">
        <f t="shared" si="32"/>
        <v>0</v>
      </c>
      <c r="H264" s="9">
        <f t="shared" si="33"/>
        <v>0</v>
      </c>
    </row>
    <row r="265" spans="1:8" s="38" customFormat="1" x14ac:dyDescent="0.25">
      <c r="A265" s="128"/>
      <c r="B265" s="27">
        <v>5</v>
      </c>
      <c r="C265" s="5" t="s">
        <v>117</v>
      </c>
      <c r="D265" s="27"/>
      <c r="E265" s="9"/>
      <c r="F265" s="9"/>
      <c r="G265" s="9">
        <f t="shared" si="32"/>
        <v>0</v>
      </c>
      <c r="H265" s="9">
        <f t="shared" si="33"/>
        <v>0</v>
      </c>
    </row>
    <row r="266" spans="1:8" s="38" customFormat="1" x14ac:dyDescent="0.25">
      <c r="A266" s="128"/>
      <c r="B266" s="27">
        <v>6</v>
      </c>
      <c r="C266" s="5" t="s">
        <v>119</v>
      </c>
      <c r="D266" s="27"/>
      <c r="E266" s="9"/>
      <c r="F266" s="9"/>
      <c r="G266" s="9">
        <f t="shared" si="32"/>
        <v>0</v>
      </c>
      <c r="H266" s="9">
        <f t="shared" si="33"/>
        <v>0</v>
      </c>
    </row>
    <row r="267" spans="1:8" s="38" customFormat="1" x14ac:dyDescent="0.25">
      <c r="A267" s="128"/>
      <c r="B267" s="27">
        <v>7</v>
      </c>
      <c r="C267" s="5" t="s">
        <v>120</v>
      </c>
      <c r="D267" s="27"/>
      <c r="E267" s="9"/>
      <c r="F267" s="9"/>
      <c r="G267" s="9">
        <f t="shared" si="32"/>
        <v>0</v>
      </c>
      <c r="H267" s="9">
        <f t="shared" si="33"/>
        <v>0</v>
      </c>
    </row>
    <row r="268" spans="1:8" s="38" customFormat="1" x14ac:dyDescent="0.25">
      <c r="A268" s="128"/>
      <c r="B268" s="27">
        <v>8</v>
      </c>
      <c r="C268" s="5" t="s">
        <v>121</v>
      </c>
      <c r="D268" s="27"/>
      <c r="E268" s="9"/>
      <c r="F268" s="9"/>
      <c r="G268" s="9">
        <f t="shared" si="32"/>
        <v>0</v>
      </c>
      <c r="H268" s="9">
        <f t="shared" si="33"/>
        <v>0</v>
      </c>
    </row>
    <row r="269" spans="1:8" s="38" customFormat="1" x14ac:dyDescent="0.25">
      <c r="A269" s="128"/>
      <c r="B269" s="27">
        <v>9</v>
      </c>
      <c r="C269" s="5" t="s">
        <v>118</v>
      </c>
      <c r="D269" s="27"/>
      <c r="E269" s="9"/>
      <c r="F269" s="9"/>
      <c r="G269" s="9">
        <f t="shared" si="32"/>
        <v>0</v>
      </c>
      <c r="H269" s="9">
        <f t="shared" si="33"/>
        <v>0</v>
      </c>
    </row>
    <row r="270" spans="1:8" s="38" customFormat="1" x14ac:dyDescent="0.25">
      <c r="A270" s="128"/>
      <c r="B270" s="27">
        <v>10</v>
      </c>
      <c r="C270" s="5" t="s">
        <v>116</v>
      </c>
      <c r="D270" s="27"/>
      <c r="E270" s="9"/>
      <c r="F270" s="9"/>
      <c r="G270" s="9">
        <f t="shared" si="32"/>
        <v>0</v>
      </c>
      <c r="H270" s="9">
        <f t="shared" si="33"/>
        <v>0</v>
      </c>
    </row>
    <row r="271" spans="1:8" s="38" customFormat="1" x14ac:dyDescent="0.25">
      <c r="A271" s="128"/>
      <c r="B271" s="27">
        <v>11</v>
      </c>
      <c r="C271" s="13" t="s">
        <v>110</v>
      </c>
      <c r="D271" s="14">
        <v>18</v>
      </c>
      <c r="E271" s="129">
        <v>224.2</v>
      </c>
      <c r="F271" s="129"/>
      <c r="G271" s="129"/>
      <c r="H271" s="28">
        <f>E271*D271</f>
        <v>4035.6</v>
      </c>
    </row>
    <row r="272" spans="1:8" s="38" customFormat="1" ht="18.75" customHeight="1" x14ac:dyDescent="0.25">
      <c r="A272" s="124" t="s">
        <v>115</v>
      </c>
      <c r="B272" s="125"/>
      <c r="C272" s="125"/>
      <c r="D272" s="125"/>
      <c r="E272" s="125"/>
      <c r="F272" s="126"/>
      <c r="G272" s="17" t="e">
        <f>SUM(G261:G270)+(H271/12)</f>
        <v>#REF!</v>
      </c>
      <c r="H272" s="17" t="e">
        <f>SUM(H261:H271)</f>
        <v>#REF!</v>
      </c>
    </row>
    <row r="273" spans="1:8" s="38" customFormat="1" x14ac:dyDescent="0.25"/>
    <row r="274" spans="1:8" s="38" customFormat="1" x14ac:dyDescent="0.25"/>
    <row r="275" spans="1:8" s="38" customFormat="1" ht="21.75" customHeight="1" x14ac:dyDescent="0.25">
      <c r="A275" s="130" t="s">
        <v>205</v>
      </c>
      <c r="B275" s="130"/>
      <c r="C275" s="130"/>
      <c r="D275" s="130"/>
      <c r="E275" s="130"/>
      <c r="F275" s="130"/>
      <c r="G275" s="130"/>
      <c r="H275" s="130"/>
    </row>
    <row r="276" spans="1:8" s="38" customFormat="1" ht="38.25" x14ac:dyDescent="0.25">
      <c r="A276" s="16" t="s">
        <v>102</v>
      </c>
      <c r="B276" s="16" t="s">
        <v>103</v>
      </c>
      <c r="C276" s="16" t="s">
        <v>104</v>
      </c>
      <c r="D276" s="16" t="s">
        <v>105</v>
      </c>
      <c r="E276" s="16" t="s">
        <v>106</v>
      </c>
      <c r="F276" s="16" t="s">
        <v>108</v>
      </c>
      <c r="G276" s="16" t="s">
        <v>107</v>
      </c>
      <c r="H276" s="16" t="s">
        <v>109</v>
      </c>
    </row>
    <row r="277" spans="1:8" s="38" customFormat="1" x14ac:dyDescent="0.25">
      <c r="A277" s="127">
        <v>1</v>
      </c>
      <c r="B277" s="27">
        <v>1</v>
      </c>
      <c r="C277" s="5" t="s">
        <v>149</v>
      </c>
      <c r="D277" s="27">
        <v>2</v>
      </c>
      <c r="E277" s="9" t="e">
        <f>#REF!</f>
        <v>#REF!</v>
      </c>
      <c r="F277" s="9" t="e">
        <f>#REF!</f>
        <v>#REF!</v>
      </c>
      <c r="G277" s="9" t="e">
        <f>D277*F277</f>
        <v>#REF!</v>
      </c>
      <c r="H277" s="9" t="e">
        <f>G277*12</f>
        <v>#REF!</v>
      </c>
    </row>
    <row r="278" spans="1:8" s="38" customFormat="1" x14ac:dyDescent="0.25">
      <c r="A278" s="127"/>
      <c r="B278" s="27">
        <v>2</v>
      </c>
      <c r="C278" s="5" t="s">
        <v>101</v>
      </c>
      <c r="D278" s="27"/>
      <c r="E278" s="9"/>
      <c r="F278" s="9"/>
      <c r="G278" s="9">
        <f t="shared" ref="G278:G286" si="34">D278*F278</f>
        <v>0</v>
      </c>
      <c r="H278" s="9">
        <f t="shared" ref="H278:H286" si="35">G278*12</f>
        <v>0</v>
      </c>
    </row>
    <row r="279" spans="1:8" s="38" customFormat="1" x14ac:dyDescent="0.25">
      <c r="A279" s="127"/>
      <c r="B279" s="27">
        <v>3</v>
      </c>
      <c r="C279" s="5" t="s">
        <v>100</v>
      </c>
      <c r="D279" s="27"/>
      <c r="E279" s="9"/>
      <c r="F279" s="9"/>
      <c r="G279" s="9">
        <f t="shared" si="34"/>
        <v>0</v>
      </c>
      <c r="H279" s="9">
        <f t="shared" si="35"/>
        <v>0</v>
      </c>
    </row>
    <row r="280" spans="1:8" s="38" customFormat="1" x14ac:dyDescent="0.25">
      <c r="A280" s="128"/>
      <c r="B280" s="27">
        <v>4</v>
      </c>
      <c r="C280" s="5" t="s">
        <v>114</v>
      </c>
      <c r="D280" s="27"/>
      <c r="E280" s="9"/>
      <c r="F280" s="9"/>
      <c r="G280" s="9">
        <f t="shared" si="34"/>
        <v>0</v>
      </c>
      <c r="H280" s="9">
        <f t="shared" si="35"/>
        <v>0</v>
      </c>
    </row>
    <row r="281" spans="1:8" s="38" customFormat="1" x14ac:dyDescent="0.25">
      <c r="A281" s="128"/>
      <c r="B281" s="27">
        <v>5</v>
      </c>
      <c r="C281" s="5" t="s">
        <v>117</v>
      </c>
      <c r="D281" s="27"/>
      <c r="E281" s="9"/>
      <c r="F281" s="9"/>
      <c r="G281" s="9">
        <f t="shared" si="34"/>
        <v>0</v>
      </c>
      <c r="H281" s="9">
        <f t="shared" si="35"/>
        <v>0</v>
      </c>
    </row>
    <row r="282" spans="1:8" s="38" customFormat="1" x14ac:dyDescent="0.25">
      <c r="A282" s="128"/>
      <c r="B282" s="27">
        <v>6</v>
      </c>
      <c r="C282" s="5" t="s">
        <v>119</v>
      </c>
      <c r="D282" s="27"/>
      <c r="E282" s="9"/>
      <c r="F282" s="9"/>
      <c r="G282" s="9">
        <f t="shared" si="34"/>
        <v>0</v>
      </c>
      <c r="H282" s="9">
        <f t="shared" si="35"/>
        <v>0</v>
      </c>
    </row>
    <row r="283" spans="1:8" s="38" customFormat="1" x14ac:dyDescent="0.25">
      <c r="A283" s="128"/>
      <c r="B283" s="27">
        <v>7</v>
      </c>
      <c r="C283" s="5" t="s">
        <v>120</v>
      </c>
      <c r="D283" s="27"/>
      <c r="E283" s="9"/>
      <c r="F283" s="9"/>
      <c r="G283" s="9">
        <f t="shared" si="34"/>
        <v>0</v>
      </c>
      <c r="H283" s="9">
        <f t="shared" si="35"/>
        <v>0</v>
      </c>
    </row>
    <row r="284" spans="1:8" s="38" customFormat="1" x14ac:dyDescent="0.25">
      <c r="A284" s="128"/>
      <c r="B284" s="27">
        <v>8</v>
      </c>
      <c r="C284" s="5" t="s">
        <v>121</v>
      </c>
      <c r="D284" s="27"/>
      <c r="E284" s="9"/>
      <c r="F284" s="9"/>
      <c r="G284" s="9">
        <f t="shared" si="34"/>
        <v>0</v>
      </c>
      <c r="H284" s="9">
        <f t="shared" si="35"/>
        <v>0</v>
      </c>
    </row>
    <row r="285" spans="1:8" s="38" customFormat="1" x14ac:dyDescent="0.25">
      <c r="A285" s="128"/>
      <c r="B285" s="27">
        <v>9</v>
      </c>
      <c r="C285" s="5" t="s">
        <v>118</v>
      </c>
      <c r="D285" s="27"/>
      <c r="E285" s="9"/>
      <c r="F285" s="9"/>
      <c r="G285" s="9">
        <f t="shared" si="34"/>
        <v>0</v>
      </c>
      <c r="H285" s="9">
        <f t="shared" si="35"/>
        <v>0</v>
      </c>
    </row>
    <row r="286" spans="1:8" s="38" customFormat="1" x14ac:dyDescent="0.25">
      <c r="A286" s="128"/>
      <c r="B286" s="27">
        <v>10</v>
      </c>
      <c r="C286" s="5" t="s">
        <v>116</v>
      </c>
      <c r="D286" s="27"/>
      <c r="E286" s="9"/>
      <c r="F286" s="9"/>
      <c r="G286" s="9">
        <f t="shared" si="34"/>
        <v>0</v>
      </c>
      <c r="H286" s="9">
        <f t="shared" si="35"/>
        <v>0</v>
      </c>
    </row>
    <row r="287" spans="1:8" s="38" customFormat="1" x14ac:dyDescent="0.25">
      <c r="A287" s="128"/>
      <c r="B287" s="27">
        <v>11</v>
      </c>
      <c r="C287" s="13" t="s">
        <v>110</v>
      </c>
      <c r="D287" s="14">
        <v>18</v>
      </c>
      <c r="E287" s="129">
        <v>224.2</v>
      </c>
      <c r="F287" s="129"/>
      <c r="G287" s="129"/>
      <c r="H287" s="28">
        <f>E287*D287</f>
        <v>4035.6</v>
      </c>
    </row>
    <row r="288" spans="1:8" s="38" customFormat="1" ht="18.75" customHeight="1" x14ac:dyDescent="0.25">
      <c r="A288" s="124" t="s">
        <v>115</v>
      </c>
      <c r="B288" s="125"/>
      <c r="C288" s="125"/>
      <c r="D288" s="125"/>
      <c r="E288" s="125"/>
      <c r="F288" s="126"/>
      <c r="G288" s="17" t="e">
        <f>SUM(G277:G286)+(H287/12)</f>
        <v>#REF!</v>
      </c>
      <c r="H288" s="17" t="e">
        <f>SUM(H277:H287)</f>
        <v>#REF!</v>
      </c>
    </row>
    <row r="289" spans="1:8" s="38" customFormat="1" x14ac:dyDescent="0.25"/>
    <row r="290" spans="1:8" s="38" customFormat="1" x14ac:dyDescent="0.25"/>
    <row r="291" spans="1:8" ht="21.75" customHeight="1" x14ac:dyDescent="0.25">
      <c r="A291" s="130" t="s">
        <v>128</v>
      </c>
      <c r="B291" s="130"/>
      <c r="C291" s="130"/>
      <c r="D291" s="130"/>
      <c r="E291" s="130"/>
      <c r="F291" s="130"/>
      <c r="G291" s="130"/>
      <c r="H291" s="130"/>
    </row>
    <row r="292" spans="1:8" ht="38.25" x14ac:dyDescent="0.25">
      <c r="A292" s="16" t="s">
        <v>102</v>
      </c>
      <c r="B292" s="16" t="s">
        <v>103</v>
      </c>
      <c r="C292" s="16" t="s">
        <v>104</v>
      </c>
      <c r="D292" s="16" t="s">
        <v>105</v>
      </c>
      <c r="E292" s="16" t="s">
        <v>106</v>
      </c>
      <c r="F292" s="16" t="s">
        <v>108</v>
      </c>
      <c r="G292" s="16" t="s">
        <v>107</v>
      </c>
      <c r="H292" s="16" t="s">
        <v>109</v>
      </c>
    </row>
    <row r="293" spans="1:8" x14ac:dyDescent="0.25">
      <c r="A293" s="127">
        <v>1</v>
      </c>
      <c r="B293" s="10">
        <v>1</v>
      </c>
      <c r="C293" s="46" t="s">
        <v>149</v>
      </c>
      <c r="D293" s="41">
        <v>1</v>
      </c>
      <c r="E293" s="42" t="e">
        <f>#REF!</f>
        <v>#REF!</v>
      </c>
      <c r="F293" s="42" t="e">
        <f>#REF!</f>
        <v>#REF!</v>
      </c>
      <c r="G293" s="42" t="e">
        <f>D293*F293</f>
        <v>#REF!</v>
      </c>
      <c r="H293" s="42" t="e">
        <f>G293*12</f>
        <v>#REF!</v>
      </c>
    </row>
    <row r="294" spans="1:8" x14ac:dyDescent="0.25">
      <c r="A294" s="127"/>
      <c r="B294" s="10">
        <v>2</v>
      </c>
      <c r="C294" s="5" t="s">
        <v>101</v>
      </c>
      <c r="D294" s="10">
        <v>1</v>
      </c>
      <c r="E294" s="9">
        <v>3698.74</v>
      </c>
      <c r="F294" s="9" t="e">
        <f>#REF!</f>
        <v>#REF!</v>
      </c>
      <c r="G294" s="9" t="e">
        <f t="shared" ref="G294:G302" si="36">D294*F294</f>
        <v>#REF!</v>
      </c>
      <c r="H294" s="9" t="e">
        <f t="shared" ref="H294:H302" si="37">G294*12</f>
        <v>#REF!</v>
      </c>
    </row>
    <row r="295" spans="1:8" x14ac:dyDescent="0.25">
      <c r="A295" s="127"/>
      <c r="B295" s="10">
        <v>3</v>
      </c>
      <c r="C295" s="5" t="s">
        <v>100</v>
      </c>
      <c r="D295" s="10"/>
      <c r="E295" s="9"/>
      <c r="F295" s="9"/>
      <c r="G295" s="9">
        <f t="shared" si="36"/>
        <v>0</v>
      </c>
      <c r="H295" s="9">
        <f t="shared" si="37"/>
        <v>0</v>
      </c>
    </row>
    <row r="296" spans="1:8" x14ac:dyDescent="0.25">
      <c r="A296" s="128"/>
      <c r="B296" s="10">
        <v>4</v>
      </c>
      <c r="C296" s="5" t="s">
        <v>114</v>
      </c>
      <c r="D296" s="10">
        <v>1</v>
      </c>
      <c r="E296" s="9" t="e">
        <f>#REF!</f>
        <v>#REF!</v>
      </c>
      <c r="F296" s="9" t="e">
        <f>#REF!</f>
        <v>#REF!</v>
      </c>
      <c r="G296" s="9" t="e">
        <f t="shared" si="36"/>
        <v>#REF!</v>
      </c>
      <c r="H296" s="9" t="e">
        <f t="shared" si="37"/>
        <v>#REF!</v>
      </c>
    </row>
    <row r="297" spans="1:8" x14ac:dyDescent="0.25">
      <c r="A297" s="128"/>
      <c r="B297" s="10">
        <v>5</v>
      </c>
      <c r="C297" s="5" t="s">
        <v>117</v>
      </c>
      <c r="D297" s="10"/>
      <c r="E297" s="9"/>
      <c r="F297" s="9"/>
      <c r="G297" s="9">
        <f t="shared" si="36"/>
        <v>0</v>
      </c>
      <c r="H297" s="9">
        <f t="shared" si="37"/>
        <v>0</v>
      </c>
    </row>
    <row r="298" spans="1:8" x14ac:dyDescent="0.25">
      <c r="A298" s="128"/>
      <c r="B298" s="10">
        <v>6</v>
      </c>
      <c r="C298" s="5" t="s">
        <v>119</v>
      </c>
      <c r="D298" s="10"/>
      <c r="E298" s="9"/>
      <c r="F298" s="9"/>
      <c r="G298" s="9">
        <f t="shared" si="36"/>
        <v>0</v>
      </c>
      <c r="H298" s="9">
        <f t="shared" si="37"/>
        <v>0</v>
      </c>
    </row>
    <row r="299" spans="1:8" x14ac:dyDescent="0.25">
      <c r="A299" s="128"/>
      <c r="B299" s="10">
        <v>7</v>
      </c>
      <c r="C299" s="5" t="s">
        <v>120</v>
      </c>
      <c r="D299" s="10"/>
      <c r="E299" s="9"/>
      <c r="F299" s="9"/>
      <c r="G299" s="9">
        <f t="shared" si="36"/>
        <v>0</v>
      </c>
      <c r="H299" s="9">
        <f t="shared" si="37"/>
        <v>0</v>
      </c>
    </row>
    <row r="300" spans="1:8" x14ac:dyDescent="0.25">
      <c r="A300" s="128"/>
      <c r="B300" s="10">
        <v>8</v>
      </c>
      <c r="C300" s="5" t="s">
        <v>121</v>
      </c>
      <c r="D300" s="10"/>
      <c r="E300" s="9"/>
      <c r="F300" s="9"/>
      <c r="G300" s="9">
        <f t="shared" si="36"/>
        <v>0</v>
      </c>
      <c r="H300" s="9">
        <f t="shared" si="37"/>
        <v>0</v>
      </c>
    </row>
    <row r="301" spans="1:8" x14ac:dyDescent="0.25">
      <c r="A301" s="128"/>
      <c r="B301" s="10">
        <v>9</v>
      </c>
      <c r="C301" s="5" t="s">
        <v>118</v>
      </c>
      <c r="D301" s="10"/>
      <c r="E301" s="9"/>
      <c r="F301" s="9"/>
      <c r="G301" s="9">
        <f t="shared" si="36"/>
        <v>0</v>
      </c>
      <c r="H301" s="9">
        <f t="shared" si="37"/>
        <v>0</v>
      </c>
    </row>
    <row r="302" spans="1:8" x14ac:dyDescent="0.25">
      <c r="A302" s="128"/>
      <c r="B302" s="10">
        <v>10</v>
      </c>
      <c r="C302" s="5" t="s">
        <v>116</v>
      </c>
      <c r="D302" s="10"/>
      <c r="E302" s="9"/>
      <c r="F302" s="9"/>
      <c r="G302" s="9">
        <f t="shared" si="36"/>
        <v>0</v>
      </c>
      <c r="H302" s="9">
        <f t="shared" si="37"/>
        <v>0</v>
      </c>
    </row>
    <row r="303" spans="1:8" x14ac:dyDescent="0.25">
      <c r="A303" s="128"/>
      <c r="B303" s="10">
        <v>11</v>
      </c>
      <c r="C303" s="13" t="s">
        <v>110</v>
      </c>
      <c r="D303" s="14">
        <v>36</v>
      </c>
      <c r="E303" s="129">
        <v>224.2</v>
      </c>
      <c r="F303" s="129"/>
      <c r="G303" s="129"/>
      <c r="H303" s="15">
        <f>E303*D303</f>
        <v>8071.2</v>
      </c>
    </row>
    <row r="304" spans="1:8" ht="18.75" customHeight="1" x14ac:dyDescent="0.25">
      <c r="A304" s="124" t="s">
        <v>115</v>
      </c>
      <c r="B304" s="125"/>
      <c r="C304" s="125"/>
      <c r="D304" s="125"/>
      <c r="E304" s="125"/>
      <c r="F304" s="126"/>
      <c r="G304" s="17" t="e">
        <f>SUM(G293:G302)+(H303/12)</f>
        <v>#REF!</v>
      </c>
      <c r="H304" s="17" t="e">
        <f>SUM(H293:H303)</f>
        <v>#REF!</v>
      </c>
    </row>
    <row r="307" spans="1:10" ht="21.75" customHeight="1" x14ac:dyDescent="0.25">
      <c r="A307" s="130" t="s">
        <v>129</v>
      </c>
      <c r="B307" s="130"/>
      <c r="C307" s="130"/>
      <c r="D307" s="130"/>
      <c r="E307" s="130"/>
      <c r="F307" s="130"/>
      <c r="G307" s="130"/>
      <c r="H307" s="130"/>
    </row>
    <row r="308" spans="1:10" ht="38.25" x14ac:dyDescent="0.25">
      <c r="A308" s="16" t="s">
        <v>102</v>
      </c>
      <c r="B308" s="16" t="s">
        <v>103</v>
      </c>
      <c r="C308" s="16" t="s">
        <v>104</v>
      </c>
      <c r="D308" s="16" t="s">
        <v>105</v>
      </c>
      <c r="E308" s="16" t="s">
        <v>106</v>
      </c>
      <c r="F308" s="16" t="s">
        <v>108</v>
      </c>
      <c r="G308" s="16" t="s">
        <v>107</v>
      </c>
      <c r="H308" s="16" t="s">
        <v>109</v>
      </c>
    </row>
    <row r="309" spans="1:10" x14ac:dyDescent="0.25">
      <c r="A309" s="127">
        <v>1</v>
      </c>
      <c r="B309" s="10">
        <v>1</v>
      </c>
      <c r="C309" s="5" t="s">
        <v>149</v>
      </c>
      <c r="D309" s="10"/>
      <c r="E309" s="9"/>
      <c r="F309" s="9"/>
      <c r="G309" s="9">
        <f>D309*F309</f>
        <v>0</v>
      </c>
      <c r="H309" s="9">
        <f>G309*12</f>
        <v>0</v>
      </c>
    </row>
    <row r="310" spans="1:10" x14ac:dyDescent="0.25">
      <c r="A310" s="127"/>
      <c r="B310" s="10">
        <v>2</v>
      </c>
      <c r="C310" s="5" t="s">
        <v>101</v>
      </c>
      <c r="D310" s="10">
        <v>1</v>
      </c>
      <c r="E310" s="9">
        <v>3698.74</v>
      </c>
      <c r="F310" s="9" t="e">
        <f>#REF!</f>
        <v>#REF!</v>
      </c>
      <c r="G310" s="9" t="e">
        <f t="shared" ref="G310:G318" si="38">D310*F310</f>
        <v>#REF!</v>
      </c>
      <c r="H310" s="9" t="e">
        <f t="shared" ref="H310:H318" si="39">G310*12</f>
        <v>#REF!</v>
      </c>
      <c r="J310" s="3">
        <f>1100/30*5</f>
        <v>183.33333333333331</v>
      </c>
    </row>
    <row r="311" spans="1:10" x14ac:dyDescent="0.25">
      <c r="A311" s="127"/>
      <c r="B311" s="10">
        <v>3</v>
      </c>
      <c r="C311" s="5" t="s">
        <v>100</v>
      </c>
      <c r="D311" s="10"/>
      <c r="E311" s="9"/>
      <c r="F311" s="9"/>
      <c r="G311" s="9">
        <f t="shared" si="38"/>
        <v>0</v>
      </c>
      <c r="H311" s="9">
        <f t="shared" si="39"/>
        <v>0</v>
      </c>
    </row>
    <row r="312" spans="1:10" x14ac:dyDescent="0.25">
      <c r="A312" s="128"/>
      <c r="B312" s="10">
        <v>4</v>
      </c>
      <c r="C312" s="5" t="s">
        <v>114</v>
      </c>
      <c r="D312" s="10"/>
      <c r="E312" s="9"/>
      <c r="F312" s="9"/>
      <c r="G312" s="9">
        <f t="shared" si="38"/>
        <v>0</v>
      </c>
      <c r="H312" s="9">
        <f t="shared" si="39"/>
        <v>0</v>
      </c>
    </row>
    <row r="313" spans="1:10" x14ac:dyDescent="0.25">
      <c r="A313" s="128"/>
      <c r="B313" s="10">
        <v>5</v>
      </c>
      <c r="C313" s="5" t="s">
        <v>117</v>
      </c>
      <c r="D313" s="10"/>
      <c r="E313" s="9"/>
      <c r="F313" s="9"/>
      <c r="G313" s="9">
        <f t="shared" si="38"/>
        <v>0</v>
      </c>
      <c r="H313" s="9">
        <f t="shared" si="39"/>
        <v>0</v>
      </c>
    </row>
    <row r="314" spans="1:10" x14ac:dyDescent="0.25">
      <c r="A314" s="128"/>
      <c r="B314" s="10">
        <v>6</v>
      </c>
      <c r="C314" s="5" t="s">
        <v>119</v>
      </c>
      <c r="D314" s="10"/>
      <c r="E314" s="9"/>
      <c r="F314" s="9"/>
      <c r="G314" s="9">
        <f t="shared" si="38"/>
        <v>0</v>
      </c>
      <c r="H314" s="9">
        <f t="shared" si="39"/>
        <v>0</v>
      </c>
    </row>
    <row r="315" spans="1:10" x14ac:dyDescent="0.25">
      <c r="A315" s="128"/>
      <c r="B315" s="10">
        <v>7</v>
      </c>
      <c r="C315" s="5" t="s">
        <v>120</v>
      </c>
      <c r="D315" s="10"/>
      <c r="E315" s="9"/>
      <c r="F315" s="9"/>
      <c r="G315" s="9">
        <f t="shared" si="38"/>
        <v>0</v>
      </c>
      <c r="H315" s="9">
        <f t="shared" si="39"/>
        <v>0</v>
      </c>
    </row>
    <row r="316" spans="1:10" x14ac:dyDescent="0.25">
      <c r="A316" s="128"/>
      <c r="B316" s="10">
        <v>8</v>
      </c>
      <c r="C316" s="5" t="s">
        <v>121</v>
      </c>
      <c r="D316" s="10"/>
      <c r="E316" s="9"/>
      <c r="F316" s="9"/>
      <c r="G316" s="9">
        <f t="shared" si="38"/>
        <v>0</v>
      </c>
      <c r="H316" s="9">
        <f t="shared" si="39"/>
        <v>0</v>
      </c>
    </row>
    <row r="317" spans="1:10" x14ac:dyDescent="0.25">
      <c r="A317" s="128"/>
      <c r="B317" s="10">
        <v>9</v>
      </c>
      <c r="C317" s="5" t="s">
        <v>118</v>
      </c>
      <c r="D317" s="10"/>
      <c r="E317" s="9"/>
      <c r="F317" s="9"/>
      <c r="G317" s="9">
        <f t="shared" si="38"/>
        <v>0</v>
      </c>
      <c r="H317" s="9">
        <f t="shared" si="39"/>
        <v>0</v>
      </c>
    </row>
    <row r="318" spans="1:10" x14ac:dyDescent="0.25">
      <c r="A318" s="128"/>
      <c r="B318" s="10">
        <v>10</v>
      </c>
      <c r="C318" s="5" t="s">
        <v>116</v>
      </c>
      <c r="D318" s="10"/>
      <c r="E318" s="9"/>
      <c r="F318" s="9"/>
      <c r="G318" s="9">
        <f t="shared" si="38"/>
        <v>0</v>
      </c>
      <c r="H318" s="9">
        <f t="shared" si="39"/>
        <v>0</v>
      </c>
    </row>
    <row r="319" spans="1:10" x14ac:dyDescent="0.25">
      <c r="A319" s="128"/>
      <c r="B319" s="10">
        <v>11</v>
      </c>
      <c r="C319" s="13" t="s">
        <v>110</v>
      </c>
      <c r="D319" s="14">
        <v>18</v>
      </c>
      <c r="E319" s="129">
        <v>224.2</v>
      </c>
      <c r="F319" s="129"/>
      <c r="G319" s="129"/>
      <c r="H319" s="15">
        <f>E319*D319</f>
        <v>4035.6</v>
      </c>
    </row>
    <row r="320" spans="1:10" ht="18.75" customHeight="1" x14ac:dyDescent="0.25">
      <c r="A320" s="124" t="s">
        <v>115</v>
      </c>
      <c r="B320" s="125"/>
      <c r="C320" s="125"/>
      <c r="D320" s="125"/>
      <c r="E320" s="125"/>
      <c r="F320" s="126"/>
      <c r="G320" s="17" t="e">
        <f>SUM(G309:G318)+(H319/12)</f>
        <v>#REF!</v>
      </c>
      <c r="H320" s="17" t="e">
        <f>SUM(H309:H319)</f>
        <v>#REF!</v>
      </c>
    </row>
    <row r="323" spans="1:8" ht="21.75" customHeight="1" x14ac:dyDescent="0.25">
      <c r="A323" s="130" t="s">
        <v>144</v>
      </c>
      <c r="B323" s="130"/>
      <c r="C323" s="130"/>
      <c r="D323" s="130"/>
      <c r="E323" s="130"/>
      <c r="F323" s="130"/>
      <c r="G323" s="130"/>
      <c r="H323" s="130"/>
    </row>
    <row r="324" spans="1:8" ht="38.25" x14ac:dyDescent="0.25">
      <c r="A324" s="16" t="s">
        <v>102</v>
      </c>
      <c r="B324" s="16" t="s">
        <v>103</v>
      </c>
      <c r="C324" s="16" t="s">
        <v>104</v>
      </c>
      <c r="D324" s="16" t="s">
        <v>105</v>
      </c>
      <c r="E324" s="16" t="s">
        <v>106</v>
      </c>
      <c r="F324" s="16" t="s">
        <v>108</v>
      </c>
      <c r="G324" s="16" t="s">
        <v>107</v>
      </c>
      <c r="H324" s="16" t="s">
        <v>109</v>
      </c>
    </row>
    <row r="325" spans="1:8" x14ac:dyDescent="0.25">
      <c r="A325" s="127">
        <v>1</v>
      </c>
      <c r="B325" s="19">
        <v>1</v>
      </c>
      <c r="C325" s="5" t="s">
        <v>149</v>
      </c>
      <c r="D325" s="19">
        <v>1</v>
      </c>
      <c r="E325" s="9" t="e">
        <f>#REF!</f>
        <v>#REF!</v>
      </c>
      <c r="F325" s="9" t="e">
        <f>#REF!</f>
        <v>#REF!</v>
      </c>
      <c r="G325" s="9" t="e">
        <f>D325*F325</f>
        <v>#REF!</v>
      </c>
      <c r="H325" s="9" t="e">
        <f>G325*12</f>
        <v>#REF!</v>
      </c>
    </row>
    <row r="326" spans="1:8" x14ac:dyDescent="0.25">
      <c r="A326" s="127"/>
      <c r="B326" s="19">
        <v>2</v>
      </c>
      <c r="C326" s="5" t="s">
        <v>101</v>
      </c>
      <c r="D326" s="19"/>
      <c r="E326" s="9"/>
      <c r="F326" s="9"/>
      <c r="G326" s="9">
        <f t="shared" ref="G326:G334" si="40">D326*F326</f>
        <v>0</v>
      </c>
      <c r="H326" s="9">
        <f t="shared" ref="H326:H334" si="41">G326*12</f>
        <v>0</v>
      </c>
    </row>
    <row r="327" spans="1:8" x14ac:dyDescent="0.25">
      <c r="A327" s="127"/>
      <c r="B327" s="19">
        <v>3</v>
      </c>
      <c r="C327" s="5" t="s">
        <v>100</v>
      </c>
      <c r="D327" s="19"/>
      <c r="E327" s="9"/>
      <c r="F327" s="9"/>
      <c r="G327" s="9">
        <f t="shared" si="40"/>
        <v>0</v>
      </c>
      <c r="H327" s="9">
        <f t="shared" si="41"/>
        <v>0</v>
      </c>
    </row>
    <row r="328" spans="1:8" x14ac:dyDescent="0.25">
      <c r="A328" s="128"/>
      <c r="B328" s="19">
        <v>4</v>
      </c>
      <c r="C328" s="5" t="s">
        <v>114</v>
      </c>
      <c r="D328" s="19"/>
      <c r="E328" s="9"/>
      <c r="F328" s="9"/>
      <c r="G328" s="9">
        <f t="shared" si="40"/>
        <v>0</v>
      </c>
      <c r="H328" s="9">
        <f t="shared" si="41"/>
        <v>0</v>
      </c>
    </row>
    <row r="329" spans="1:8" x14ac:dyDescent="0.25">
      <c r="A329" s="128"/>
      <c r="B329" s="19">
        <v>5</v>
      </c>
      <c r="C329" s="5" t="s">
        <v>117</v>
      </c>
      <c r="D329" s="19"/>
      <c r="E329" s="9"/>
      <c r="F329" s="9"/>
      <c r="G329" s="9">
        <f t="shared" si="40"/>
        <v>0</v>
      </c>
      <c r="H329" s="9">
        <f t="shared" si="41"/>
        <v>0</v>
      </c>
    </row>
    <row r="330" spans="1:8" x14ac:dyDescent="0.25">
      <c r="A330" s="128"/>
      <c r="B330" s="19">
        <v>6</v>
      </c>
      <c r="C330" s="5" t="s">
        <v>119</v>
      </c>
      <c r="D330" s="19">
        <v>1</v>
      </c>
      <c r="E330" s="9">
        <v>2357.35</v>
      </c>
      <c r="F330" s="9" t="e">
        <f>#REF!</f>
        <v>#REF!</v>
      </c>
      <c r="G330" s="9" t="e">
        <f t="shared" si="40"/>
        <v>#REF!</v>
      </c>
      <c r="H330" s="9" t="e">
        <f t="shared" si="41"/>
        <v>#REF!</v>
      </c>
    </row>
    <row r="331" spans="1:8" x14ac:dyDescent="0.25">
      <c r="A331" s="128"/>
      <c r="B331" s="19">
        <v>7</v>
      </c>
      <c r="C331" s="5" t="s">
        <v>120</v>
      </c>
      <c r="D331" s="19">
        <v>1</v>
      </c>
      <c r="E331" s="9">
        <v>3625.57</v>
      </c>
      <c r="F331" s="9" t="e">
        <f>#REF!</f>
        <v>#REF!</v>
      </c>
      <c r="G331" s="9" t="e">
        <f t="shared" si="40"/>
        <v>#REF!</v>
      </c>
      <c r="H331" s="9" t="e">
        <f t="shared" si="41"/>
        <v>#REF!</v>
      </c>
    </row>
    <row r="332" spans="1:8" x14ac:dyDescent="0.25">
      <c r="A332" s="128"/>
      <c r="B332" s="19">
        <v>8</v>
      </c>
      <c r="C332" s="5" t="s">
        <v>121</v>
      </c>
      <c r="D332" s="19"/>
      <c r="E332" s="9"/>
      <c r="F332" s="9"/>
      <c r="G332" s="9">
        <f t="shared" si="40"/>
        <v>0</v>
      </c>
      <c r="H332" s="9">
        <f t="shared" si="41"/>
        <v>0</v>
      </c>
    </row>
    <row r="333" spans="1:8" x14ac:dyDescent="0.25">
      <c r="A333" s="128"/>
      <c r="B333" s="19">
        <v>9</v>
      </c>
      <c r="C333" s="5" t="s">
        <v>118</v>
      </c>
      <c r="D333" s="19"/>
      <c r="E333" s="9"/>
      <c r="F333" s="9"/>
      <c r="G333" s="9">
        <f t="shared" si="40"/>
        <v>0</v>
      </c>
      <c r="H333" s="9">
        <f t="shared" si="41"/>
        <v>0</v>
      </c>
    </row>
    <row r="334" spans="1:8" x14ac:dyDescent="0.25">
      <c r="A334" s="128"/>
      <c r="B334" s="19">
        <v>10</v>
      </c>
      <c r="C334" s="5" t="s">
        <v>116</v>
      </c>
      <c r="D334" s="19"/>
      <c r="E334" s="9"/>
      <c r="F334" s="9"/>
      <c r="G334" s="9">
        <f t="shared" si="40"/>
        <v>0</v>
      </c>
      <c r="H334" s="9">
        <f t="shared" si="41"/>
        <v>0</v>
      </c>
    </row>
    <row r="335" spans="1:8" x14ac:dyDescent="0.25">
      <c r="A335" s="128"/>
      <c r="B335" s="19">
        <v>11</v>
      </c>
      <c r="C335" s="13" t="s">
        <v>110</v>
      </c>
      <c r="D335" s="14">
        <v>18</v>
      </c>
      <c r="E335" s="129">
        <v>224.2</v>
      </c>
      <c r="F335" s="129"/>
      <c r="G335" s="129"/>
      <c r="H335" s="20">
        <f>E335*D335</f>
        <v>4035.6</v>
      </c>
    </row>
    <row r="336" spans="1:8" ht="18.75" customHeight="1" x14ac:dyDescent="0.25">
      <c r="A336" s="124" t="s">
        <v>115</v>
      </c>
      <c r="B336" s="125"/>
      <c r="C336" s="125"/>
      <c r="D336" s="125"/>
      <c r="E336" s="125"/>
      <c r="F336" s="126"/>
      <c r="G336" s="17" t="e">
        <f>SUM(G325:G334)+(H335/12)</f>
        <v>#REF!</v>
      </c>
      <c r="H336" s="17" t="e">
        <f>SUM(H325:H335)</f>
        <v>#REF!</v>
      </c>
    </row>
    <row r="339" spans="1:10" ht="21.75" customHeight="1" x14ac:dyDescent="0.25">
      <c r="A339" s="130" t="s">
        <v>130</v>
      </c>
      <c r="B339" s="130"/>
      <c r="C339" s="130"/>
      <c r="D339" s="130"/>
      <c r="E339" s="130"/>
      <c r="F339" s="130"/>
      <c r="G339" s="130"/>
      <c r="H339" s="130"/>
    </row>
    <row r="340" spans="1:10" ht="38.25" x14ac:dyDescent="0.25">
      <c r="A340" s="16" t="s">
        <v>102</v>
      </c>
      <c r="B340" s="16" t="s">
        <v>103</v>
      </c>
      <c r="C340" s="16" t="s">
        <v>104</v>
      </c>
      <c r="D340" s="16" t="s">
        <v>105</v>
      </c>
      <c r="E340" s="16" t="s">
        <v>106</v>
      </c>
      <c r="F340" s="16" t="s">
        <v>108</v>
      </c>
      <c r="G340" s="16" t="s">
        <v>107</v>
      </c>
      <c r="H340" s="16" t="s">
        <v>109</v>
      </c>
    </row>
    <row r="341" spans="1:10" x14ac:dyDescent="0.25">
      <c r="A341" s="127">
        <v>1</v>
      </c>
      <c r="B341" s="10">
        <v>1</v>
      </c>
      <c r="C341" s="5" t="s">
        <v>149</v>
      </c>
      <c r="D341" s="10"/>
      <c r="E341" s="9"/>
      <c r="F341" s="9"/>
      <c r="G341" s="9">
        <f>D341*F341</f>
        <v>0</v>
      </c>
      <c r="H341" s="9">
        <f>G341*12</f>
        <v>0</v>
      </c>
    </row>
    <row r="342" spans="1:10" x14ac:dyDescent="0.25">
      <c r="A342" s="127"/>
      <c r="B342" s="10">
        <v>2</v>
      </c>
      <c r="C342" s="5" t="s">
        <v>101</v>
      </c>
      <c r="D342" s="10"/>
      <c r="E342" s="9"/>
      <c r="F342" s="9"/>
      <c r="G342" s="9">
        <f t="shared" ref="G342:G350" si="42">D342*F342</f>
        <v>0</v>
      </c>
      <c r="H342" s="9">
        <f t="shared" ref="H342:H350" si="43">G342*12</f>
        <v>0</v>
      </c>
      <c r="J342" s="3">
        <f>330*6</f>
        <v>1980</v>
      </c>
    </row>
    <row r="343" spans="1:10" x14ac:dyDescent="0.25">
      <c r="A343" s="127"/>
      <c r="B343" s="10">
        <v>3</v>
      </c>
      <c r="C343" s="5" t="s">
        <v>100</v>
      </c>
      <c r="D343" s="10"/>
      <c r="E343" s="9"/>
      <c r="F343" s="9"/>
      <c r="G343" s="9">
        <f t="shared" si="42"/>
        <v>0</v>
      </c>
      <c r="H343" s="9">
        <f t="shared" si="43"/>
        <v>0</v>
      </c>
    </row>
    <row r="344" spans="1:10" x14ac:dyDescent="0.25">
      <c r="A344" s="128"/>
      <c r="B344" s="10">
        <v>4</v>
      </c>
      <c r="C344" s="5" t="s">
        <v>114</v>
      </c>
      <c r="D344" s="10">
        <v>1</v>
      </c>
      <c r="E344" s="9" t="e">
        <f>#REF!</f>
        <v>#REF!</v>
      </c>
      <c r="F344" s="9" t="e">
        <f>#REF!</f>
        <v>#REF!</v>
      </c>
      <c r="G344" s="9" t="e">
        <f t="shared" si="42"/>
        <v>#REF!</v>
      </c>
      <c r="H344" s="9" t="e">
        <f t="shared" si="43"/>
        <v>#REF!</v>
      </c>
    </row>
    <row r="345" spans="1:10" x14ac:dyDescent="0.25">
      <c r="A345" s="128"/>
      <c r="B345" s="10">
        <v>5</v>
      </c>
      <c r="C345" s="5" t="s">
        <v>117</v>
      </c>
      <c r="D345" s="10"/>
      <c r="E345" s="9"/>
      <c r="F345" s="9"/>
      <c r="G345" s="9">
        <f t="shared" si="42"/>
        <v>0</v>
      </c>
      <c r="H345" s="9">
        <f t="shared" si="43"/>
        <v>0</v>
      </c>
    </row>
    <row r="346" spans="1:10" x14ac:dyDescent="0.25">
      <c r="A346" s="128"/>
      <c r="B346" s="10">
        <v>6</v>
      </c>
      <c r="C346" s="5" t="s">
        <v>119</v>
      </c>
      <c r="D346" s="10"/>
      <c r="E346" s="9"/>
      <c r="F346" s="9"/>
      <c r="G346" s="9">
        <f t="shared" si="42"/>
        <v>0</v>
      </c>
      <c r="H346" s="9">
        <f t="shared" si="43"/>
        <v>0</v>
      </c>
    </row>
    <row r="347" spans="1:10" x14ac:dyDescent="0.25">
      <c r="A347" s="128"/>
      <c r="B347" s="10">
        <v>7</v>
      </c>
      <c r="C347" s="5" t="s">
        <v>120</v>
      </c>
      <c r="D347" s="10"/>
      <c r="E347" s="9"/>
      <c r="F347" s="9"/>
      <c r="G347" s="9">
        <f t="shared" si="42"/>
        <v>0</v>
      </c>
      <c r="H347" s="9">
        <f t="shared" si="43"/>
        <v>0</v>
      </c>
    </row>
    <row r="348" spans="1:10" x14ac:dyDescent="0.25">
      <c r="A348" s="128"/>
      <c r="B348" s="10">
        <v>8</v>
      </c>
      <c r="C348" s="5" t="s">
        <v>121</v>
      </c>
      <c r="D348" s="10"/>
      <c r="E348" s="9"/>
      <c r="F348" s="9"/>
      <c r="G348" s="9">
        <f t="shared" si="42"/>
        <v>0</v>
      </c>
      <c r="H348" s="9">
        <f t="shared" si="43"/>
        <v>0</v>
      </c>
    </row>
    <row r="349" spans="1:10" x14ac:dyDescent="0.25">
      <c r="A349" s="128"/>
      <c r="B349" s="10">
        <v>9</v>
      </c>
      <c r="C349" s="5" t="s">
        <v>118</v>
      </c>
      <c r="D349" s="10"/>
      <c r="E349" s="9"/>
      <c r="F349" s="9"/>
      <c r="G349" s="9">
        <f t="shared" si="42"/>
        <v>0</v>
      </c>
      <c r="H349" s="9">
        <f t="shared" si="43"/>
        <v>0</v>
      </c>
    </row>
    <row r="350" spans="1:10" x14ac:dyDescent="0.25">
      <c r="A350" s="128"/>
      <c r="B350" s="10">
        <v>10</v>
      </c>
      <c r="C350" s="5" t="s">
        <v>116</v>
      </c>
      <c r="D350" s="10">
        <v>1</v>
      </c>
      <c r="E350" s="9" t="e">
        <f>#REF!</f>
        <v>#REF!</v>
      </c>
      <c r="F350" s="9" t="e">
        <f>#REF!</f>
        <v>#REF!</v>
      </c>
      <c r="G350" s="9" t="e">
        <f t="shared" si="42"/>
        <v>#REF!</v>
      </c>
      <c r="H350" s="9" t="e">
        <f t="shared" si="43"/>
        <v>#REF!</v>
      </c>
    </row>
    <row r="351" spans="1:10" x14ac:dyDescent="0.25">
      <c r="A351" s="128"/>
      <c r="B351" s="10">
        <v>11</v>
      </c>
      <c r="C351" s="13" t="s">
        <v>110</v>
      </c>
      <c r="D351" s="14">
        <v>36</v>
      </c>
      <c r="E351" s="129">
        <v>224.2</v>
      </c>
      <c r="F351" s="129"/>
      <c r="G351" s="129"/>
      <c r="H351" s="15">
        <f>E351*D351</f>
        <v>8071.2</v>
      </c>
    </row>
    <row r="352" spans="1:10" ht="18.75" customHeight="1" x14ac:dyDescent="0.25">
      <c r="A352" s="124" t="s">
        <v>115</v>
      </c>
      <c r="B352" s="125"/>
      <c r="C352" s="125"/>
      <c r="D352" s="125"/>
      <c r="E352" s="125"/>
      <c r="F352" s="126"/>
      <c r="G352" s="17" t="e">
        <f>SUM(G341:G350)+(H351/12)</f>
        <v>#REF!</v>
      </c>
      <c r="H352" s="17" t="e">
        <f>SUM(H341:H351)</f>
        <v>#REF!</v>
      </c>
    </row>
    <row r="353" spans="1:10" s="38" customFormat="1" x14ac:dyDescent="0.25"/>
    <row r="354" spans="1:10" s="38" customFormat="1" x14ac:dyDescent="0.25"/>
    <row r="355" spans="1:10" s="38" customFormat="1" ht="21.75" customHeight="1" x14ac:dyDescent="0.25">
      <c r="A355" s="130" t="s">
        <v>152</v>
      </c>
      <c r="B355" s="130"/>
      <c r="C355" s="130"/>
      <c r="D355" s="130"/>
      <c r="E355" s="130"/>
      <c r="F355" s="130"/>
      <c r="G355" s="130"/>
      <c r="H355" s="130"/>
    </row>
    <row r="356" spans="1:10" s="38" customFormat="1" ht="38.25" x14ac:dyDescent="0.25">
      <c r="A356" s="16" t="s">
        <v>102</v>
      </c>
      <c r="B356" s="16" t="s">
        <v>103</v>
      </c>
      <c r="C356" s="16" t="s">
        <v>104</v>
      </c>
      <c r="D356" s="16" t="s">
        <v>105</v>
      </c>
      <c r="E356" s="16" t="s">
        <v>106</v>
      </c>
      <c r="F356" s="16" t="s">
        <v>108</v>
      </c>
      <c r="G356" s="16" t="s">
        <v>107</v>
      </c>
      <c r="H356" s="16" t="s">
        <v>109</v>
      </c>
    </row>
    <row r="357" spans="1:10" s="38" customFormat="1" x14ac:dyDescent="0.25">
      <c r="A357" s="127">
        <v>1</v>
      </c>
      <c r="B357" s="21">
        <v>1</v>
      </c>
      <c r="C357" s="5" t="s">
        <v>149</v>
      </c>
      <c r="D357" s="21">
        <v>1</v>
      </c>
      <c r="E357" s="9" t="e">
        <f>#REF!</f>
        <v>#REF!</v>
      </c>
      <c r="F357" s="9" t="e">
        <f>#REF!</f>
        <v>#REF!</v>
      </c>
      <c r="G357" s="9" t="e">
        <f>D357*F357</f>
        <v>#REF!</v>
      </c>
      <c r="H357" s="9" t="e">
        <f>G357*12</f>
        <v>#REF!</v>
      </c>
    </row>
    <row r="358" spans="1:10" s="38" customFormat="1" x14ac:dyDescent="0.25">
      <c r="A358" s="127"/>
      <c r="B358" s="21">
        <v>2</v>
      </c>
      <c r="C358" s="5" t="s">
        <v>101</v>
      </c>
      <c r="D358" s="21"/>
      <c r="E358" s="9"/>
      <c r="F358" s="9"/>
      <c r="G358" s="9">
        <f t="shared" ref="G358:G366" si="44">D358*F358</f>
        <v>0</v>
      </c>
      <c r="H358" s="9">
        <f t="shared" ref="H358:H366" si="45">G358*12</f>
        <v>0</v>
      </c>
      <c r="J358" s="38">
        <f>330*6</f>
        <v>1980</v>
      </c>
    </row>
    <row r="359" spans="1:10" s="38" customFormat="1" x14ac:dyDescent="0.25">
      <c r="A359" s="127"/>
      <c r="B359" s="21">
        <v>3</v>
      </c>
      <c r="C359" s="5" t="s">
        <v>100</v>
      </c>
      <c r="D359" s="21"/>
      <c r="E359" s="9"/>
      <c r="F359" s="9"/>
      <c r="G359" s="9">
        <f t="shared" si="44"/>
        <v>0</v>
      </c>
      <c r="H359" s="9">
        <f t="shared" si="45"/>
        <v>0</v>
      </c>
    </row>
    <row r="360" spans="1:10" s="38" customFormat="1" x14ac:dyDescent="0.25">
      <c r="A360" s="128"/>
      <c r="B360" s="21">
        <v>4</v>
      </c>
      <c r="C360" s="5" t="s">
        <v>114</v>
      </c>
      <c r="D360" s="21"/>
      <c r="E360" s="9"/>
      <c r="F360" s="9"/>
      <c r="G360" s="9">
        <f t="shared" si="44"/>
        <v>0</v>
      </c>
      <c r="H360" s="9">
        <f t="shared" si="45"/>
        <v>0</v>
      </c>
    </row>
    <row r="361" spans="1:10" s="38" customFormat="1" x14ac:dyDescent="0.25">
      <c r="A361" s="128"/>
      <c r="B361" s="21">
        <v>5</v>
      </c>
      <c r="C361" s="5" t="s">
        <v>117</v>
      </c>
      <c r="D361" s="21"/>
      <c r="E361" s="9"/>
      <c r="F361" s="9"/>
      <c r="G361" s="9">
        <f t="shared" si="44"/>
        <v>0</v>
      </c>
      <c r="H361" s="9">
        <f t="shared" si="45"/>
        <v>0</v>
      </c>
    </row>
    <row r="362" spans="1:10" s="38" customFormat="1" x14ac:dyDescent="0.25">
      <c r="A362" s="128"/>
      <c r="B362" s="21">
        <v>6</v>
      </c>
      <c r="C362" s="5" t="s">
        <v>119</v>
      </c>
      <c r="D362" s="21"/>
      <c r="E362" s="9"/>
      <c r="F362" s="9"/>
      <c r="G362" s="9">
        <f t="shared" si="44"/>
        <v>0</v>
      </c>
      <c r="H362" s="9">
        <f t="shared" si="45"/>
        <v>0</v>
      </c>
    </row>
    <row r="363" spans="1:10" s="38" customFormat="1" x14ac:dyDescent="0.25">
      <c r="A363" s="128"/>
      <c r="B363" s="21">
        <v>7</v>
      </c>
      <c r="C363" s="5" t="s">
        <v>120</v>
      </c>
      <c r="D363" s="21"/>
      <c r="E363" s="9"/>
      <c r="F363" s="9"/>
      <c r="G363" s="9">
        <f t="shared" si="44"/>
        <v>0</v>
      </c>
      <c r="H363" s="9">
        <f t="shared" si="45"/>
        <v>0</v>
      </c>
    </row>
    <row r="364" spans="1:10" s="38" customFormat="1" x14ac:dyDescent="0.25">
      <c r="A364" s="128"/>
      <c r="B364" s="21">
        <v>8</v>
      </c>
      <c r="C364" s="5" t="s">
        <v>121</v>
      </c>
      <c r="D364" s="21"/>
      <c r="E364" s="9"/>
      <c r="F364" s="9"/>
      <c r="G364" s="9">
        <f t="shared" si="44"/>
        <v>0</v>
      </c>
      <c r="H364" s="9">
        <f t="shared" si="45"/>
        <v>0</v>
      </c>
    </row>
    <row r="365" spans="1:10" s="38" customFormat="1" x14ac:dyDescent="0.25">
      <c r="A365" s="128"/>
      <c r="B365" s="21">
        <v>9</v>
      </c>
      <c r="C365" s="5" t="s">
        <v>118</v>
      </c>
      <c r="D365" s="21"/>
      <c r="E365" s="9"/>
      <c r="F365" s="9"/>
      <c r="G365" s="9">
        <f t="shared" si="44"/>
        <v>0</v>
      </c>
      <c r="H365" s="9">
        <f t="shared" si="45"/>
        <v>0</v>
      </c>
    </row>
    <row r="366" spans="1:10" s="38" customFormat="1" x14ac:dyDescent="0.25">
      <c r="A366" s="128"/>
      <c r="B366" s="21">
        <v>10</v>
      </c>
      <c r="C366" s="5" t="s">
        <v>116</v>
      </c>
      <c r="D366" s="21"/>
      <c r="E366" s="9" t="e">
        <f>#REF!</f>
        <v>#REF!</v>
      </c>
      <c r="F366" s="9" t="e">
        <f>#REF!</f>
        <v>#REF!</v>
      </c>
      <c r="G366" s="9" t="e">
        <f t="shared" si="44"/>
        <v>#REF!</v>
      </c>
      <c r="H366" s="9" t="e">
        <f t="shared" si="45"/>
        <v>#REF!</v>
      </c>
    </row>
    <row r="367" spans="1:10" s="38" customFormat="1" x14ac:dyDescent="0.25">
      <c r="A367" s="128"/>
      <c r="B367" s="21">
        <v>11</v>
      </c>
      <c r="C367" s="13" t="s">
        <v>110</v>
      </c>
      <c r="D367" s="14">
        <v>18</v>
      </c>
      <c r="E367" s="129">
        <v>224.2</v>
      </c>
      <c r="F367" s="129"/>
      <c r="G367" s="129"/>
      <c r="H367" s="22">
        <f>E367*D367</f>
        <v>4035.6</v>
      </c>
    </row>
    <row r="368" spans="1:10" s="38" customFormat="1" ht="18.75" customHeight="1" x14ac:dyDescent="0.25">
      <c r="A368" s="124" t="s">
        <v>115</v>
      </c>
      <c r="B368" s="125"/>
      <c r="C368" s="125"/>
      <c r="D368" s="125"/>
      <c r="E368" s="125"/>
      <c r="F368" s="126"/>
      <c r="G368" s="17" t="e">
        <f>SUM(G357:G366)+(H367/12)</f>
        <v>#REF!</v>
      </c>
      <c r="H368" s="17" t="e">
        <f>SUM(H357:H367)</f>
        <v>#REF!</v>
      </c>
    </row>
    <row r="371" spans="1:10" s="38" customFormat="1" ht="21.75" customHeight="1" x14ac:dyDescent="0.25">
      <c r="A371" s="130" t="s">
        <v>153</v>
      </c>
      <c r="B371" s="130"/>
      <c r="C371" s="130"/>
      <c r="D371" s="130"/>
      <c r="E371" s="130"/>
      <c r="F371" s="130"/>
      <c r="G371" s="130"/>
      <c r="H371" s="130"/>
    </row>
    <row r="372" spans="1:10" s="38" customFormat="1" ht="38.25" x14ac:dyDescent="0.25">
      <c r="A372" s="16" t="s">
        <v>102</v>
      </c>
      <c r="B372" s="16" t="s">
        <v>103</v>
      </c>
      <c r="C372" s="16" t="s">
        <v>104</v>
      </c>
      <c r="D372" s="16" t="s">
        <v>105</v>
      </c>
      <c r="E372" s="16" t="s">
        <v>106</v>
      </c>
      <c r="F372" s="16" t="s">
        <v>108</v>
      </c>
      <c r="G372" s="16" t="s">
        <v>107</v>
      </c>
      <c r="H372" s="16" t="s">
        <v>109</v>
      </c>
    </row>
    <row r="373" spans="1:10" s="38" customFormat="1" x14ac:dyDescent="0.25">
      <c r="A373" s="127">
        <v>1</v>
      </c>
      <c r="B373" s="21">
        <v>1</v>
      </c>
      <c r="C373" s="5" t="s">
        <v>149</v>
      </c>
      <c r="D373" s="21">
        <v>2</v>
      </c>
      <c r="E373" s="9" t="e">
        <f>#REF!</f>
        <v>#REF!</v>
      </c>
      <c r="F373" s="9" t="e">
        <f>#REF!</f>
        <v>#REF!</v>
      </c>
      <c r="G373" s="9" t="e">
        <f>D373*F373</f>
        <v>#REF!</v>
      </c>
      <c r="H373" s="9" t="e">
        <f>G373*12</f>
        <v>#REF!</v>
      </c>
    </row>
    <row r="374" spans="1:10" s="38" customFormat="1" x14ac:dyDescent="0.25">
      <c r="A374" s="127"/>
      <c r="B374" s="21">
        <v>2</v>
      </c>
      <c r="C374" s="5" t="s">
        <v>101</v>
      </c>
      <c r="D374" s="21"/>
      <c r="E374" s="9"/>
      <c r="F374" s="9"/>
      <c r="G374" s="9">
        <f t="shared" ref="G374:G382" si="46">D374*F374</f>
        <v>0</v>
      </c>
      <c r="H374" s="9">
        <f t="shared" ref="H374:H382" si="47">G374*12</f>
        <v>0</v>
      </c>
      <c r="J374" s="38">
        <f>330*6</f>
        <v>1980</v>
      </c>
    </row>
    <row r="375" spans="1:10" s="38" customFormat="1" x14ac:dyDescent="0.25">
      <c r="A375" s="127"/>
      <c r="B375" s="21">
        <v>3</v>
      </c>
      <c r="C375" s="5" t="s">
        <v>100</v>
      </c>
      <c r="D375" s="21"/>
      <c r="E375" s="9"/>
      <c r="F375" s="9"/>
      <c r="G375" s="9">
        <f t="shared" si="46"/>
        <v>0</v>
      </c>
      <c r="H375" s="9">
        <f t="shared" si="47"/>
        <v>0</v>
      </c>
    </row>
    <row r="376" spans="1:10" s="38" customFormat="1" x14ac:dyDescent="0.25">
      <c r="A376" s="128"/>
      <c r="B376" s="21">
        <v>4</v>
      </c>
      <c r="C376" s="5" t="s">
        <v>114</v>
      </c>
      <c r="D376" s="21"/>
      <c r="E376" s="9"/>
      <c r="F376" s="9"/>
      <c r="G376" s="9">
        <f t="shared" si="46"/>
        <v>0</v>
      </c>
      <c r="H376" s="9">
        <f t="shared" si="47"/>
        <v>0</v>
      </c>
    </row>
    <row r="377" spans="1:10" s="38" customFormat="1" x14ac:dyDescent="0.25">
      <c r="A377" s="128"/>
      <c r="B377" s="21">
        <v>5</v>
      </c>
      <c r="C377" s="5" t="s">
        <v>117</v>
      </c>
      <c r="D377" s="21"/>
      <c r="E377" s="9"/>
      <c r="F377" s="9"/>
      <c r="G377" s="9">
        <f t="shared" si="46"/>
        <v>0</v>
      </c>
      <c r="H377" s="9">
        <f t="shared" si="47"/>
        <v>0</v>
      </c>
    </row>
    <row r="378" spans="1:10" s="38" customFormat="1" x14ac:dyDescent="0.25">
      <c r="A378" s="128"/>
      <c r="B378" s="21">
        <v>6</v>
      </c>
      <c r="C378" s="5" t="s">
        <v>119</v>
      </c>
      <c r="D378" s="21"/>
      <c r="E378" s="9"/>
      <c r="F378" s="9"/>
      <c r="G378" s="9">
        <f t="shared" si="46"/>
        <v>0</v>
      </c>
      <c r="H378" s="9">
        <f t="shared" si="47"/>
        <v>0</v>
      </c>
    </row>
    <row r="379" spans="1:10" s="38" customFormat="1" x14ac:dyDescent="0.25">
      <c r="A379" s="128"/>
      <c r="B379" s="21">
        <v>7</v>
      </c>
      <c r="C379" s="5" t="s">
        <v>120</v>
      </c>
      <c r="D379" s="21"/>
      <c r="E379" s="9"/>
      <c r="F379" s="9"/>
      <c r="G379" s="9">
        <f t="shared" si="46"/>
        <v>0</v>
      </c>
      <c r="H379" s="9">
        <f t="shared" si="47"/>
        <v>0</v>
      </c>
    </row>
    <row r="380" spans="1:10" s="38" customFormat="1" x14ac:dyDescent="0.25">
      <c r="A380" s="128"/>
      <c r="B380" s="21">
        <v>8</v>
      </c>
      <c r="C380" s="5" t="s">
        <v>121</v>
      </c>
      <c r="D380" s="21"/>
      <c r="E380" s="9"/>
      <c r="F380" s="9"/>
      <c r="G380" s="9">
        <f t="shared" si="46"/>
        <v>0</v>
      </c>
      <c r="H380" s="9">
        <f t="shared" si="47"/>
        <v>0</v>
      </c>
    </row>
    <row r="381" spans="1:10" s="38" customFormat="1" x14ac:dyDescent="0.25">
      <c r="A381" s="128"/>
      <c r="B381" s="21">
        <v>9</v>
      </c>
      <c r="C381" s="5" t="s">
        <v>118</v>
      </c>
      <c r="D381" s="21"/>
      <c r="E381" s="9"/>
      <c r="F381" s="9"/>
      <c r="G381" s="9">
        <f t="shared" si="46"/>
        <v>0</v>
      </c>
      <c r="H381" s="9">
        <f t="shared" si="47"/>
        <v>0</v>
      </c>
    </row>
    <row r="382" spans="1:10" s="38" customFormat="1" x14ac:dyDescent="0.25">
      <c r="A382" s="128"/>
      <c r="B382" s="21">
        <v>10</v>
      </c>
      <c r="C382" s="5" t="s">
        <v>116</v>
      </c>
      <c r="D382" s="21"/>
      <c r="E382" s="9" t="e">
        <f>#REF!</f>
        <v>#REF!</v>
      </c>
      <c r="F382" s="9" t="e">
        <f>#REF!</f>
        <v>#REF!</v>
      </c>
      <c r="G382" s="9" t="e">
        <f t="shared" si="46"/>
        <v>#REF!</v>
      </c>
      <c r="H382" s="9" t="e">
        <f t="shared" si="47"/>
        <v>#REF!</v>
      </c>
    </row>
    <row r="383" spans="1:10" s="38" customFormat="1" x14ac:dyDescent="0.25">
      <c r="A383" s="128"/>
      <c r="B383" s="21">
        <v>11</v>
      </c>
      <c r="C383" s="13" t="s">
        <v>110</v>
      </c>
      <c r="D383" s="14">
        <v>18</v>
      </c>
      <c r="E383" s="129">
        <v>224.2</v>
      </c>
      <c r="F383" s="129"/>
      <c r="G383" s="129"/>
      <c r="H383" s="22">
        <f>E383*D383</f>
        <v>4035.6</v>
      </c>
    </row>
    <row r="384" spans="1:10" s="38" customFormat="1" ht="18.75" customHeight="1" x14ac:dyDescent="0.25">
      <c r="A384" s="124" t="s">
        <v>115</v>
      </c>
      <c r="B384" s="125"/>
      <c r="C384" s="125"/>
      <c r="D384" s="125"/>
      <c r="E384" s="125"/>
      <c r="F384" s="126"/>
      <c r="G384" s="17" t="e">
        <f>SUM(G373:G382)+(H383/12)</f>
        <v>#REF!</v>
      </c>
      <c r="H384" s="17" t="e">
        <f>SUM(H373:H383)</f>
        <v>#REF!</v>
      </c>
    </row>
    <row r="385" spans="1:10" s="38" customFormat="1" x14ac:dyDescent="0.25"/>
    <row r="386" spans="1:10" s="38" customFormat="1" x14ac:dyDescent="0.25"/>
    <row r="387" spans="1:10" s="38" customFormat="1" ht="21.75" customHeight="1" x14ac:dyDescent="0.25">
      <c r="A387" s="130" t="s">
        <v>154</v>
      </c>
      <c r="B387" s="130"/>
      <c r="C387" s="130"/>
      <c r="D387" s="130"/>
      <c r="E387" s="130"/>
      <c r="F387" s="130"/>
      <c r="G387" s="130"/>
      <c r="H387" s="130"/>
    </row>
    <row r="388" spans="1:10" s="38" customFormat="1" ht="38.25" x14ac:dyDescent="0.25">
      <c r="A388" s="16" t="s">
        <v>102</v>
      </c>
      <c r="B388" s="16" t="s">
        <v>103</v>
      </c>
      <c r="C388" s="16" t="s">
        <v>104</v>
      </c>
      <c r="D388" s="16" t="s">
        <v>105</v>
      </c>
      <c r="E388" s="16" t="s">
        <v>106</v>
      </c>
      <c r="F388" s="16" t="s">
        <v>108</v>
      </c>
      <c r="G388" s="16" t="s">
        <v>107</v>
      </c>
      <c r="H388" s="16" t="s">
        <v>109</v>
      </c>
    </row>
    <row r="389" spans="1:10" s="38" customFormat="1" x14ac:dyDescent="0.25">
      <c r="A389" s="127">
        <v>1</v>
      </c>
      <c r="B389" s="21">
        <v>1</v>
      </c>
      <c r="C389" s="5" t="s">
        <v>149</v>
      </c>
      <c r="D389" s="21">
        <v>6</v>
      </c>
      <c r="E389" s="9" t="e">
        <f>#REF!</f>
        <v>#REF!</v>
      </c>
      <c r="F389" s="9" t="e">
        <f>#REF!</f>
        <v>#REF!</v>
      </c>
      <c r="G389" s="9" t="e">
        <f>D389*F389</f>
        <v>#REF!</v>
      </c>
      <c r="H389" s="9" t="e">
        <f>G389*12</f>
        <v>#REF!</v>
      </c>
    </row>
    <row r="390" spans="1:10" s="38" customFormat="1" x14ac:dyDescent="0.25">
      <c r="A390" s="127"/>
      <c r="B390" s="21">
        <v>2</v>
      </c>
      <c r="C390" s="5" t="s">
        <v>101</v>
      </c>
      <c r="D390" s="21"/>
      <c r="E390" s="9"/>
      <c r="F390" s="9"/>
      <c r="G390" s="9">
        <f t="shared" ref="G390:G398" si="48">D390*F390</f>
        <v>0</v>
      </c>
      <c r="H390" s="9">
        <f t="shared" ref="H390:H398" si="49">G390*12</f>
        <v>0</v>
      </c>
      <c r="J390" s="38">
        <f>330*6</f>
        <v>1980</v>
      </c>
    </row>
    <row r="391" spans="1:10" s="38" customFormat="1" x14ac:dyDescent="0.25">
      <c r="A391" s="127"/>
      <c r="B391" s="21">
        <v>3</v>
      </c>
      <c r="C391" s="5" t="s">
        <v>100</v>
      </c>
      <c r="D391" s="21"/>
      <c r="E391" s="9"/>
      <c r="F391" s="9"/>
      <c r="G391" s="9">
        <f t="shared" si="48"/>
        <v>0</v>
      </c>
      <c r="H391" s="9">
        <f t="shared" si="49"/>
        <v>0</v>
      </c>
    </row>
    <row r="392" spans="1:10" s="38" customFormat="1" x14ac:dyDescent="0.25">
      <c r="A392" s="128"/>
      <c r="B392" s="21">
        <v>4</v>
      </c>
      <c r="C392" s="5" t="s">
        <v>114</v>
      </c>
      <c r="D392" s="21"/>
      <c r="E392" s="9"/>
      <c r="F392" s="9"/>
      <c r="G392" s="9">
        <f t="shared" si="48"/>
        <v>0</v>
      </c>
      <c r="H392" s="9">
        <f t="shared" si="49"/>
        <v>0</v>
      </c>
    </row>
    <row r="393" spans="1:10" s="38" customFormat="1" x14ac:dyDescent="0.25">
      <c r="A393" s="128"/>
      <c r="B393" s="21">
        <v>5</v>
      </c>
      <c r="C393" s="5" t="s">
        <v>117</v>
      </c>
      <c r="D393" s="21"/>
      <c r="E393" s="9"/>
      <c r="F393" s="9"/>
      <c r="G393" s="9">
        <f t="shared" si="48"/>
        <v>0</v>
      </c>
      <c r="H393" s="9">
        <f t="shared" si="49"/>
        <v>0</v>
      </c>
    </row>
    <row r="394" spans="1:10" s="38" customFormat="1" x14ac:dyDescent="0.25">
      <c r="A394" s="128"/>
      <c r="B394" s="21">
        <v>6</v>
      </c>
      <c r="C394" s="5" t="s">
        <v>119</v>
      </c>
      <c r="D394" s="21"/>
      <c r="E394" s="9"/>
      <c r="F394" s="9"/>
      <c r="G394" s="9">
        <f t="shared" si="48"/>
        <v>0</v>
      </c>
      <c r="H394" s="9">
        <f t="shared" si="49"/>
        <v>0</v>
      </c>
    </row>
    <row r="395" spans="1:10" s="38" customFormat="1" x14ac:dyDescent="0.25">
      <c r="A395" s="128"/>
      <c r="B395" s="21">
        <v>7</v>
      </c>
      <c r="C395" s="5" t="s">
        <v>120</v>
      </c>
      <c r="D395" s="21"/>
      <c r="E395" s="9"/>
      <c r="F395" s="9"/>
      <c r="G395" s="9">
        <f t="shared" si="48"/>
        <v>0</v>
      </c>
      <c r="H395" s="9">
        <f t="shared" si="49"/>
        <v>0</v>
      </c>
    </row>
    <row r="396" spans="1:10" s="38" customFormat="1" x14ac:dyDescent="0.25">
      <c r="A396" s="128"/>
      <c r="B396" s="21">
        <v>8</v>
      </c>
      <c r="C396" s="5" t="s">
        <v>121</v>
      </c>
      <c r="D396" s="21"/>
      <c r="E396" s="9"/>
      <c r="F396" s="9"/>
      <c r="G396" s="9">
        <f t="shared" si="48"/>
        <v>0</v>
      </c>
      <c r="H396" s="9">
        <f t="shared" si="49"/>
        <v>0</v>
      </c>
    </row>
    <row r="397" spans="1:10" s="38" customFormat="1" x14ac:dyDescent="0.25">
      <c r="A397" s="128"/>
      <c r="B397" s="21">
        <v>9</v>
      </c>
      <c r="C397" s="5" t="s">
        <v>118</v>
      </c>
      <c r="D397" s="21"/>
      <c r="E397" s="9"/>
      <c r="F397" s="9"/>
      <c r="G397" s="9">
        <f t="shared" si="48"/>
        <v>0</v>
      </c>
      <c r="H397" s="9">
        <f t="shared" si="49"/>
        <v>0</v>
      </c>
    </row>
    <row r="398" spans="1:10" s="38" customFormat="1" x14ac:dyDescent="0.25">
      <c r="A398" s="128"/>
      <c r="B398" s="21">
        <v>10</v>
      </c>
      <c r="C398" s="5" t="s">
        <v>116</v>
      </c>
      <c r="D398" s="21"/>
      <c r="E398" s="9"/>
      <c r="F398" s="9"/>
      <c r="G398" s="9">
        <f t="shared" si="48"/>
        <v>0</v>
      </c>
      <c r="H398" s="9">
        <f t="shared" si="49"/>
        <v>0</v>
      </c>
    </row>
    <row r="399" spans="1:10" s="38" customFormat="1" x14ac:dyDescent="0.25">
      <c r="A399" s="128"/>
      <c r="B399" s="21">
        <v>11</v>
      </c>
      <c r="C399" s="13" t="s">
        <v>110</v>
      </c>
      <c r="D399" s="14">
        <v>18</v>
      </c>
      <c r="E399" s="129">
        <v>224.2</v>
      </c>
      <c r="F399" s="129"/>
      <c r="G399" s="129"/>
      <c r="H399" s="22">
        <f>E399*D399</f>
        <v>4035.6</v>
      </c>
    </row>
    <row r="400" spans="1:10" s="38" customFormat="1" ht="18.75" customHeight="1" x14ac:dyDescent="0.25">
      <c r="A400" s="124" t="s">
        <v>115</v>
      </c>
      <c r="B400" s="125"/>
      <c r="C400" s="125"/>
      <c r="D400" s="125"/>
      <c r="E400" s="125"/>
      <c r="F400" s="126"/>
      <c r="G400" s="17" t="e">
        <f>SUM(G389:G398)+(H399/12)</f>
        <v>#REF!</v>
      </c>
      <c r="H400" s="17" t="e">
        <f>SUM(H389:H399)</f>
        <v>#REF!</v>
      </c>
    </row>
    <row r="401" spans="1:10" s="38" customFormat="1" x14ac:dyDescent="0.25"/>
    <row r="402" spans="1:10" s="38" customFormat="1" x14ac:dyDescent="0.25"/>
    <row r="403" spans="1:10" s="38" customFormat="1" ht="21.75" customHeight="1" x14ac:dyDescent="0.25">
      <c r="A403" s="130" t="s">
        <v>158</v>
      </c>
      <c r="B403" s="130"/>
      <c r="C403" s="130"/>
      <c r="D403" s="130"/>
      <c r="E403" s="130"/>
      <c r="F403" s="130"/>
      <c r="G403" s="130"/>
      <c r="H403" s="130"/>
    </row>
    <row r="404" spans="1:10" s="38" customFormat="1" ht="38.25" x14ac:dyDescent="0.25">
      <c r="A404" s="16" t="s">
        <v>102</v>
      </c>
      <c r="B404" s="16" t="s">
        <v>103</v>
      </c>
      <c r="C404" s="16" t="s">
        <v>104</v>
      </c>
      <c r="D404" s="16" t="s">
        <v>105</v>
      </c>
      <c r="E404" s="16" t="s">
        <v>106</v>
      </c>
      <c r="F404" s="16" t="s">
        <v>108</v>
      </c>
      <c r="G404" s="16" t="s">
        <v>107</v>
      </c>
      <c r="H404" s="16" t="s">
        <v>109</v>
      </c>
    </row>
    <row r="405" spans="1:10" s="38" customFormat="1" x14ac:dyDescent="0.25">
      <c r="A405" s="127">
        <v>1</v>
      </c>
      <c r="B405" s="21">
        <v>1</v>
      </c>
      <c r="C405" s="5" t="s">
        <v>149</v>
      </c>
      <c r="D405" s="21">
        <v>1</v>
      </c>
      <c r="E405" s="9" t="e">
        <f>#REF!</f>
        <v>#REF!</v>
      </c>
      <c r="F405" s="9" t="e">
        <f>#REF!</f>
        <v>#REF!</v>
      </c>
      <c r="G405" s="9" t="e">
        <f>D405*F405</f>
        <v>#REF!</v>
      </c>
      <c r="H405" s="9" t="e">
        <f>G405*12</f>
        <v>#REF!</v>
      </c>
    </row>
    <row r="406" spans="1:10" s="38" customFormat="1" x14ac:dyDescent="0.25">
      <c r="A406" s="127"/>
      <c r="B406" s="21">
        <v>2</v>
      </c>
      <c r="C406" s="5" t="s">
        <v>101</v>
      </c>
      <c r="D406" s="21"/>
      <c r="E406" s="9"/>
      <c r="F406" s="9"/>
      <c r="G406" s="9">
        <f t="shared" ref="G406:G414" si="50">D406*F406</f>
        <v>0</v>
      </c>
      <c r="H406" s="9">
        <f t="shared" ref="H406:H414" si="51">G406*12</f>
        <v>0</v>
      </c>
      <c r="J406" s="38">
        <f>330*6</f>
        <v>1980</v>
      </c>
    </row>
    <row r="407" spans="1:10" s="38" customFormat="1" x14ac:dyDescent="0.25">
      <c r="A407" s="127"/>
      <c r="B407" s="21">
        <v>3</v>
      </c>
      <c r="C407" s="5" t="s">
        <v>100</v>
      </c>
      <c r="D407" s="21"/>
      <c r="E407" s="9"/>
      <c r="F407" s="9"/>
      <c r="G407" s="9">
        <f t="shared" si="50"/>
        <v>0</v>
      </c>
      <c r="H407" s="9">
        <f t="shared" si="51"/>
        <v>0</v>
      </c>
    </row>
    <row r="408" spans="1:10" s="38" customFormat="1" x14ac:dyDescent="0.25">
      <c r="A408" s="128"/>
      <c r="B408" s="21">
        <v>4</v>
      </c>
      <c r="C408" s="5" t="s">
        <v>114</v>
      </c>
      <c r="D408" s="21"/>
      <c r="E408" s="9"/>
      <c r="F408" s="9"/>
      <c r="G408" s="9">
        <f t="shared" si="50"/>
        <v>0</v>
      </c>
      <c r="H408" s="9">
        <f t="shared" si="51"/>
        <v>0</v>
      </c>
    </row>
    <row r="409" spans="1:10" s="38" customFormat="1" x14ac:dyDescent="0.25">
      <c r="A409" s="128"/>
      <c r="B409" s="21">
        <v>5</v>
      </c>
      <c r="C409" s="5" t="s">
        <v>117</v>
      </c>
      <c r="D409" s="21"/>
      <c r="E409" s="9"/>
      <c r="F409" s="9"/>
      <c r="G409" s="9">
        <f t="shared" si="50"/>
        <v>0</v>
      </c>
      <c r="H409" s="9">
        <f t="shared" si="51"/>
        <v>0</v>
      </c>
    </row>
    <row r="410" spans="1:10" s="38" customFormat="1" x14ac:dyDescent="0.25">
      <c r="A410" s="128"/>
      <c r="B410" s="21">
        <v>6</v>
      </c>
      <c r="C410" s="5" t="s">
        <v>119</v>
      </c>
      <c r="D410" s="21"/>
      <c r="E410" s="9"/>
      <c r="F410" s="9"/>
      <c r="G410" s="9">
        <f t="shared" si="50"/>
        <v>0</v>
      </c>
      <c r="H410" s="9">
        <f t="shared" si="51"/>
        <v>0</v>
      </c>
    </row>
    <row r="411" spans="1:10" s="38" customFormat="1" x14ac:dyDescent="0.25">
      <c r="A411" s="128"/>
      <c r="B411" s="21">
        <v>7</v>
      </c>
      <c r="C411" s="5" t="s">
        <v>120</v>
      </c>
      <c r="D411" s="21"/>
      <c r="E411" s="9"/>
      <c r="F411" s="9"/>
      <c r="G411" s="9">
        <f t="shared" si="50"/>
        <v>0</v>
      </c>
      <c r="H411" s="9">
        <f t="shared" si="51"/>
        <v>0</v>
      </c>
    </row>
    <row r="412" spans="1:10" s="38" customFormat="1" x14ac:dyDescent="0.25">
      <c r="A412" s="128"/>
      <c r="B412" s="21">
        <v>8</v>
      </c>
      <c r="C412" s="5" t="s">
        <v>121</v>
      </c>
      <c r="D412" s="21"/>
      <c r="E412" s="9"/>
      <c r="F412" s="9"/>
      <c r="G412" s="9">
        <f t="shared" si="50"/>
        <v>0</v>
      </c>
      <c r="H412" s="9">
        <f t="shared" si="51"/>
        <v>0</v>
      </c>
    </row>
    <row r="413" spans="1:10" s="38" customFormat="1" x14ac:dyDescent="0.25">
      <c r="A413" s="128"/>
      <c r="B413" s="21">
        <v>9</v>
      </c>
      <c r="C413" s="5" t="s">
        <v>118</v>
      </c>
      <c r="D413" s="21"/>
      <c r="E413" s="9"/>
      <c r="F413" s="9"/>
      <c r="G413" s="9">
        <f t="shared" si="50"/>
        <v>0</v>
      </c>
      <c r="H413" s="9">
        <f t="shared" si="51"/>
        <v>0</v>
      </c>
    </row>
    <row r="414" spans="1:10" s="38" customFormat="1" x14ac:dyDescent="0.25">
      <c r="A414" s="128"/>
      <c r="B414" s="21">
        <v>10</v>
      </c>
      <c r="C414" s="5" t="s">
        <v>116</v>
      </c>
      <c r="D414" s="21"/>
      <c r="E414" s="9"/>
      <c r="F414" s="9"/>
      <c r="G414" s="9">
        <f t="shared" si="50"/>
        <v>0</v>
      </c>
      <c r="H414" s="9">
        <f t="shared" si="51"/>
        <v>0</v>
      </c>
    </row>
    <row r="415" spans="1:10" s="38" customFormat="1" x14ac:dyDescent="0.25">
      <c r="A415" s="128"/>
      <c r="B415" s="21">
        <v>11</v>
      </c>
      <c r="C415" s="13" t="s">
        <v>110</v>
      </c>
      <c r="D415" s="14">
        <v>18</v>
      </c>
      <c r="E415" s="129">
        <v>224.2</v>
      </c>
      <c r="F415" s="129"/>
      <c r="G415" s="129"/>
      <c r="H415" s="22">
        <f>E415*D415</f>
        <v>4035.6</v>
      </c>
    </row>
    <row r="416" spans="1:10" s="38" customFormat="1" ht="18.75" customHeight="1" x14ac:dyDescent="0.25">
      <c r="A416" s="124" t="s">
        <v>115</v>
      </c>
      <c r="B416" s="125"/>
      <c r="C416" s="125"/>
      <c r="D416" s="125"/>
      <c r="E416" s="125"/>
      <c r="F416" s="126"/>
      <c r="G416" s="17" t="e">
        <f>SUM(G405:G414)+(H415/12)</f>
        <v>#REF!</v>
      </c>
      <c r="H416" s="17" t="e">
        <f>SUM(H405:H415)</f>
        <v>#REF!</v>
      </c>
    </row>
    <row r="417" spans="1:10" s="38" customFormat="1" x14ac:dyDescent="0.25"/>
    <row r="418" spans="1:10" s="38" customFormat="1" x14ac:dyDescent="0.25"/>
    <row r="419" spans="1:10" s="38" customFormat="1" ht="21.75" customHeight="1" x14ac:dyDescent="0.25">
      <c r="A419" s="130" t="s">
        <v>155</v>
      </c>
      <c r="B419" s="130"/>
      <c r="C419" s="130"/>
      <c r="D419" s="130"/>
      <c r="E419" s="130"/>
      <c r="F419" s="130"/>
      <c r="G419" s="130"/>
      <c r="H419" s="130"/>
    </row>
    <row r="420" spans="1:10" s="38" customFormat="1" ht="38.25" x14ac:dyDescent="0.25">
      <c r="A420" s="16" t="s">
        <v>102</v>
      </c>
      <c r="B420" s="16" t="s">
        <v>103</v>
      </c>
      <c r="C420" s="16" t="s">
        <v>104</v>
      </c>
      <c r="D420" s="16" t="s">
        <v>105</v>
      </c>
      <c r="E420" s="16" t="s">
        <v>106</v>
      </c>
      <c r="F420" s="16" t="s">
        <v>108</v>
      </c>
      <c r="G420" s="16" t="s">
        <v>107</v>
      </c>
      <c r="H420" s="16" t="s">
        <v>109</v>
      </c>
    </row>
    <row r="421" spans="1:10" s="38" customFormat="1" x14ac:dyDescent="0.25">
      <c r="A421" s="127">
        <v>1</v>
      </c>
      <c r="B421" s="21">
        <v>1</v>
      </c>
      <c r="C421" s="5" t="s">
        <v>149</v>
      </c>
      <c r="D421" s="21">
        <v>1</v>
      </c>
      <c r="E421" s="9">
        <f>'MAC-Canavieiras-BA'!D113</f>
        <v>0</v>
      </c>
      <c r="F421" s="9">
        <f>'MAC-Canavieiras-BA'!D120</f>
        <v>0</v>
      </c>
      <c r="G421" s="9">
        <f>D421*F421</f>
        <v>0</v>
      </c>
      <c r="H421" s="9">
        <f>G421*12</f>
        <v>0</v>
      </c>
    </row>
    <row r="422" spans="1:10" s="38" customFormat="1" x14ac:dyDescent="0.25">
      <c r="A422" s="127"/>
      <c r="B422" s="21">
        <v>2</v>
      </c>
      <c r="C422" s="5" t="s">
        <v>101</v>
      </c>
      <c r="D422" s="21"/>
      <c r="E422" s="9"/>
      <c r="F422" s="9"/>
      <c r="G422" s="9">
        <f t="shared" ref="G422:G430" si="52">D422*F422</f>
        <v>0</v>
      </c>
      <c r="H422" s="9">
        <f t="shared" ref="H422:H430" si="53">G422*12</f>
        <v>0</v>
      </c>
      <c r="J422" s="38">
        <f>330*6</f>
        <v>1980</v>
      </c>
    </row>
    <row r="423" spans="1:10" s="38" customFormat="1" x14ac:dyDescent="0.25">
      <c r="A423" s="127"/>
      <c r="B423" s="21">
        <v>3</v>
      </c>
      <c r="C423" s="5" t="s">
        <v>100</v>
      </c>
      <c r="D423" s="21"/>
      <c r="E423" s="9"/>
      <c r="F423" s="9"/>
      <c r="G423" s="9">
        <f t="shared" si="52"/>
        <v>0</v>
      </c>
      <c r="H423" s="9">
        <f t="shared" si="53"/>
        <v>0</v>
      </c>
    </row>
    <row r="424" spans="1:10" s="38" customFormat="1" x14ac:dyDescent="0.25">
      <c r="A424" s="128"/>
      <c r="B424" s="21">
        <v>4</v>
      </c>
      <c r="C424" s="5" t="s">
        <v>114</v>
      </c>
      <c r="D424" s="21"/>
      <c r="E424" s="9"/>
      <c r="F424" s="9"/>
      <c r="G424" s="9">
        <f t="shared" si="52"/>
        <v>0</v>
      </c>
      <c r="H424" s="9">
        <f t="shared" si="53"/>
        <v>0</v>
      </c>
    </row>
    <row r="425" spans="1:10" s="38" customFormat="1" x14ac:dyDescent="0.25">
      <c r="A425" s="128"/>
      <c r="B425" s="21">
        <v>5</v>
      </c>
      <c r="C425" s="5" t="s">
        <v>117</v>
      </c>
      <c r="D425" s="21"/>
      <c r="E425" s="9"/>
      <c r="F425" s="9"/>
      <c r="G425" s="9">
        <f t="shared" si="52"/>
        <v>0</v>
      </c>
      <c r="H425" s="9">
        <f t="shared" si="53"/>
        <v>0</v>
      </c>
    </row>
    <row r="426" spans="1:10" s="38" customFormat="1" x14ac:dyDescent="0.25">
      <c r="A426" s="128"/>
      <c r="B426" s="21">
        <v>6</v>
      </c>
      <c r="C426" s="5" t="s">
        <v>119</v>
      </c>
      <c r="D426" s="21"/>
      <c r="E426" s="9"/>
      <c r="F426" s="9"/>
      <c r="G426" s="9">
        <f t="shared" si="52"/>
        <v>0</v>
      </c>
      <c r="H426" s="9">
        <f t="shared" si="53"/>
        <v>0</v>
      </c>
    </row>
    <row r="427" spans="1:10" s="38" customFormat="1" x14ac:dyDescent="0.25">
      <c r="A427" s="128"/>
      <c r="B427" s="21">
        <v>7</v>
      </c>
      <c r="C427" s="5" t="s">
        <v>120</v>
      </c>
      <c r="D427" s="21"/>
      <c r="E427" s="9"/>
      <c r="F427" s="9"/>
      <c r="G427" s="9">
        <f t="shared" si="52"/>
        <v>0</v>
      </c>
      <c r="H427" s="9">
        <f t="shared" si="53"/>
        <v>0</v>
      </c>
    </row>
    <row r="428" spans="1:10" s="38" customFormat="1" x14ac:dyDescent="0.25">
      <c r="A428" s="128"/>
      <c r="B428" s="21">
        <v>8</v>
      </c>
      <c r="C428" s="5" t="s">
        <v>121</v>
      </c>
      <c r="D428" s="21"/>
      <c r="E428" s="9"/>
      <c r="F428" s="9"/>
      <c r="G428" s="9">
        <f t="shared" si="52"/>
        <v>0</v>
      </c>
      <c r="H428" s="9">
        <f t="shared" si="53"/>
        <v>0</v>
      </c>
    </row>
    <row r="429" spans="1:10" s="38" customFormat="1" x14ac:dyDescent="0.25">
      <c r="A429" s="128"/>
      <c r="B429" s="21">
        <v>9</v>
      </c>
      <c r="C429" s="5" t="s">
        <v>118</v>
      </c>
      <c r="D429" s="21"/>
      <c r="E429" s="9"/>
      <c r="F429" s="9"/>
      <c r="G429" s="9">
        <f t="shared" si="52"/>
        <v>0</v>
      </c>
      <c r="H429" s="9">
        <f t="shared" si="53"/>
        <v>0</v>
      </c>
    </row>
    <row r="430" spans="1:10" s="38" customFormat="1" x14ac:dyDescent="0.25">
      <c r="A430" s="128"/>
      <c r="B430" s="21">
        <v>10</v>
      </c>
      <c r="C430" s="5" t="s">
        <v>116</v>
      </c>
      <c r="D430" s="21"/>
      <c r="E430" s="9"/>
      <c r="F430" s="9"/>
      <c r="G430" s="9">
        <f t="shared" si="52"/>
        <v>0</v>
      </c>
      <c r="H430" s="9">
        <f t="shared" si="53"/>
        <v>0</v>
      </c>
    </row>
    <row r="431" spans="1:10" s="38" customFormat="1" x14ac:dyDescent="0.25">
      <c r="A431" s="128"/>
      <c r="B431" s="21">
        <v>11</v>
      </c>
      <c r="C431" s="13" t="s">
        <v>110</v>
      </c>
      <c r="D431" s="14">
        <v>18</v>
      </c>
      <c r="E431" s="129">
        <v>224.2</v>
      </c>
      <c r="F431" s="129"/>
      <c r="G431" s="129"/>
      <c r="H431" s="22">
        <f>E431*D431</f>
        <v>4035.6</v>
      </c>
    </row>
    <row r="432" spans="1:10" s="38" customFormat="1" ht="18.75" customHeight="1" x14ac:dyDescent="0.25">
      <c r="A432" s="124" t="s">
        <v>115</v>
      </c>
      <c r="B432" s="125"/>
      <c r="C432" s="125"/>
      <c r="D432" s="125"/>
      <c r="E432" s="125"/>
      <c r="F432" s="126"/>
      <c r="G432" s="17">
        <f>SUM(G421:G430)+(H431/12)</f>
        <v>336.3</v>
      </c>
      <c r="H432" s="17">
        <f>SUM(H421:H431)</f>
        <v>4035.6</v>
      </c>
    </row>
    <row r="433" spans="1:10" s="38" customFormat="1" x14ac:dyDescent="0.25"/>
    <row r="434" spans="1:10" s="38" customFormat="1" x14ac:dyDescent="0.25"/>
    <row r="435" spans="1:10" s="38" customFormat="1" ht="21.75" customHeight="1" x14ac:dyDescent="0.25">
      <c r="A435" s="130" t="s">
        <v>156</v>
      </c>
      <c r="B435" s="130"/>
      <c r="C435" s="130"/>
      <c r="D435" s="130"/>
      <c r="E435" s="130"/>
      <c r="F435" s="130"/>
      <c r="G435" s="130"/>
      <c r="H435" s="130"/>
    </row>
    <row r="436" spans="1:10" s="38" customFormat="1" ht="38.25" x14ac:dyDescent="0.25">
      <c r="A436" s="16" t="s">
        <v>102</v>
      </c>
      <c r="B436" s="16" t="s">
        <v>103</v>
      </c>
      <c r="C436" s="16" t="s">
        <v>104</v>
      </c>
      <c r="D436" s="16" t="s">
        <v>105</v>
      </c>
      <c r="E436" s="16" t="s">
        <v>106</v>
      </c>
      <c r="F436" s="16" t="s">
        <v>108</v>
      </c>
      <c r="G436" s="16" t="s">
        <v>107</v>
      </c>
      <c r="H436" s="16" t="s">
        <v>109</v>
      </c>
    </row>
    <row r="437" spans="1:10" s="38" customFormat="1" x14ac:dyDescent="0.25">
      <c r="A437" s="127">
        <v>1</v>
      </c>
      <c r="B437" s="21">
        <v>1</v>
      </c>
      <c r="C437" s="5" t="s">
        <v>149</v>
      </c>
      <c r="D437" s="21">
        <v>1</v>
      </c>
      <c r="E437" s="9" t="e">
        <f>#REF!</f>
        <v>#REF!</v>
      </c>
      <c r="F437" s="9" t="e">
        <f>#REF!</f>
        <v>#REF!</v>
      </c>
      <c r="G437" s="9" t="e">
        <f>D437*F437</f>
        <v>#REF!</v>
      </c>
      <c r="H437" s="9" t="e">
        <f>G437*12</f>
        <v>#REF!</v>
      </c>
    </row>
    <row r="438" spans="1:10" s="38" customFormat="1" x14ac:dyDescent="0.25">
      <c r="A438" s="127"/>
      <c r="B438" s="21">
        <v>2</v>
      </c>
      <c r="C438" s="5" t="s">
        <v>101</v>
      </c>
      <c r="D438" s="21"/>
      <c r="E438" s="9"/>
      <c r="F438" s="9"/>
      <c r="G438" s="9">
        <f t="shared" ref="G438:G446" si="54">D438*F438</f>
        <v>0</v>
      </c>
      <c r="H438" s="9">
        <f t="shared" ref="H438:H446" si="55">G438*12</f>
        <v>0</v>
      </c>
      <c r="J438" s="38">
        <f>330*6</f>
        <v>1980</v>
      </c>
    </row>
    <row r="439" spans="1:10" s="38" customFormat="1" x14ac:dyDescent="0.25">
      <c r="A439" s="127"/>
      <c r="B439" s="21">
        <v>3</v>
      </c>
      <c r="C439" s="5" t="s">
        <v>100</v>
      </c>
      <c r="D439" s="21"/>
      <c r="E439" s="9"/>
      <c r="F439" s="9"/>
      <c r="G439" s="9">
        <f t="shared" si="54"/>
        <v>0</v>
      </c>
      <c r="H439" s="9">
        <f t="shared" si="55"/>
        <v>0</v>
      </c>
    </row>
    <row r="440" spans="1:10" s="38" customFormat="1" x14ac:dyDescent="0.25">
      <c r="A440" s="128"/>
      <c r="B440" s="21">
        <v>4</v>
      </c>
      <c r="C440" s="5" t="s">
        <v>114</v>
      </c>
      <c r="D440" s="21"/>
      <c r="E440" s="9"/>
      <c r="F440" s="9"/>
      <c r="G440" s="9">
        <f t="shared" si="54"/>
        <v>0</v>
      </c>
      <c r="H440" s="9">
        <f t="shared" si="55"/>
        <v>0</v>
      </c>
    </row>
    <row r="441" spans="1:10" s="38" customFormat="1" x14ac:dyDescent="0.25">
      <c r="A441" s="128"/>
      <c r="B441" s="21">
        <v>5</v>
      </c>
      <c r="C441" s="5" t="s">
        <v>117</v>
      </c>
      <c r="D441" s="21"/>
      <c r="E441" s="9"/>
      <c r="F441" s="9"/>
      <c r="G441" s="9">
        <f t="shared" si="54"/>
        <v>0</v>
      </c>
      <c r="H441" s="9">
        <f t="shared" si="55"/>
        <v>0</v>
      </c>
    </row>
    <row r="442" spans="1:10" s="38" customFormat="1" x14ac:dyDescent="0.25">
      <c r="A442" s="128"/>
      <c r="B442" s="21">
        <v>6</v>
      </c>
      <c r="C442" s="5" t="s">
        <v>119</v>
      </c>
      <c r="D442" s="21"/>
      <c r="E442" s="9"/>
      <c r="F442" s="9"/>
      <c r="G442" s="9">
        <f t="shared" si="54"/>
        <v>0</v>
      </c>
      <c r="H442" s="9">
        <f t="shared" si="55"/>
        <v>0</v>
      </c>
    </row>
    <row r="443" spans="1:10" s="38" customFormat="1" x14ac:dyDescent="0.25">
      <c r="A443" s="128"/>
      <c r="B443" s="21">
        <v>7</v>
      </c>
      <c r="C443" s="5" t="s">
        <v>120</v>
      </c>
      <c r="D443" s="21"/>
      <c r="E443" s="9"/>
      <c r="F443" s="9"/>
      <c r="G443" s="9">
        <f t="shared" si="54"/>
        <v>0</v>
      </c>
      <c r="H443" s="9">
        <f t="shared" si="55"/>
        <v>0</v>
      </c>
    </row>
    <row r="444" spans="1:10" s="38" customFormat="1" x14ac:dyDescent="0.25">
      <c r="A444" s="128"/>
      <c r="B444" s="21">
        <v>8</v>
      </c>
      <c r="C444" s="5" t="s">
        <v>121</v>
      </c>
      <c r="D444" s="21"/>
      <c r="E444" s="9"/>
      <c r="F444" s="9"/>
      <c r="G444" s="9">
        <f t="shared" si="54"/>
        <v>0</v>
      </c>
      <c r="H444" s="9">
        <f t="shared" si="55"/>
        <v>0</v>
      </c>
    </row>
    <row r="445" spans="1:10" s="38" customFormat="1" x14ac:dyDescent="0.25">
      <c r="A445" s="128"/>
      <c r="B445" s="21">
        <v>9</v>
      </c>
      <c r="C445" s="5" t="s">
        <v>118</v>
      </c>
      <c r="D445" s="21"/>
      <c r="E445" s="9"/>
      <c r="F445" s="9"/>
      <c r="G445" s="9">
        <f t="shared" si="54"/>
        <v>0</v>
      </c>
      <c r="H445" s="9">
        <f t="shared" si="55"/>
        <v>0</v>
      </c>
    </row>
    <row r="446" spans="1:10" s="38" customFormat="1" x14ac:dyDescent="0.25">
      <c r="A446" s="128"/>
      <c r="B446" s="21">
        <v>10</v>
      </c>
      <c r="C446" s="5" t="s">
        <v>116</v>
      </c>
      <c r="D446" s="21"/>
      <c r="E446" s="9"/>
      <c r="F446" s="9"/>
      <c r="G446" s="9">
        <f t="shared" si="54"/>
        <v>0</v>
      </c>
      <c r="H446" s="9">
        <f t="shared" si="55"/>
        <v>0</v>
      </c>
    </row>
    <row r="447" spans="1:10" s="38" customFormat="1" x14ac:dyDescent="0.25">
      <c r="A447" s="128"/>
      <c r="B447" s="21">
        <v>11</v>
      </c>
      <c r="C447" s="13" t="s">
        <v>110</v>
      </c>
      <c r="D447" s="14">
        <v>18</v>
      </c>
      <c r="E447" s="129">
        <v>224.2</v>
      </c>
      <c r="F447" s="129"/>
      <c r="G447" s="129"/>
      <c r="H447" s="22">
        <f>E447*D447</f>
        <v>4035.6</v>
      </c>
    </row>
    <row r="448" spans="1:10" s="38" customFormat="1" ht="18.75" customHeight="1" x14ac:dyDescent="0.25">
      <c r="A448" s="124" t="s">
        <v>115</v>
      </c>
      <c r="B448" s="125"/>
      <c r="C448" s="125"/>
      <c r="D448" s="125"/>
      <c r="E448" s="125"/>
      <c r="F448" s="126"/>
      <c r="G448" s="17" t="e">
        <f>SUM(G437:G446)+(H447/12)</f>
        <v>#REF!</v>
      </c>
      <c r="H448" s="17" t="e">
        <f>SUM(H437:H447)</f>
        <v>#REF!</v>
      </c>
    </row>
    <row r="449" spans="1:10" s="38" customFormat="1" x14ac:dyDescent="0.25"/>
    <row r="450" spans="1:10" s="38" customFormat="1" x14ac:dyDescent="0.25"/>
    <row r="451" spans="1:10" s="38" customFormat="1" ht="21.75" customHeight="1" x14ac:dyDescent="0.25">
      <c r="A451" s="130" t="s">
        <v>157</v>
      </c>
      <c r="B451" s="130"/>
      <c r="C451" s="130"/>
      <c r="D451" s="130"/>
      <c r="E451" s="130"/>
      <c r="F451" s="130"/>
      <c r="G451" s="130"/>
      <c r="H451" s="130"/>
    </row>
    <row r="452" spans="1:10" s="38" customFormat="1" ht="38.25" x14ac:dyDescent="0.25">
      <c r="A452" s="16" t="s">
        <v>102</v>
      </c>
      <c r="B452" s="16" t="s">
        <v>103</v>
      </c>
      <c r="C452" s="16" t="s">
        <v>104</v>
      </c>
      <c r="D452" s="16" t="s">
        <v>105</v>
      </c>
      <c r="E452" s="16" t="s">
        <v>106</v>
      </c>
      <c r="F452" s="16" t="s">
        <v>108</v>
      </c>
      <c r="G452" s="16" t="s">
        <v>107</v>
      </c>
      <c r="H452" s="16" t="s">
        <v>109</v>
      </c>
    </row>
    <row r="453" spans="1:10" s="38" customFormat="1" x14ac:dyDescent="0.25">
      <c r="A453" s="127">
        <v>1</v>
      </c>
      <c r="B453" s="21">
        <v>1</v>
      </c>
      <c r="C453" s="5" t="s">
        <v>149</v>
      </c>
      <c r="D453" s="21">
        <v>1</v>
      </c>
      <c r="E453" s="9" t="e">
        <f>#REF!</f>
        <v>#REF!</v>
      </c>
      <c r="F453" s="9" t="e">
        <f>#REF!</f>
        <v>#REF!</v>
      </c>
      <c r="G453" s="9" t="e">
        <f>D453*F453</f>
        <v>#REF!</v>
      </c>
      <c r="H453" s="9" t="e">
        <f>G453*12</f>
        <v>#REF!</v>
      </c>
    </row>
    <row r="454" spans="1:10" s="38" customFormat="1" x14ac:dyDescent="0.25">
      <c r="A454" s="127"/>
      <c r="B454" s="21">
        <v>2</v>
      </c>
      <c r="C454" s="5" t="s">
        <v>101</v>
      </c>
      <c r="D454" s="21"/>
      <c r="E454" s="9"/>
      <c r="F454" s="9"/>
      <c r="G454" s="9">
        <f t="shared" ref="G454:G462" si="56">D454*F454</f>
        <v>0</v>
      </c>
      <c r="H454" s="9">
        <f t="shared" ref="H454:H462" si="57">G454*12</f>
        <v>0</v>
      </c>
      <c r="J454" s="38">
        <f>330*6</f>
        <v>1980</v>
      </c>
    </row>
    <row r="455" spans="1:10" s="38" customFormat="1" x14ac:dyDescent="0.25">
      <c r="A455" s="127"/>
      <c r="B455" s="21">
        <v>3</v>
      </c>
      <c r="C455" s="5" t="s">
        <v>100</v>
      </c>
      <c r="D455" s="21"/>
      <c r="E455" s="9"/>
      <c r="F455" s="9"/>
      <c r="G455" s="9">
        <f t="shared" si="56"/>
        <v>0</v>
      </c>
      <c r="H455" s="9">
        <f t="shared" si="57"/>
        <v>0</v>
      </c>
    </row>
    <row r="456" spans="1:10" s="38" customFormat="1" x14ac:dyDescent="0.25">
      <c r="A456" s="128"/>
      <c r="B456" s="21">
        <v>4</v>
      </c>
      <c r="C456" s="5" t="s">
        <v>114</v>
      </c>
      <c r="D456" s="21"/>
      <c r="E456" s="9"/>
      <c r="F456" s="9"/>
      <c r="G456" s="9">
        <f t="shared" si="56"/>
        <v>0</v>
      </c>
      <c r="H456" s="9">
        <f t="shared" si="57"/>
        <v>0</v>
      </c>
    </row>
    <row r="457" spans="1:10" s="38" customFormat="1" x14ac:dyDescent="0.25">
      <c r="A457" s="128"/>
      <c r="B457" s="21">
        <v>5</v>
      </c>
      <c r="C457" s="5" t="s">
        <v>117</v>
      </c>
      <c r="D457" s="21"/>
      <c r="E457" s="9"/>
      <c r="F457" s="9"/>
      <c r="G457" s="9">
        <f t="shared" si="56"/>
        <v>0</v>
      </c>
      <c r="H457" s="9">
        <f t="shared" si="57"/>
        <v>0</v>
      </c>
    </row>
    <row r="458" spans="1:10" s="38" customFormat="1" x14ac:dyDescent="0.25">
      <c r="A458" s="128"/>
      <c r="B458" s="21">
        <v>6</v>
      </c>
      <c r="C458" s="5" t="s">
        <v>119</v>
      </c>
      <c r="D458" s="21"/>
      <c r="E458" s="9"/>
      <c r="F458" s="9"/>
      <c r="G458" s="9">
        <f t="shared" si="56"/>
        <v>0</v>
      </c>
      <c r="H458" s="9">
        <f t="shared" si="57"/>
        <v>0</v>
      </c>
    </row>
    <row r="459" spans="1:10" s="38" customFormat="1" x14ac:dyDescent="0.25">
      <c r="A459" s="128"/>
      <c r="B459" s="21">
        <v>7</v>
      </c>
      <c r="C459" s="5" t="s">
        <v>120</v>
      </c>
      <c r="D459" s="21"/>
      <c r="E459" s="9"/>
      <c r="F459" s="9"/>
      <c r="G459" s="9">
        <f t="shared" si="56"/>
        <v>0</v>
      </c>
      <c r="H459" s="9">
        <f t="shared" si="57"/>
        <v>0</v>
      </c>
    </row>
    <row r="460" spans="1:10" s="38" customFormat="1" x14ac:dyDescent="0.25">
      <c r="A460" s="128"/>
      <c r="B460" s="21">
        <v>8</v>
      </c>
      <c r="C460" s="5" t="s">
        <v>121</v>
      </c>
      <c r="D460" s="21"/>
      <c r="E460" s="9"/>
      <c r="F460" s="9"/>
      <c r="G460" s="9">
        <f t="shared" si="56"/>
        <v>0</v>
      </c>
      <c r="H460" s="9">
        <f t="shared" si="57"/>
        <v>0</v>
      </c>
    </row>
    <row r="461" spans="1:10" s="38" customFormat="1" x14ac:dyDescent="0.25">
      <c r="A461" s="128"/>
      <c r="B461" s="21">
        <v>9</v>
      </c>
      <c r="C461" s="5" t="s">
        <v>118</v>
      </c>
      <c r="D461" s="21"/>
      <c r="E461" s="9"/>
      <c r="F461" s="9"/>
      <c r="G461" s="9">
        <f t="shared" si="56"/>
        <v>0</v>
      </c>
      <c r="H461" s="9">
        <f t="shared" si="57"/>
        <v>0</v>
      </c>
    </row>
    <row r="462" spans="1:10" s="38" customFormat="1" x14ac:dyDescent="0.25">
      <c r="A462" s="128"/>
      <c r="B462" s="21">
        <v>10</v>
      </c>
      <c r="C462" s="5" t="s">
        <v>116</v>
      </c>
      <c r="D462" s="21"/>
      <c r="E462" s="9"/>
      <c r="F462" s="9"/>
      <c r="G462" s="9">
        <f t="shared" si="56"/>
        <v>0</v>
      </c>
      <c r="H462" s="9">
        <f t="shared" si="57"/>
        <v>0</v>
      </c>
    </row>
    <row r="463" spans="1:10" s="38" customFormat="1" x14ac:dyDescent="0.25">
      <c r="A463" s="128"/>
      <c r="B463" s="21">
        <v>11</v>
      </c>
      <c r="C463" s="13" t="s">
        <v>110</v>
      </c>
      <c r="D463" s="14">
        <v>18</v>
      </c>
      <c r="E463" s="129">
        <v>224.2</v>
      </c>
      <c r="F463" s="129"/>
      <c r="G463" s="129"/>
      <c r="H463" s="22">
        <f>E463*D463</f>
        <v>4035.6</v>
      </c>
    </row>
    <row r="464" spans="1:10" s="38" customFormat="1" ht="18.75" customHeight="1" x14ac:dyDescent="0.25">
      <c r="A464" s="124" t="s">
        <v>115</v>
      </c>
      <c r="B464" s="125"/>
      <c r="C464" s="125"/>
      <c r="D464" s="125"/>
      <c r="E464" s="125"/>
      <c r="F464" s="126"/>
      <c r="G464" s="17" t="e">
        <f>SUM(G453:G462)+(H463/12)</f>
        <v>#REF!</v>
      </c>
      <c r="H464" s="17" t="e">
        <f>SUM(H453:H463)</f>
        <v>#REF!</v>
      </c>
    </row>
    <row r="465" spans="1:8" s="38" customFormat="1" x14ac:dyDescent="0.25"/>
    <row r="466" spans="1:8" s="38" customFormat="1" x14ac:dyDescent="0.25"/>
    <row r="467" spans="1:8" ht="21.75" customHeight="1" x14ac:dyDescent="0.25">
      <c r="A467" s="130" t="s">
        <v>123</v>
      </c>
      <c r="B467" s="130"/>
      <c r="C467" s="130"/>
      <c r="D467" s="130"/>
      <c r="E467" s="130"/>
      <c r="F467" s="130"/>
      <c r="G467" s="130"/>
      <c r="H467" s="130"/>
    </row>
    <row r="468" spans="1:8" ht="38.25" x14ac:dyDescent="0.25">
      <c r="A468" s="16" t="s">
        <v>102</v>
      </c>
      <c r="B468" s="16" t="s">
        <v>103</v>
      </c>
      <c r="C468" s="16" t="s">
        <v>104</v>
      </c>
      <c r="D468" s="16" t="s">
        <v>105</v>
      </c>
      <c r="E468" s="16" t="s">
        <v>106</v>
      </c>
      <c r="F468" s="16" t="s">
        <v>108</v>
      </c>
      <c r="G468" s="16" t="s">
        <v>107</v>
      </c>
      <c r="H468" s="16" t="s">
        <v>109</v>
      </c>
    </row>
    <row r="469" spans="1:8" x14ac:dyDescent="0.25">
      <c r="A469" s="127">
        <v>1</v>
      </c>
      <c r="B469" s="10">
        <v>1</v>
      </c>
      <c r="C469" s="5" t="s">
        <v>149</v>
      </c>
      <c r="D469" s="10"/>
      <c r="E469" s="9"/>
      <c r="F469" s="9"/>
      <c r="G469" s="9">
        <f>D469*F469</f>
        <v>0</v>
      </c>
      <c r="H469" s="9">
        <f>G469*12</f>
        <v>0</v>
      </c>
    </row>
    <row r="470" spans="1:8" x14ac:dyDescent="0.25">
      <c r="A470" s="127"/>
      <c r="B470" s="10">
        <v>2</v>
      </c>
      <c r="C470" s="5" t="s">
        <v>101</v>
      </c>
      <c r="D470" s="10">
        <v>10</v>
      </c>
      <c r="E470" s="9">
        <v>3698.74</v>
      </c>
      <c r="F470" s="9" t="e">
        <f>#REF!</f>
        <v>#REF!</v>
      </c>
      <c r="G470" s="9" t="e">
        <f t="shared" ref="G470:G478" si="58">D470*F470</f>
        <v>#REF!</v>
      </c>
      <c r="H470" s="9" t="e">
        <f t="shared" ref="H470:H478" si="59">G470*12</f>
        <v>#REF!</v>
      </c>
    </row>
    <row r="471" spans="1:8" x14ac:dyDescent="0.25">
      <c r="A471" s="127"/>
      <c r="B471" s="10">
        <v>3</v>
      </c>
      <c r="C471" s="5" t="s">
        <v>100</v>
      </c>
      <c r="D471" s="10">
        <v>1</v>
      </c>
      <c r="E471" s="9">
        <v>5657.7</v>
      </c>
      <c r="F471" s="9" t="e">
        <f>#REF!</f>
        <v>#REF!</v>
      </c>
      <c r="G471" s="9" t="e">
        <f t="shared" si="58"/>
        <v>#REF!</v>
      </c>
      <c r="H471" s="9" t="e">
        <f t="shared" si="59"/>
        <v>#REF!</v>
      </c>
    </row>
    <row r="472" spans="1:8" x14ac:dyDescent="0.25">
      <c r="A472" s="128"/>
      <c r="B472" s="10">
        <v>4</v>
      </c>
      <c r="C472" s="5" t="s">
        <v>114</v>
      </c>
      <c r="D472" s="41">
        <v>1</v>
      </c>
      <c r="E472" s="42" t="e">
        <f>#REF!</f>
        <v>#REF!</v>
      </c>
      <c r="F472" s="42" t="e">
        <f>#REF!</f>
        <v>#REF!</v>
      </c>
      <c r="G472" s="42" t="e">
        <f t="shared" si="58"/>
        <v>#REF!</v>
      </c>
      <c r="H472" s="42" t="e">
        <f t="shared" si="59"/>
        <v>#REF!</v>
      </c>
    </row>
    <row r="473" spans="1:8" x14ac:dyDescent="0.25">
      <c r="A473" s="128"/>
      <c r="B473" s="10">
        <v>5</v>
      </c>
      <c r="C473" s="5" t="s">
        <v>117</v>
      </c>
      <c r="D473" s="10"/>
      <c r="E473" s="9"/>
      <c r="F473" s="9"/>
      <c r="G473" s="9">
        <f t="shared" si="58"/>
        <v>0</v>
      </c>
      <c r="H473" s="9">
        <f t="shared" si="59"/>
        <v>0</v>
      </c>
    </row>
    <row r="474" spans="1:8" x14ac:dyDescent="0.25">
      <c r="A474" s="128"/>
      <c r="B474" s="10">
        <v>6</v>
      </c>
      <c r="C474" s="5" t="s">
        <v>119</v>
      </c>
      <c r="D474" s="10"/>
      <c r="E474" s="9"/>
      <c r="F474" s="9"/>
      <c r="G474" s="9">
        <f t="shared" si="58"/>
        <v>0</v>
      </c>
      <c r="H474" s="9">
        <f t="shared" si="59"/>
        <v>0</v>
      </c>
    </row>
    <row r="475" spans="1:8" x14ac:dyDescent="0.25">
      <c r="A475" s="128"/>
      <c r="B475" s="10">
        <v>7</v>
      </c>
      <c r="C475" s="5" t="s">
        <v>120</v>
      </c>
      <c r="D475" s="10"/>
      <c r="E475" s="9"/>
      <c r="F475" s="9"/>
      <c r="G475" s="9">
        <f t="shared" si="58"/>
        <v>0</v>
      </c>
      <c r="H475" s="9">
        <f t="shared" si="59"/>
        <v>0</v>
      </c>
    </row>
    <row r="476" spans="1:8" x14ac:dyDescent="0.25">
      <c r="A476" s="128"/>
      <c r="B476" s="10">
        <v>8</v>
      </c>
      <c r="C476" s="5" t="s">
        <v>121</v>
      </c>
      <c r="D476" s="10"/>
      <c r="E476" s="9"/>
      <c r="F476" s="9"/>
      <c r="G476" s="9">
        <f t="shared" si="58"/>
        <v>0</v>
      </c>
      <c r="H476" s="9">
        <f t="shared" si="59"/>
        <v>0</v>
      </c>
    </row>
    <row r="477" spans="1:8" x14ac:dyDescent="0.25">
      <c r="A477" s="128"/>
      <c r="B477" s="10">
        <v>9</v>
      </c>
      <c r="C477" s="5" t="s">
        <v>118</v>
      </c>
      <c r="D477" s="10"/>
      <c r="E477" s="9"/>
      <c r="F477" s="9"/>
      <c r="G477" s="9">
        <f t="shared" si="58"/>
        <v>0</v>
      </c>
      <c r="H477" s="9">
        <f t="shared" si="59"/>
        <v>0</v>
      </c>
    </row>
    <row r="478" spans="1:8" x14ac:dyDescent="0.25">
      <c r="A478" s="128"/>
      <c r="B478" s="10">
        <v>10</v>
      </c>
      <c r="C478" s="5" t="s">
        <v>116</v>
      </c>
      <c r="D478" s="10"/>
      <c r="E478" s="9"/>
      <c r="F478" s="9"/>
      <c r="G478" s="9">
        <f t="shared" si="58"/>
        <v>0</v>
      </c>
      <c r="H478" s="9">
        <f t="shared" si="59"/>
        <v>0</v>
      </c>
    </row>
    <row r="479" spans="1:8" x14ac:dyDescent="0.25">
      <c r="A479" s="128"/>
      <c r="B479" s="10">
        <v>11</v>
      </c>
      <c r="C479" s="13" t="s">
        <v>110</v>
      </c>
      <c r="D479" s="14">
        <v>18</v>
      </c>
      <c r="E479" s="129">
        <v>224.2</v>
      </c>
      <c r="F479" s="129"/>
      <c r="G479" s="129"/>
      <c r="H479" s="15">
        <f>E479*D479</f>
        <v>4035.6</v>
      </c>
    </row>
    <row r="480" spans="1:8" ht="18.75" customHeight="1" x14ac:dyDescent="0.25">
      <c r="A480" s="124" t="s">
        <v>115</v>
      </c>
      <c r="B480" s="125"/>
      <c r="C480" s="125"/>
      <c r="D480" s="125"/>
      <c r="E480" s="125"/>
      <c r="F480" s="126"/>
      <c r="G480" s="17" t="e">
        <f>SUM(G469:G478)+(H479/12)</f>
        <v>#REF!</v>
      </c>
      <c r="H480" s="17" t="e">
        <f>SUM(H469:H479)</f>
        <v>#REF!</v>
      </c>
    </row>
    <row r="483" spans="1:8" ht="21.75" customHeight="1" x14ac:dyDescent="0.25">
      <c r="A483" s="130" t="s">
        <v>145</v>
      </c>
      <c r="B483" s="130"/>
      <c r="C483" s="130"/>
      <c r="D483" s="130"/>
      <c r="E483" s="130"/>
      <c r="F483" s="130"/>
      <c r="G483" s="130"/>
      <c r="H483" s="130"/>
    </row>
    <row r="484" spans="1:8" ht="38.25" x14ac:dyDescent="0.25">
      <c r="A484" s="16" t="s">
        <v>102</v>
      </c>
      <c r="B484" s="16" t="s">
        <v>103</v>
      </c>
      <c r="C484" s="16" t="s">
        <v>104</v>
      </c>
      <c r="D484" s="16" t="s">
        <v>105</v>
      </c>
      <c r="E484" s="16" t="s">
        <v>106</v>
      </c>
      <c r="F484" s="16" t="s">
        <v>108</v>
      </c>
      <c r="G484" s="16" t="s">
        <v>107</v>
      </c>
      <c r="H484" s="16" t="s">
        <v>109</v>
      </c>
    </row>
    <row r="485" spans="1:8" x14ac:dyDescent="0.25">
      <c r="A485" s="127">
        <v>1</v>
      </c>
      <c r="B485" s="10">
        <v>1</v>
      </c>
      <c r="C485" s="5" t="s">
        <v>149</v>
      </c>
      <c r="D485" s="10"/>
      <c r="E485" s="9"/>
      <c r="F485" s="9"/>
      <c r="G485" s="9">
        <f>D485*F485</f>
        <v>0</v>
      </c>
      <c r="H485" s="9">
        <f>G485*12</f>
        <v>0</v>
      </c>
    </row>
    <row r="486" spans="1:8" x14ac:dyDescent="0.25">
      <c r="A486" s="127"/>
      <c r="B486" s="10">
        <v>2</v>
      </c>
      <c r="C486" s="5" t="s">
        <v>101</v>
      </c>
      <c r="D486" s="10">
        <v>6</v>
      </c>
      <c r="E486" s="9">
        <v>3698.74</v>
      </c>
      <c r="F486" s="9" t="e">
        <f>#REF!</f>
        <v>#REF!</v>
      </c>
      <c r="G486" s="9" t="e">
        <f t="shared" ref="G486:G494" si="60">D486*F486</f>
        <v>#REF!</v>
      </c>
      <c r="H486" s="9" t="e">
        <f t="shared" ref="H486:H494" si="61">G486*12</f>
        <v>#REF!</v>
      </c>
    </row>
    <row r="487" spans="1:8" x14ac:dyDescent="0.25">
      <c r="A487" s="127"/>
      <c r="B487" s="10">
        <v>3</v>
      </c>
      <c r="C487" s="5" t="s">
        <v>100</v>
      </c>
      <c r="D487" s="10"/>
      <c r="E487" s="9"/>
      <c r="F487" s="9"/>
      <c r="G487" s="9">
        <f t="shared" si="60"/>
        <v>0</v>
      </c>
      <c r="H487" s="9">
        <f t="shared" si="61"/>
        <v>0</v>
      </c>
    </row>
    <row r="488" spans="1:8" x14ac:dyDescent="0.25">
      <c r="A488" s="128"/>
      <c r="B488" s="10">
        <v>4</v>
      </c>
      <c r="C488" s="5" t="s">
        <v>114</v>
      </c>
      <c r="D488" s="10"/>
      <c r="E488" s="9"/>
      <c r="F488" s="9"/>
      <c r="G488" s="9">
        <f t="shared" si="60"/>
        <v>0</v>
      </c>
      <c r="H488" s="9">
        <f t="shared" si="61"/>
        <v>0</v>
      </c>
    </row>
    <row r="489" spans="1:8" x14ac:dyDescent="0.25">
      <c r="A489" s="128"/>
      <c r="B489" s="10">
        <v>5</v>
      </c>
      <c r="C489" s="5" t="s">
        <v>117</v>
      </c>
      <c r="D489" s="10"/>
      <c r="E489" s="9"/>
      <c r="F489" s="9"/>
      <c r="G489" s="9">
        <f t="shared" si="60"/>
        <v>0</v>
      </c>
      <c r="H489" s="9">
        <f t="shared" si="61"/>
        <v>0</v>
      </c>
    </row>
    <row r="490" spans="1:8" x14ac:dyDescent="0.25">
      <c r="A490" s="128"/>
      <c r="B490" s="10">
        <v>6</v>
      </c>
      <c r="C490" s="5" t="s">
        <v>119</v>
      </c>
      <c r="D490" s="10"/>
      <c r="E490" s="9"/>
      <c r="F490" s="9"/>
      <c r="G490" s="9">
        <f t="shared" si="60"/>
        <v>0</v>
      </c>
      <c r="H490" s="9">
        <f t="shared" si="61"/>
        <v>0</v>
      </c>
    </row>
    <row r="491" spans="1:8" x14ac:dyDescent="0.25">
      <c r="A491" s="128"/>
      <c r="B491" s="10">
        <v>7</v>
      </c>
      <c r="C491" s="5" t="s">
        <v>120</v>
      </c>
      <c r="D491" s="10"/>
      <c r="E491" s="9"/>
      <c r="F491" s="9"/>
      <c r="G491" s="9">
        <f t="shared" si="60"/>
        <v>0</v>
      </c>
      <c r="H491" s="9">
        <f t="shared" si="61"/>
        <v>0</v>
      </c>
    </row>
    <row r="492" spans="1:8" x14ac:dyDescent="0.25">
      <c r="A492" s="128"/>
      <c r="B492" s="10">
        <v>8</v>
      </c>
      <c r="C492" s="5" t="s">
        <v>121</v>
      </c>
      <c r="D492" s="10"/>
      <c r="E492" s="9"/>
      <c r="F492" s="9"/>
      <c r="G492" s="9">
        <f t="shared" si="60"/>
        <v>0</v>
      </c>
      <c r="H492" s="9">
        <f t="shared" si="61"/>
        <v>0</v>
      </c>
    </row>
    <row r="493" spans="1:8" x14ac:dyDescent="0.25">
      <c r="A493" s="128"/>
      <c r="B493" s="10">
        <v>9</v>
      </c>
      <c r="C493" s="5" t="s">
        <v>118</v>
      </c>
      <c r="D493" s="10"/>
      <c r="E493" s="9"/>
      <c r="F493" s="9"/>
      <c r="G493" s="9">
        <f t="shared" si="60"/>
        <v>0</v>
      </c>
      <c r="H493" s="9">
        <f t="shared" si="61"/>
        <v>0</v>
      </c>
    </row>
    <row r="494" spans="1:8" x14ac:dyDescent="0.25">
      <c r="A494" s="128"/>
      <c r="B494" s="10">
        <v>10</v>
      </c>
      <c r="C494" s="5" t="s">
        <v>116</v>
      </c>
      <c r="D494" s="10"/>
      <c r="E494" s="9"/>
      <c r="F494" s="9"/>
      <c r="G494" s="9">
        <f t="shared" si="60"/>
        <v>0</v>
      </c>
      <c r="H494" s="9">
        <f t="shared" si="61"/>
        <v>0</v>
      </c>
    </row>
    <row r="495" spans="1:8" x14ac:dyDescent="0.25">
      <c r="A495" s="128"/>
      <c r="B495" s="10">
        <v>11</v>
      </c>
      <c r="C495" s="13" t="s">
        <v>110</v>
      </c>
      <c r="D495" s="14">
        <v>18</v>
      </c>
      <c r="E495" s="129">
        <v>224.2</v>
      </c>
      <c r="F495" s="129"/>
      <c r="G495" s="129"/>
      <c r="H495" s="15">
        <f>E495*D495</f>
        <v>4035.6</v>
      </c>
    </row>
    <row r="496" spans="1:8" ht="18.75" customHeight="1" x14ac:dyDescent="0.25">
      <c r="A496" s="124" t="s">
        <v>115</v>
      </c>
      <c r="B496" s="125"/>
      <c r="C496" s="125"/>
      <c r="D496" s="125"/>
      <c r="E496" s="125"/>
      <c r="F496" s="126"/>
      <c r="G496" s="17" t="e">
        <f>SUM(G485:G494)+(H495/12)</f>
        <v>#REF!</v>
      </c>
      <c r="H496" s="17" t="e">
        <f>SUM(H485:H495)</f>
        <v>#REF!</v>
      </c>
    </row>
    <row r="499" spans="1:8" ht="21.75" customHeight="1" x14ac:dyDescent="0.25">
      <c r="A499" s="130" t="s">
        <v>146</v>
      </c>
      <c r="B499" s="130"/>
      <c r="C499" s="130"/>
      <c r="D499" s="130"/>
      <c r="E499" s="130"/>
      <c r="F499" s="130"/>
      <c r="G499" s="130"/>
      <c r="H499" s="130"/>
    </row>
    <row r="500" spans="1:8" ht="38.25" x14ac:dyDescent="0.25">
      <c r="A500" s="16" t="s">
        <v>102</v>
      </c>
      <c r="B500" s="16" t="s">
        <v>103</v>
      </c>
      <c r="C500" s="16" t="s">
        <v>104</v>
      </c>
      <c r="D500" s="16" t="s">
        <v>105</v>
      </c>
      <c r="E500" s="16" t="s">
        <v>106</v>
      </c>
      <c r="F500" s="16" t="s">
        <v>108</v>
      </c>
      <c r="G500" s="16" t="s">
        <v>107</v>
      </c>
      <c r="H500" s="16" t="s">
        <v>109</v>
      </c>
    </row>
    <row r="501" spans="1:8" x14ac:dyDescent="0.25">
      <c r="A501" s="127">
        <v>1</v>
      </c>
      <c r="B501" s="10">
        <v>1</v>
      </c>
      <c r="C501" s="5" t="s">
        <v>149</v>
      </c>
      <c r="D501" s="10"/>
      <c r="E501" s="9"/>
      <c r="F501" s="9"/>
      <c r="G501" s="9">
        <f>D501*F501</f>
        <v>0</v>
      </c>
      <c r="H501" s="9">
        <f>G501*12</f>
        <v>0</v>
      </c>
    </row>
    <row r="502" spans="1:8" x14ac:dyDescent="0.25">
      <c r="A502" s="127"/>
      <c r="B502" s="10">
        <v>2</v>
      </c>
      <c r="C502" s="5" t="s">
        <v>101</v>
      </c>
      <c r="D502" s="10">
        <v>1</v>
      </c>
      <c r="E502" s="9">
        <v>3698.74</v>
      </c>
      <c r="F502" s="9" t="e">
        <f>#REF!</f>
        <v>#REF!</v>
      </c>
      <c r="G502" s="9" t="e">
        <f t="shared" ref="G502:G510" si="62">D502*F502</f>
        <v>#REF!</v>
      </c>
      <c r="H502" s="9" t="e">
        <f t="shared" ref="H502:H510" si="63">G502*12</f>
        <v>#REF!</v>
      </c>
    </row>
    <row r="503" spans="1:8" x14ac:dyDescent="0.25">
      <c r="A503" s="127"/>
      <c r="B503" s="10">
        <v>3</v>
      </c>
      <c r="C503" s="5" t="s">
        <v>100</v>
      </c>
      <c r="D503" s="10"/>
      <c r="E503" s="9"/>
      <c r="F503" s="9"/>
      <c r="G503" s="9">
        <f t="shared" si="62"/>
        <v>0</v>
      </c>
      <c r="H503" s="9">
        <f t="shared" si="63"/>
        <v>0</v>
      </c>
    </row>
    <row r="504" spans="1:8" x14ac:dyDescent="0.25">
      <c r="A504" s="128"/>
      <c r="B504" s="10">
        <v>4</v>
      </c>
      <c r="C504" s="5" t="s">
        <v>114</v>
      </c>
      <c r="D504" s="10"/>
      <c r="E504" s="9"/>
      <c r="F504" s="9"/>
      <c r="G504" s="9">
        <f t="shared" si="62"/>
        <v>0</v>
      </c>
      <c r="H504" s="9">
        <f t="shared" si="63"/>
        <v>0</v>
      </c>
    </row>
    <row r="505" spans="1:8" x14ac:dyDescent="0.25">
      <c r="A505" s="128"/>
      <c r="B505" s="10">
        <v>5</v>
      </c>
      <c r="C505" s="5" t="s">
        <v>117</v>
      </c>
      <c r="D505" s="10"/>
      <c r="E505" s="9"/>
      <c r="F505" s="9"/>
      <c r="G505" s="9">
        <f t="shared" si="62"/>
        <v>0</v>
      </c>
      <c r="H505" s="9">
        <f t="shared" si="63"/>
        <v>0</v>
      </c>
    </row>
    <row r="506" spans="1:8" x14ac:dyDescent="0.25">
      <c r="A506" s="128"/>
      <c r="B506" s="10">
        <v>6</v>
      </c>
      <c r="C506" s="5" t="s">
        <v>119</v>
      </c>
      <c r="D506" s="10"/>
      <c r="E506" s="9"/>
      <c r="F506" s="9"/>
      <c r="G506" s="9">
        <f t="shared" si="62"/>
        <v>0</v>
      </c>
      <c r="H506" s="9">
        <f t="shared" si="63"/>
        <v>0</v>
      </c>
    </row>
    <row r="507" spans="1:8" x14ac:dyDescent="0.25">
      <c r="A507" s="128"/>
      <c r="B507" s="10">
        <v>7</v>
      </c>
      <c r="C507" s="5" t="s">
        <v>120</v>
      </c>
      <c r="D507" s="10"/>
      <c r="E507" s="9"/>
      <c r="F507" s="9"/>
      <c r="G507" s="9">
        <f t="shared" si="62"/>
        <v>0</v>
      </c>
      <c r="H507" s="9">
        <f t="shared" si="63"/>
        <v>0</v>
      </c>
    </row>
    <row r="508" spans="1:8" x14ac:dyDescent="0.25">
      <c r="A508" s="128"/>
      <c r="B508" s="10">
        <v>8</v>
      </c>
      <c r="C508" s="5" t="s">
        <v>121</v>
      </c>
      <c r="D508" s="10"/>
      <c r="E508" s="9"/>
      <c r="F508" s="9"/>
      <c r="G508" s="9">
        <f t="shared" si="62"/>
        <v>0</v>
      </c>
      <c r="H508" s="9">
        <f t="shared" si="63"/>
        <v>0</v>
      </c>
    </row>
    <row r="509" spans="1:8" x14ac:dyDescent="0.25">
      <c r="A509" s="128"/>
      <c r="B509" s="10">
        <v>9</v>
      </c>
      <c r="C509" s="5" t="s">
        <v>118</v>
      </c>
      <c r="D509" s="10"/>
      <c r="E509" s="9"/>
      <c r="F509" s="9"/>
      <c r="G509" s="9">
        <f t="shared" si="62"/>
        <v>0</v>
      </c>
      <c r="H509" s="9">
        <f t="shared" si="63"/>
        <v>0</v>
      </c>
    </row>
    <row r="510" spans="1:8" x14ac:dyDescent="0.25">
      <c r="A510" s="128"/>
      <c r="B510" s="10">
        <v>10</v>
      </c>
      <c r="C510" s="5" t="s">
        <v>116</v>
      </c>
      <c r="D510" s="10"/>
      <c r="E510" s="9"/>
      <c r="F510" s="9"/>
      <c r="G510" s="9">
        <f t="shared" si="62"/>
        <v>0</v>
      </c>
      <c r="H510" s="9">
        <f t="shared" si="63"/>
        <v>0</v>
      </c>
    </row>
    <row r="511" spans="1:8" x14ac:dyDescent="0.25">
      <c r="A511" s="128"/>
      <c r="B511" s="10">
        <v>11</v>
      </c>
      <c r="C511" s="13" t="s">
        <v>110</v>
      </c>
      <c r="D511" s="14">
        <v>18</v>
      </c>
      <c r="E511" s="129">
        <v>224.2</v>
      </c>
      <c r="F511" s="129"/>
      <c r="G511" s="129"/>
      <c r="H511" s="15">
        <f>E511*D511</f>
        <v>4035.6</v>
      </c>
    </row>
    <row r="512" spans="1:8" ht="18.75" customHeight="1" x14ac:dyDescent="0.25">
      <c r="A512" s="124" t="s">
        <v>115</v>
      </c>
      <c r="B512" s="125"/>
      <c r="C512" s="125"/>
      <c r="D512" s="125"/>
      <c r="E512" s="125"/>
      <c r="F512" s="126"/>
      <c r="G512" s="17" t="e">
        <f>SUM(G501:G510)+(H511/12)</f>
        <v>#REF!</v>
      </c>
      <c r="H512" s="17" t="e">
        <f>SUM(H501:H511)</f>
        <v>#REF!</v>
      </c>
    </row>
    <row r="515" spans="1:8" ht="21.75" customHeight="1" x14ac:dyDescent="0.25">
      <c r="A515" s="130" t="s">
        <v>124</v>
      </c>
      <c r="B515" s="130"/>
      <c r="C515" s="130"/>
      <c r="D515" s="130"/>
      <c r="E515" s="130"/>
      <c r="F515" s="130"/>
      <c r="G515" s="130"/>
      <c r="H515" s="130"/>
    </row>
    <row r="516" spans="1:8" ht="38.25" x14ac:dyDescent="0.25">
      <c r="A516" s="16" t="s">
        <v>102</v>
      </c>
      <c r="B516" s="16" t="s">
        <v>103</v>
      </c>
      <c r="C516" s="16" t="s">
        <v>104</v>
      </c>
      <c r="D516" s="16" t="s">
        <v>105</v>
      </c>
      <c r="E516" s="16" t="s">
        <v>106</v>
      </c>
      <c r="F516" s="16" t="s">
        <v>108</v>
      </c>
      <c r="G516" s="16" t="s">
        <v>107</v>
      </c>
      <c r="H516" s="16" t="s">
        <v>109</v>
      </c>
    </row>
    <row r="517" spans="1:8" x14ac:dyDescent="0.25">
      <c r="A517" s="127">
        <v>1</v>
      </c>
      <c r="B517" s="10">
        <v>1</v>
      </c>
      <c r="C517" s="5" t="s">
        <v>149</v>
      </c>
      <c r="D517" s="10">
        <v>1</v>
      </c>
      <c r="E517" s="9" t="e">
        <f>#REF!</f>
        <v>#REF!</v>
      </c>
      <c r="F517" s="9" t="e">
        <f>#REF!</f>
        <v>#REF!</v>
      </c>
      <c r="G517" s="9" t="e">
        <f>D517*F517</f>
        <v>#REF!</v>
      </c>
      <c r="H517" s="9" t="e">
        <f>G517*12</f>
        <v>#REF!</v>
      </c>
    </row>
    <row r="518" spans="1:8" x14ac:dyDescent="0.25">
      <c r="A518" s="127"/>
      <c r="B518" s="10">
        <v>2</v>
      </c>
      <c r="C518" s="5" t="s">
        <v>101</v>
      </c>
      <c r="D518" s="10"/>
      <c r="E518" s="9"/>
      <c r="F518" s="9"/>
      <c r="G518" s="9">
        <f t="shared" ref="G518:G526" si="64">D518*F518</f>
        <v>0</v>
      </c>
      <c r="H518" s="9">
        <f t="shared" ref="H518:H526" si="65">G518*12</f>
        <v>0</v>
      </c>
    </row>
    <row r="519" spans="1:8" x14ac:dyDescent="0.25">
      <c r="A519" s="127"/>
      <c r="B519" s="10">
        <v>3</v>
      </c>
      <c r="C519" s="5" t="s">
        <v>100</v>
      </c>
      <c r="D519" s="10"/>
      <c r="E519" s="9"/>
      <c r="F519" s="9"/>
      <c r="G519" s="9">
        <f t="shared" si="64"/>
        <v>0</v>
      </c>
      <c r="H519" s="9">
        <f t="shared" si="65"/>
        <v>0</v>
      </c>
    </row>
    <row r="520" spans="1:8" x14ac:dyDescent="0.25">
      <c r="A520" s="128"/>
      <c r="B520" s="10">
        <v>4</v>
      </c>
      <c r="C520" s="5" t="s">
        <v>114</v>
      </c>
      <c r="D520" s="10"/>
      <c r="E520" s="9"/>
      <c r="F520" s="9"/>
      <c r="G520" s="9">
        <f t="shared" si="64"/>
        <v>0</v>
      </c>
      <c r="H520" s="9">
        <f t="shared" si="65"/>
        <v>0</v>
      </c>
    </row>
    <row r="521" spans="1:8" x14ac:dyDescent="0.25">
      <c r="A521" s="128"/>
      <c r="B521" s="10">
        <v>5</v>
      </c>
      <c r="C521" s="5" t="s">
        <v>117</v>
      </c>
      <c r="D521" s="10"/>
      <c r="E521" s="9"/>
      <c r="F521" s="9"/>
      <c r="G521" s="9">
        <f t="shared" si="64"/>
        <v>0</v>
      </c>
      <c r="H521" s="9">
        <f t="shared" si="65"/>
        <v>0</v>
      </c>
    </row>
    <row r="522" spans="1:8" x14ac:dyDescent="0.25">
      <c r="A522" s="128"/>
      <c r="B522" s="10">
        <v>6</v>
      </c>
      <c r="C522" s="5" t="s">
        <v>119</v>
      </c>
      <c r="D522" s="10"/>
      <c r="E522" s="9"/>
      <c r="F522" s="9"/>
      <c r="G522" s="9">
        <f t="shared" si="64"/>
        <v>0</v>
      </c>
      <c r="H522" s="9">
        <f t="shared" si="65"/>
        <v>0</v>
      </c>
    </row>
    <row r="523" spans="1:8" x14ac:dyDescent="0.25">
      <c r="A523" s="128"/>
      <c r="B523" s="10">
        <v>7</v>
      </c>
      <c r="C523" s="5" t="s">
        <v>120</v>
      </c>
      <c r="D523" s="10"/>
      <c r="E523" s="9"/>
      <c r="F523" s="9"/>
      <c r="G523" s="9">
        <f t="shared" si="64"/>
        <v>0</v>
      </c>
      <c r="H523" s="9">
        <f t="shared" si="65"/>
        <v>0</v>
      </c>
    </row>
    <row r="524" spans="1:8" x14ac:dyDescent="0.25">
      <c r="A524" s="128"/>
      <c r="B524" s="10">
        <v>8</v>
      </c>
      <c r="C524" s="5" t="s">
        <v>121</v>
      </c>
      <c r="D524" s="10"/>
      <c r="E524" s="9"/>
      <c r="F524" s="9"/>
      <c r="G524" s="9">
        <f t="shared" si="64"/>
        <v>0</v>
      </c>
      <c r="H524" s="9">
        <f t="shared" si="65"/>
        <v>0</v>
      </c>
    </row>
    <row r="525" spans="1:8" x14ac:dyDescent="0.25">
      <c r="A525" s="128"/>
      <c r="B525" s="10">
        <v>9</v>
      </c>
      <c r="C525" s="5" t="s">
        <v>118</v>
      </c>
      <c r="D525" s="10"/>
      <c r="E525" s="9"/>
      <c r="F525" s="9"/>
      <c r="G525" s="9">
        <f t="shared" si="64"/>
        <v>0</v>
      </c>
      <c r="H525" s="9">
        <f t="shared" si="65"/>
        <v>0</v>
      </c>
    </row>
    <row r="526" spans="1:8" x14ac:dyDescent="0.25">
      <c r="A526" s="128"/>
      <c r="B526" s="10">
        <v>10</v>
      </c>
      <c r="C526" s="5" t="s">
        <v>116</v>
      </c>
      <c r="D526" s="10"/>
      <c r="E526" s="9"/>
      <c r="F526" s="9"/>
      <c r="G526" s="9">
        <f t="shared" si="64"/>
        <v>0</v>
      </c>
      <c r="H526" s="9">
        <f t="shared" si="65"/>
        <v>0</v>
      </c>
    </row>
    <row r="527" spans="1:8" x14ac:dyDescent="0.25">
      <c r="A527" s="128"/>
      <c r="B527" s="10">
        <v>11</v>
      </c>
      <c r="C527" s="13" t="s">
        <v>110</v>
      </c>
      <c r="D527" s="14">
        <v>18</v>
      </c>
      <c r="E527" s="129">
        <v>224.2</v>
      </c>
      <c r="F527" s="129"/>
      <c r="G527" s="129"/>
      <c r="H527" s="15">
        <f>E527*D527</f>
        <v>4035.6</v>
      </c>
    </row>
    <row r="528" spans="1:8" ht="18.75" customHeight="1" x14ac:dyDescent="0.25">
      <c r="A528" s="124" t="s">
        <v>115</v>
      </c>
      <c r="B528" s="125"/>
      <c r="C528" s="125"/>
      <c r="D528" s="125"/>
      <c r="E528" s="125"/>
      <c r="F528" s="126"/>
      <c r="G528" s="17" t="e">
        <f>SUM(G517:G526)+(H527/12)</f>
        <v>#REF!</v>
      </c>
      <c r="H528" s="17" t="e">
        <f>SUM(H517:H527)</f>
        <v>#REF!</v>
      </c>
    </row>
    <row r="530" spans="1:8" s="12" customFormat="1" x14ac:dyDescent="0.25">
      <c r="G530" s="29"/>
    </row>
    <row r="531" spans="1:8" s="38" customFormat="1" ht="21.75" customHeight="1" x14ac:dyDescent="0.25">
      <c r="A531" s="130" t="s">
        <v>213</v>
      </c>
      <c r="B531" s="130"/>
      <c r="C531" s="130"/>
      <c r="D531" s="130"/>
      <c r="E531" s="130"/>
      <c r="F531" s="130"/>
      <c r="G531" s="130"/>
      <c r="H531" s="130"/>
    </row>
    <row r="532" spans="1:8" s="38" customFormat="1" ht="38.25" x14ac:dyDescent="0.25">
      <c r="A532" s="16" t="s">
        <v>102</v>
      </c>
      <c r="B532" s="16" t="s">
        <v>103</v>
      </c>
      <c r="C532" s="16" t="s">
        <v>104</v>
      </c>
      <c r="D532" s="16" t="s">
        <v>105</v>
      </c>
      <c r="E532" s="16" t="s">
        <v>106</v>
      </c>
      <c r="F532" s="16" t="s">
        <v>108</v>
      </c>
      <c r="G532" s="16" t="s">
        <v>107</v>
      </c>
      <c r="H532" s="16" t="s">
        <v>109</v>
      </c>
    </row>
    <row r="533" spans="1:8" s="38" customFormat="1" x14ac:dyDescent="0.25">
      <c r="A533" s="127">
        <v>1</v>
      </c>
      <c r="B533" s="44">
        <v>1</v>
      </c>
      <c r="C533" s="5" t="s">
        <v>149</v>
      </c>
      <c r="D533" s="44">
        <v>1</v>
      </c>
      <c r="E533" s="9" t="e">
        <f>#REF!</f>
        <v>#REF!</v>
      </c>
      <c r="F533" s="9" t="e">
        <f>#REF!</f>
        <v>#REF!</v>
      </c>
      <c r="G533" s="9" t="e">
        <f>D533*F533</f>
        <v>#REF!</v>
      </c>
      <c r="H533" s="9" t="e">
        <f>G533*12</f>
        <v>#REF!</v>
      </c>
    </row>
    <row r="534" spans="1:8" s="38" customFormat="1" x14ac:dyDescent="0.25">
      <c r="A534" s="127"/>
      <c r="B534" s="44">
        <v>2</v>
      </c>
      <c r="C534" s="5" t="s">
        <v>101</v>
      </c>
      <c r="D534" s="44"/>
      <c r="E534" s="9"/>
      <c r="F534" s="9"/>
      <c r="G534" s="9">
        <f t="shared" ref="G534:G542" si="66">D534*F534</f>
        <v>0</v>
      </c>
      <c r="H534" s="9">
        <f t="shared" ref="H534:H542" si="67">G534*12</f>
        <v>0</v>
      </c>
    </row>
    <row r="535" spans="1:8" s="38" customFormat="1" x14ac:dyDescent="0.25">
      <c r="A535" s="127"/>
      <c r="B535" s="44">
        <v>3</v>
      </c>
      <c r="C535" s="5" t="s">
        <v>100</v>
      </c>
      <c r="D535" s="44"/>
      <c r="E535" s="9"/>
      <c r="F535" s="9"/>
      <c r="G535" s="9">
        <f t="shared" si="66"/>
        <v>0</v>
      </c>
      <c r="H535" s="9">
        <f t="shared" si="67"/>
        <v>0</v>
      </c>
    </row>
    <row r="536" spans="1:8" s="38" customFormat="1" x14ac:dyDescent="0.25">
      <c r="A536" s="128"/>
      <c r="B536" s="44">
        <v>4</v>
      </c>
      <c r="C536" s="5" t="s">
        <v>114</v>
      </c>
      <c r="D536" s="44"/>
      <c r="E536" s="9"/>
      <c r="F536" s="9"/>
      <c r="G536" s="9">
        <f t="shared" si="66"/>
        <v>0</v>
      </c>
      <c r="H536" s="9">
        <f t="shared" si="67"/>
        <v>0</v>
      </c>
    </row>
    <row r="537" spans="1:8" s="38" customFormat="1" x14ac:dyDescent="0.25">
      <c r="A537" s="128"/>
      <c r="B537" s="44">
        <v>5</v>
      </c>
      <c r="C537" s="5" t="s">
        <v>117</v>
      </c>
      <c r="D537" s="44"/>
      <c r="E537" s="9"/>
      <c r="F537" s="9"/>
      <c r="G537" s="9">
        <f t="shared" si="66"/>
        <v>0</v>
      </c>
      <c r="H537" s="9">
        <f t="shared" si="67"/>
        <v>0</v>
      </c>
    </row>
    <row r="538" spans="1:8" s="38" customFormat="1" x14ac:dyDescent="0.25">
      <c r="A538" s="128"/>
      <c r="B538" s="44">
        <v>6</v>
      </c>
      <c r="C538" s="5" t="s">
        <v>119</v>
      </c>
      <c r="D538" s="44"/>
      <c r="E538" s="9"/>
      <c r="F538" s="9"/>
      <c r="G538" s="9">
        <f t="shared" si="66"/>
        <v>0</v>
      </c>
      <c r="H538" s="9">
        <f t="shared" si="67"/>
        <v>0</v>
      </c>
    </row>
    <row r="539" spans="1:8" s="38" customFormat="1" x14ac:dyDescent="0.25">
      <c r="A539" s="128"/>
      <c r="B539" s="44">
        <v>7</v>
      </c>
      <c r="C539" s="5" t="s">
        <v>120</v>
      </c>
      <c r="D539" s="44"/>
      <c r="E539" s="9"/>
      <c r="F539" s="9"/>
      <c r="G539" s="9">
        <f t="shared" si="66"/>
        <v>0</v>
      </c>
      <c r="H539" s="9">
        <f t="shared" si="67"/>
        <v>0</v>
      </c>
    </row>
    <row r="540" spans="1:8" s="38" customFormat="1" x14ac:dyDescent="0.25">
      <c r="A540" s="128"/>
      <c r="B540" s="44">
        <v>8</v>
      </c>
      <c r="C540" s="5" t="s">
        <v>121</v>
      </c>
      <c r="D540" s="44"/>
      <c r="E540" s="9"/>
      <c r="F540" s="9"/>
      <c r="G540" s="9">
        <f t="shared" si="66"/>
        <v>0</v>
      </c>
      <c r="H540" s="9">
        <f t="shared" si="67"/>
        <v>0</v>
      </c>
    </row>
    <row r="541" spans="1:8" s="38" customFormat="1" x14ac:dyDescent="0.25">
      <c r="A541" s="128"/>
      <c r="B541" s="44">
        <v>9</v>
      </c>
      <c r="C541" s="5" t="s">
        <v>118</v>
      </c>
      <c r="D541" s="44"/>
      <c r="E541" s="9"/>
      <c r="F541" s="9"/>
      <c r="G541" s="9">
        <f t="shared" si="66"/>
        <v>0</v>
      </c>
      <c r="H541" s="9">
        <f t="shared" si="67"/>
        <v>0</v>
      </c>
    </row>
    <row r="542" spans="1:8" s="38" customFormat="1" x14ac:dyDescent="0.25">
      <c r="A542" s="128"/>
      <c r="B542" s="44">
        <v>10</v>
      </c>
      <c r="C542" s="5" t="s">
        <v>116</v>
      </c>
      <c r="D542" s="44"/>
      <c r="E542" s="9"/>
      <c r="F542" s="9"/>
      <c r="G542" s="9">
        <f t="shared" si="66"/>
        <v>0</v>
      </c>
      <c r="H542" s="9">
        <f t="shared" si="67"/>
        <v>0</v>
      </c>
    </row>
    <row r="543" spans="1:8" s="38" customFormat="1" x14ac:dyDescent="0.25">
      <c r="A543" s="128"/>
      <c r="B543" s="44">
        <v>11</v>
      </c>
      <c r="C543" s="13" t="s">
        <v>110</v>
      </c>
      <c r="D543" s="14">
        <v>18</v>
      </c>
      <c r="E543" s="129">
        <v>224.2</v>
      </c>
      <c r="F543" s="129"/>
      <c r="G543" s="129"/>
      <c r="H543" s="43">
        <f>E543*D543</f>
        <v>4035.6</v>
      </c>
    </row>
    <row r="544" spans="1:8" s="38" customFormat="1" ht="18.75" customHeight="1" x14ac:dyDescent="0.25">
      <c r="A544" s="124" t="s">
        <v>115</v>
      </c>
      <c r="B544" s="125"/>
      <c r="C544" s="125"/>
      <c r="D544" s="125"/>
      <c r="E544" s="125"/>
      <c r="F544" s="126"/>
      <c r="G544" s="17" t="e">
        <f>SUM(G533:G542)+(H543/12)</f>
        <v>#REF!</v>
      </c>
      <c r="H544" s="17" t="e">
        <f>SUM(H533:H543)</f>
        <v>#REF!</v>
      </c>
    </row>
    <row r="545" spans="1:8" s="38" customFormat="1" x14ac:dyDescent="0.25"/>
    <row r="546" spans="1:8" s="12" customFormat="1" x14ac:dyDescent="0.25">
      <c r="G546" s="29"/>
    </row>
    <row r="547" spans="1:8" s="38" customFormat="1" ht="21.75" customHeight="1" x14ac:dyDescent="0.25">
      <c r="A547" s="130" t="s">
        <v>214</v>
      </c>
      <c r="B547" s="130"/>
      <c r="C547" s="130"/>
      <c r="D547" s="130"/>
      <c r="E547" s="130"/>
      <c r="F547" s="130"/>
      <c r="G547" s="130"/>
      <c r="H547" s="130"/>
    </row>
    <row r="548" spans="1:8" s="38" customFormat="1" ht="38.25" x14ac:dyDescent="0.25">
      <c r="A548" s="16" t="s">
        <v>102</v>
      </c>
      <c r="B548" s="16" t="s">
        <v>103</v>
      </c>
      <c r="C548" s="16" t="s">
        <v>104</v>
      </c>
      <c r="D548" s="16" t="s">
        <v>105</v>
      </c>
      <c r="E548" s="16" t="s">
        <v>106</v>
      </c>
      <c r="F548" s="16" t="s">
        <v>108</v>
      </c>
      <c r="G548" s="16" t="s">
        <v>107</v>
      </c>
      <c r="H548" s="16" t="s">
        <v>109</v>
      </c>
    </row>
    <row r="549" spans="1:8" s="38" customFormat="1" x14ac:dyDescent="0.25">
      <c r="A549" s="127">
        <v>1</v>
      </c>
      <c r="B549" s="44">
        <v>1</v>
      </c>
      <c r="C549" s="5" t="s">
        <v>149</v>
      </c>
      <c r="D549" s="44">
        <v>1</v>
      </c>
      <c r="E549" s="9" t="e">
        <f>#REF!</f>
        <v>#REF!</v>
      </c>
      <c r="F549" s="9" t="e">
        <f>#REF!</f>
        <v>#REF!</v>
      </c>
      <c r="G549" s="9" t="e">
        <f>D549*F549</f>
        <v>#REF!</v>
      </c>
      <c r="H549" s="9" t="e">
        <f>G549*12</f>
        <v>#REF!</v>
      </c>
    </row>
    <row r="550" spans="1:8" s="38" customFormat="1" x14ac:dyDescent="0.25">
      <c r="A550" s="127"/>
      <c r="B550" s="44">
        <v>2</v>
      </c>
      <c r="C550" s="5" t="s">
        <v>101</v>
      </c>
      <c r="D550" s="44"/>
      <c r="E550" s="9"/>
      <c r="F550" s="9"/>
      <c r="G550" s="9">
        <f t="shared" ref="G550:G558" si="68">D550*F550</f>
        <v>0</v>
      </c>
      <c r="H550" s="9">
        <f t="shared" ref="H550:H558" si="69">G550*12</f>
        <v>0</v>
      </c>
    </row>
    <row r="551" spans="1:8" s="38" customFormat="1" x14ac:dyDescent="0.25">
      <c r="A551" s="127"/>
      <c r="B551" s="44">
        <v>3</v>
      </c>
      <c r="C551" s="5" t="s">
        <v>100</v>
      </c>
      <c r="D551" s="44"/>
      <c r="E551" s="9"/>
      <c r="F551" s="9"/>
      <c r="G551" s="9">
        <f t="shared" si="68"/>
        <v>0</v>
      </c>
      <c r="H551" s="9">
        <f t="shared" si="69"/>
        <v>0</v>
      </c>
    </row>
    <row r="552" spans="1:8" s="38" customFormat="1" x14ac:dyDescent="0.25">
      <c r="A552" s="128"/>
      <c r="B552" s="44">
        <v>4</v>
      </c>
      <c r="C552" s="5" t="s">
        <v>114</v>
      </c>
      <c r="D552" s="44"/>
      <c r="E552" s="9"/>
      <c r="F552" s="9"/>
      <c r="G552" s="9">
        <f t="shared" si="68"/>
        <v>0</v>
      </c>
      <c r="H552" s="9">
        <f t="shared" si="69"/>
        <v>0</v>
      </c>
    </row>
    <row r="553" spans="1:8" s="38" customFormat="1" x14ac:dyDescent="0.25">
      <c r="A553" s="128"/>
      <c r="B553" s="44">
        <v>5</v>
      </c>
      <c r="C553" s="5" t="s">
        <v>117</v>
      </c>
      <c r="D553" s="44"/>
      <c r="E553" s="9"/>
      <c r="F553" s="9"/>
      <c r="G553" s="9">
        <f t="shared" si="68"/>
        <v>0</v>
      </c>
      <c r="H553" s="9">
        <f t="shared" si="69"/>
        <v>0</v>
      </c>
    </row>
    <row r="554" spans="1:8" s="38" customFormat="1" x14ac:dyDescent="0.25">
      <c r="A554" s="128"/>
      <c r="B554" s="44">
        <v>6</v>
      </c>
      <c r="C554" s="5" t="s">
        <v>119</v>
      </c>
      <c r="D554" s="44"/>
      <c r="E554" s="9"/>
      <c r="F554" s="9"/>
      <c r="G554" s="9">
        <f t="shared" si="68"/>
        <v>0</v>
      </c>
      <c r="H554" s="9">
        <f t="shared" si="69"/>
        <v>0</v>
      </c>
    </row>
    <row r="555" spans="1:8" s="38" customFormat="1" x14ac:dyDescent="0.25">
      <c r="A555" s="128"/>
      <c r="B555" s="44">
        <v>7</v>
      </c>
      <c r="C555" s="5" t="s">
        <v>120</v>
      </c>
      <c r="D555" s="44"/>
      <c r="E555" s="9"/>
      <c r="F555" s="9"/>
      <c r="G555" s="9">
        <f t="shared" si="68"/>
        <v>0</v>
      </c>
      <c r="H555" s="9">
        <f t="shared" si="69"/>
        <v>0</v>
      </c>
    </row>
    <row r="556" spans="1:8" s="38" customFormat="1" x14ac:dyDescent="0.25">
      <c r="A556" s="128"/>
      <c r="B556" s="44">
        <v>8</v>
      </c>
      <c r="C556" s="5" t="s">
        <v>121</v>
      </c>
      <c r="D556" s="44"/>
      <c r="E556" s="9"/>
      <c r="F556" s="9"/>
      <c r="G556" s="9">
        <f t="shared" si="68"/>
        <v>0</v>
      </c>
      <c r="H556" s="9">
        <f t="shared" si="69"/>
        <v>0</v>
      </c>
    </row>
    <row r="557" spans="1:8" s="38" customFormat="1" x14ac:dyDescent="0.25">
      <c r="A557" s="128"/>
      <c r="B557" s="44">
        <v>9</v>
      </c>
      <c r="C557" s="5" t="s">
        <v>118</v>
      </c>
      <c r="D557" s="44"/>
      <c r="E557" s="9"/>
      <c r="F557" s="9"/>
      <c r="G557" s="9">
        <f t="shared" si="68"/>
        <v>0</v>
      </c>
      <c r="H557" s="9">
        <f t="shared" si="69"/>
        <v>0</v>
      </c>
    </row>
    <row r="558" spans="1:8" s="38" customFormat="1" x14ac:dyDescent="0.25">
      <c r="A558" s="128"/>
      <c r="B558" s="44">
        <v>10</v>
      </c>
      <c r="C558" s="5" t="s">
        <v>116</v>
      </c>
      <c r="D558" s="44"/>
      <c r="E558" s="9"/>
      <c r="F558" s="9"/>
      <c r="G558" s="9">
        <f t="shared" si="68"/>
        <v>0</v>
      </c>
      <c r="H558" s="9">
        <f t="shared" si="69"/>
        <v>0</v>
      </c>
    </row>
    <row r="559" spans="1:8" s="38" customFormat="1" x14ac:dyDescent="0.25">
      <c r="A559" s="128"/>
      <c r="B559" s="44">
        <v>11</v>
      </c>
      <c r="C559" s="13" t="s">
        <v>110</v>
      </c>
      <c r="D559" s="14">
        <v>18</v>
      </c>
      <c r="E559" s="129">
        <v>224.2</v>
      </c>
      <c r="F559" s="129"/>
      <c r="G559" s="129"/>
      <c r="H559" s="43">
        <f>E559*D559</f>
        <v>4035.6</v>
      </c>
    </row>
    <row r="560" spans="1:8" s="38" customFormat="1" ht="18.75" customHeight="1" x14ac:dyDescent="0.25">
      <c r="A560" s="124" t="s">
        <v>115</v>
      </c>
      <c r="B560" s="125"/>
      <c r="C560" s="125"/>
      <c r="D560" s="125"/>
      <c r="E560" s="125"/>
      <c r="F560" s="126"/>
      <c r="G560" s="17" t="e">
        <f>SUM(G549:G558)+(H559/12)</f>
        <v>#REF!</v>
      </c>
      <c r="H560" s="17" t="e">
        <f>SUM(H549:H559)</f>
        <v>#REF!</v>
      </c>
    </row>
    <row r="561" spans="1:8" s="38" customFormat="1" x14ac:dyDescent="0.25"/>
    <row r="562" spans="1:8" s="12" customFormat="1" x14ac:dyDescent="0.25">
      <c r="G562" s="29"/>
    </row>
    <row r="563" spans="1:8" s="38" customFormat="1" ht="21.75" customHeight="1" x14ac:dyDescent="0.25">
      <c r="A563" s="130" t="s">
        <v>215</v>
      </c>
      <c r="B563" s="130"/>
      <c r="C563" s="130"/>
      <c r="D563" s="130"/>
      <c r="E563" s="130"/>
      <c r="F563" s="130"/>
      <c r="G563" s="130"/>
      <c r="H563" s="130"/>
    </row>
    <row r="564" spans="1:8" s="38" customFormat="1" ht="38.25" x14ac:dyDescent="0.25">
      <c r="A564" s="16" t="s">
        <v>102</v>
      </c>
      <c r="B564" s="16" t="s">
        <v>103</v>
      </c>
      <c r="C564" s="16" t="s">
        <v>104</v>
      </c>
      <c r="D564" s="16" t="s">
        <v>105</v>
      </c>
      <c r="E564" s="16" t="s">
        <v>106</v>
      </c>
      <c r="F564" s="16" t="s">
        <v>108</v>
      </c>
      <c r="G564" s="16" t="s">
        <v>107</v>
      </c>
      <c r="H564" s="16" t="s">
        <v>109</v>
      </c>
    </row>
    <row r="565" spans="1:8" s="38" customFormat="1" x14ac:dyDescent="0.25">
      <c r="A565" s="127">
        <v>1</v>
      </c>
      <c r="B565" s="44">
        <v>1</v>
      </c>
      <c r="C565" s="5" t="s">
        <v>149</v>
      </c>
      <c r="D565" s="44">
        <v>1</v>
      </c>
      <c r="E565" s="9" t="e">
        <f>#REF!</f>
        <v>#REF!</v>
      </c>
      <c r="F565" s="9" t="e">
        <f>#REF!</f>
        <v>#REF!</v>
      </c>
      <c r="G565" s="9" t="e">
        <f>D565*F565</f>
        <v>#REF!</v>
      </c>
      <c r="H565" s="9" t="e">
        <f>G565*12</f>
        <v>#REF!</v>
      </c>
    </row>
    <row r="566" spans="1:8" s="38" customFormat="1" x14ac:dyDescent="0.25">
      <c r="A566" s="127"/>
      <c r="B566" s="44">
        <v>2</v>
      </c>
      <c r="C566" s="5" t="s">
        <v>101</v>
      </c>
      <c r="D566" s="44"/>
      <c r="E566" s="9"/>
      <c r="F566" s="9"/>
      <c r="G566" s="9">
        <f t="shared" ref="G566:G574" si="70">D566*F566</f>
        <v>0</v>
      </c>
      <c r="H566" s="9">
        <f t="shared" ref="H566:H574" si="71">G566*12</f>
        <v>0</v>
      </c>
    </row>
    <row r="567" spans="1:8" s="38" customFormat="1" x14ac:dyDescent="0.25">
      <c r="A567" s="127"/>
      <c r="B567" s="44">
        <v>3</v>
      </c>
      <c r="C567" s="5" t="s">
        <v>100</v>
      </c>
      <c r="D567" s="44"/>
      <c r="E567" s="9"/>
      <c r="F567" s="9"/>
      <c r="G567" s="9">
        <f t="shared" si="70"/>
        <v>0</v>
      </c>
      <c r="H567" s="9">
        <f t="shared" si="71"/>
        <v>0</v>
      </c>
    </row>
    <row r="568" spans="1:8" s="38" customFormat="1" x14ac:dyDescent="0.25">
      <c r="A568" s="128"/>
      <c r="B568" s="44">
        <v>4</v>
      </c>
      <c r="C568" s="5" t="s">
        <v>114</v>
      </c>
      <c r="D568" s="44"/>
      <c r="E568" s="9"/>
      <c r="F568" s="9"/>
      <c r="G568" s="9">
        <f t="shared" si="70"/>
        <v>0</v>
      </c>
      <c r="H568" s="9">
        <f t="shared" si="71"/>
        <v>0</v>
      </c>
    </row>
    <row r="569" spans="1:8" s="38" customFormat="1" x14ac:dyDescent="0.25">
      <c r="A569" s="128"/>
      <c r="B569" s="44">
        <v>5</v>
      </c>
      <c r="C569" s="5" t="s">
        <v>117</v>
      </c>
      <c r="D569" s="44"/>
      <c r="E569" s="9"/>
      <c r="F569" s="9"/>
      <c r="G569" s="9">
        <f t="shared" si="70"/>
        <v>0</v>
      </c>
      <c r="H569" s="9">
        <f t="shared" si="71"/>
        <v>0</v>
      </c>
    </row>
    <row r="570" spans="1:8" s="38" customFormat="1" x14ac:dyDescent="0.25">
      <c r="A570" s="128"/>
      <c r="B570" s="44">
        <v>6</v>
      </c>
      <c r="C570" s="5" t="s">
        <v>119</v>
      </c>
      <c r="D570" s="44"/>
      <c r="E570" s="9"/>
      <c r="F570" s="9"/>
      <c r="G570" s="9">
        <f t="shared" si="70"/>
        <v>0</v>
      </c>
      <c r="H570" s="9">
        <f t="shared" si="71"/>
        <v>0</v>
      </c>
    </row>
    <row r="571" spans="1:8" s="38" customFormat="1" x14ac:dyDescent="0.25">
      <c r="A571" s="128"/>
      <c r="B571" s="44">
        <v>7</v>
      </c>
      <c r="C571" s="5" t="s">
        <v>120</v>
      </c>
      <c r="D571" s="44"/>
      <c r="E571" s="9"/>
      <c r="F571" s="9"/>
      <c r="G571" s="9">
        <f t="shared" si="70"/>
        <v>0</v>
      </c>
      <c r="H571" s="9">
        <f t="shared" si="71"/>
        <v>0</v>
      </c>
    </row>
    <row r="572" spans="1:8" s="38" customFormat="1" x14ac:dyDescent="0.25">
      <c r="A572" s="128"/>
      <c r="B572" s="44">
        <v>8</v>
      </c>
      <c r="C572" s="5" t="s">
        <v>121</v>
      </c>
      <c r="D572" s="44"/>
      <c r="E572" s="9"/>
      <c r="F572" s="9"/>
      <c r="G572" s="9">
        <f t="shared" si="70"/>
        <v>0</v>
      </c>
      <c r="H572" s="9">
        <f t="shared" si="71"/>
        <v>0</v>
      </c>
    </row>
    <row r="573" spans="1:8" s="38" customFormat="1" x14ac:dyDescent="0.25">
      <c r="A573" s="128"/>
      <c r="B573" s="44">
        <v>9</v>
      </c>
      <c r="C573" s="5" t="s">
        <v>118</v>
      </c>
      <c r="D573" s="44"/>
      <c r="E573" s="9"/>
      <c r="F573" s="9"/>
      <c r="G573" s="9">
        <f t="shared" si="70"/>
        <v>0</v>
      </c>
      <c r="H573" s="9">
        <f t="shared" si="71"/>
        <v>0</v>
      </c>
    </row>
    <row r="574" spans="1:8" s="38" customFormat="1" x14ac:dyDescent="0.25">
      <c r="A574" s="128"/>
      <c r="B574" s="44">
        <v>10</v>
      </c>
      <c r="C574" s="5" t="s">
        <v>116</v>
      </c>
      <c r="D574" s="44"/>
      <c r="E574" s="9"/>
      <c r="F574" s="9"/>
      <c r="G574" s="9">
        <f t="shared" si="70"/>
        <v>0</v>
      </c>
      <c r="H574" s="9">
        <f t="shared" si="71"/>
        <v>0</v>
      </c>
    </row>
    <row r="575" spans="1:8" s="38" customFormat="1" x14ac:dyDescent="0.25">
      <c r="A575" s="128"/>
      <c r="B575" s="44">
        <v>11</v>
      </c>
      <c r="C575" s="13" t="s">
        <v>110</v>
      </c>
      <c r="D575" s="14">
        <v>18</v>
      </c>
      <c r="E575" s="129">
        <v>224.2</v>
      </c>
      <c r="F575" s="129"/>
      <c r="G575" s="129"/>
      <c r="H575" s="43">
        <f>E575*D575</f>
        <v>4035.6</v>
      </c>
    </row>
    <row r="576" spans="1:8" s="38" customFormat="1" ht="18.75" customHeight="1" x14ac:dyDescent="0.25">
      <c r="A576" s="124" t="s">
        <v>115</v>
      </c>
      <c r="B576" s="125"/>
      <c r="C576" s="125"/>
      <c r="D576" s="125"/>
      <c r="E576" s="125"/>
      <c r="F576" s="126"/>
      <c r="G576" s="17" t="e">
        <f>SUM(G565:G574)+(H575/12)</f>
        <v>#REF!</v>
      </c>
      <c r="H576" s="17" t="e">
        <f>SUM(H565:H575)</f>
        <v>#REF!</v>
      </c>
    </row>
    <row r="577" spans="1:8" s="38" customFormat="1" x14ac:dyDescent="0.25"/>
    <row r="578" spans="1:8" s="12" customFormat="1" x14ac:dyDescent="0.25">
      <c r="G578" s="29"/>
    </row>
    <row r="579" spans="1:8" s="38" customFormat="1" ht="22.5" customHeight="1" x14ac:dyDescent="0.25">
      <c r="A579" s="130" t="s">
        <v>217</v>
      </c>
      <c r="B579" s="130"/>
      <c r="C579" s="130"/>
      <c r="D579" s="130"/>
      <c r="E579" s="130"/>
      <c r="F579" s="130"/>
      <c r="G579" s="130"/>
      <c r="H579" s="130"/>
    </row>
    <row r="580" spans="1:8" s="38" customFormat="1" ht="38.25" x14ac:dyDescent="0.25">
      <c r="A580" s="16" t="s">
        <v>102</v>
      </c>
      <c r="B580" s="16" t="s">
        <v>103</v>
      </c>
      <c r="C580" s="16" t="s">
        <v>104</v>
      </c>
      <c r="D580" s="16" t="s">
        <v>105</v>
      </c>
      <c r="E580" s="16" t="s">
        <v>106</v>
      </c>
      <c r="F580" s="16" t="s">
        <v>108</v>
      </c>
      <c r="G580" s="16" t="s">
        <v>107</v>
      </c>
      <c r="H580" s="16" t="s">
        <v>109</v>
      </c>
    </row>
    <row r="581" spans="1:8" s="38" customFormat="1" x14ac:dyDescent="0.25">
      <c r="A581" s="127">
        <v>1</v>
      </c>
      <c r="B581" s="44">
        <v>1</v>
      </c>
      <c r="C581" s="5" t="s">
        <v>149</v>
      </c>
      <c r="D581" s="44">
        <v>1</v>
      </c>
      <c r="E581" s="9" t="e">
        <f>#REF!</f>
        <v>#REF!</v>
      </c>
      <c r="F581" s="9" t="e">
        <f>#REF!</f>
        <v>#REF!</v>
      </c>
      <c r="G581" s="9" t="e">
        <f>D581*F581</f>
        <v>#REF!</v>
      </c>
      <c r="H581" s="9" t="e">
        <f>G581*12</f>
        <v>#REF!</v>
      </c>
    </row>
    <row r="582" spans="1:8" s="38" customFormat="1" x14ac:dyDescent="0.25">
      <c r="A582" s="127"/>
      <c r="B582" s="44">
        <v>2</v>
      </c>
      <c r="C582" s="5" t="s">
        <v>101</v>
      </c>
      <c r="D582" s="44"/>
      <c r="E582" s="9"/>
      <c r="F582" s="9"/>
      <c r="G582" s="9">
        <f t="shared" ref="G582:G590" si="72">D582*F582</f>
        <v>0</v>
      </c>
      <c r="H582" s="9">
        <f t="shared" ref="H582:H590" si="73">G582*12</f>
        <v>0</v>
      </c>
    </row>
    <row r="583" spans="1:8" s="38" customFormat="1" x14ac:dyDescent="0.25">
      <c r="A583" s="127"/>
      <c r="B583" s="44">
        <v>3</v>
      </c>
      <c r="C583" s="5" t="s">
        <v>100</v>
      </c>
      <c r="D583" s="44"/>
      <c r="E583" s="9"/>
      <c r="F583" s="9"/>
      <c r="G583" s="9">
        <f t="shared" si="72"/>
        <v>0</v>
      </c>
      <c r="H583" s="9">
        <f t="shared" si="73"/>
        <v>0</v>
      </c>
    </row>
    <row r="584" spans="1:8" s="38" customFormat="1" x14ac:dyDescent="0.25">
      <c r="A584" s="128"/>
      <c r="B584" s="44">
        <v>4</v>
      </c>
      <c r="C584" s="5" t="s">
        <v>114</v>
      </c>
      <c r="D584" s="44"/>
      <c r="E584" s="9"/>
      <c r="F584" s="9"/>
      <c r="G584" s="9">
        <f t="shared" si="72"/>
        <v>0</v>
      </c>
      <c r="H584" s="9">
        <f t="shared" si="73"/>
        <v>0</v>
      </c>
    </row>
    <row r="585" spans="1:8" s="38" customFormat="1" x14ac:dyDescent="0.25">
      <c r="A585" s="128"/>
      <c r="B585" s="44">
        <v>5</v>
      </c>
      <c r="C585" s="5" t="s">
        <v>117</v>
      </c>
      <c r="D585" s="44"/>
      <c r="E585" s="9"/>
      <c r="F585" s="9"/>
      <c r="G585" s="9">
        <f t="shared" si="72"/>
        <v>0</v>
      </c>
      <c r="H585" s="9">
        <f t="shared" si="73"/>
        <v>0</v>
      </c>
    </row>
    <row r="586" spans="1:8" s="38" customFormat="1" x14ac:dyDescent="0.25">
      <c r="A586" s="128"/>
      <c r="B586" s="44">
        <v>6</v>
      </c>
      <c r="C586" s="5" t="s">
        <v>119</v>
      </c>
      <c r="D586" s="44"/>
      <c r="E586" s="9"/>
      <c r="F586" s="9"/>
      <c r="G586" s="9">
        <f t="shared" si="72"/>
        <v>0</v>
      </c>
      <c r="H586" s="9">
        <f t="shared" si="73"/>
        <v>0</v>
      </c>
    </row>
    <row r="587" spans="1:8" s="38" customFormat="1" x14ac:dyDescent="0.25">
      <c r="A587" s="128"/>
      <c r="B587" s="44">
        <v>7</v>
      </c>
      <c r="C587" s="5" t="s">
        <v>120</v>
      </c>
      <c r="D587" s="44"/>
      <c r="E587" s="9"/>
      <c r="F587" s="9"/>
      <c r="G587" s="9">
        <f t="shared" si="72"/>
        <v>0</v>
      </c>
      <c r="H587" s="9">
        <f t="shared" si="73"/>
        <v>0</v>
      </c>
    </row>
    <row r="588" spans="1:8" s="38" customFormat="1" x14ac:dyDescent="0.25">
      <c r="A588" s="128"/>
      <c r="B588" s="44">
        <v>8</v>
      </c>
      <c r="C588" s="5" t="s">
        <v>121</v>
      </c>
      <c r="D588" s="44"/>
      <c r="E588" s="9"/>
      <c r="F588" s="9"/>
      <c r="G588" s="9">
        <f t="shared" si="72"/>
        <v>0</v>
      </c>
      <c r="H588" s="9">
        <f t="shared" si="73"/>
        <v>0</v>
      </c>
    </row>
    <row r="589" spans="1:8" s="38" customFormat="1" x14ac:dyDescent="0.25">
      <c r="A589" s="128"/>
      <c r="B589" s="44">
        <v>9</v>
      </c>
      <c r="C589" s="5" t="s">
        <v>118</v>
      </c>
      <c r="D589" s="44"/>
      <c r="E589" s="9"/>
      <c r="F589" s="9"/>
      <c r="G589" s="9">
        <f t="shared" si="72"/>
        <v>0</v>
      </c>
      <c r="H589" s="9">
        <f t="shared" si="73"/>
        <v>0</v>
      </c>
    </row>
    <row r="590" spans="1:8" s="38" customFormat="1" x14ac:dyDescent="0.25">
      <c r="A590" s="128"/>
      <c r="B590" s="44">
        <v>10</v>
      </c>
      <c r="C590" s="5" t="s">
        <v>116</v>
      </c>
      <c r="D590" s="44"/>
      <c r="E590" s="9"/>
      <c r="F590" s="9"/>
      <c r="G590" s="9">
        <f t="shared" si="72"/>
        <v>0</v>
      </c>
      <c r="H590" s="9">
        <f t="shared" si="73"/>
        <v>0</v>
      </c>
    </row>
    <row r="591" spans="1:8" s="38" customFormat="1" x14ac:dyDescent="0.25">
      <c r="A591" s="128"/>
      <c r="B591" s="44">
        <v>11</v>
      </c>
      <c r="C591" s="13" t="s">
        <v>110</v>
      </c>
      <c r="D591" s="14">
        <v>18</v>
      </c>
      <c r="E591" s="129">
        <v>224.2</v>
      </c>
      <c r="F591" s="129"/>
      <c r="G591" s="129"/>
      <c r="H591" s="43">
        <f>E591*D591</f>
        <v>4035.6</v>
      </c>
    </row>
    <row r="592" spans="1:8" s="38" customFormat="1" ht="18.75" customHeight="1" x14ac:dyDescent="0.25">
      <c r="A592" s="124" t="s">
        <v>115</v>
      </c>
      <c r="B592" s="125"/>
      <c r="C592" s="125"/>
      <c r="D592" s="125"/>
      <c r="E592" s="125"/>
      <c r="F592" s="126"/>
      <c r="G592" s="17" t="e">
        <f>SUM(G581:G590)+(H591/12)</f>
        <v>#REF!</v>
      </c>
      <c r="H592" s="17" t="e">
        <f>SUM(H581:H591)</f>
        <v>#REF!</v>
      </c>
    </row>
    <row r="593" spans="1:8" s="38" customFormat="1" x14ac:dyDescent="0.25"/>
    <row r="594" spans="1:8" s="12" customFormat="1" x14ac:dyDescent="0.25">
      <c r="G594" s="29"/>
    </row>
    <row r="595" spans="1:8" s="38" customFormat="1" ht="22.5" customHeight="1" x14ac:dyDescent="0.25">
      <c r="A595" s="130" t="s">
        <v>216</v>
      </c>
      <c r="B595" s="130"/>
      <c r="C595" s="130"/>
      <c r="D595" s="130"/>
      <c r="E595" s="130"/>
      <c r="F595" s="130"/>
      <c r="G595" s="130"/>
      <c r="H595" s="130"/>
    </row>
    <row r="596" spans="1:8" s="38" customFormat="1" ht="38.25" x14ac:dyDescent="0.25">
      <c r="A596" s="16" t="s">
        <v>102</v>
      </c>
      <c r="B596" s="16" t="s">
        <v>103</v>
      </c>
      <c r="C596" s="16" t="s">
        <v>104</v>
      </c>
      <c r="D596" s="16" t="s">
        <v>105</v>
      </c>
      <c r="E596" s="16" t="s">
        <v>106</v>
      </c>
      <c r="F596" s="16" t="s">
        <v>108</v>
      </c>
      <c r="G596" s="16" t="s">
        <v>107</v>
      </c>
      <c r="H596" s="16" t="s">
        <v>109</v>
      </c>
    </row>
    <row r="597" spans="1:8" s="38" customFormat="1" x14ac:dyDescent="0.25">
      <c r="A597" s="127">
        <v>1</v>
      </c>
      <c r="B597" s="44">
        <v>1</v>
      </c>
      <c r="C597" s="5" t="s">
        <v>149</v>
      </c>
      <c r="D597" s="44">
        <v>1</v>
      </c>
      <c r="E597" s="9" t="e">
        <f>#REF!</f>
        <v>#REF!</v>
      </c>
      <c r="F597" s="9" t="e">
        <f>#REF!</f>
        <v>#REF!</v>
      </c>
      <c r="G597" s="9" t="e">
        <f>D597*F597</f>
        <v>#REF!</v>
      </c>
      <c r="H597" s="9" t="e">
        <f>G597*12</f>
        <v>#REF!</v>
      </c>
    </row>
    <row r="598" spans="1:8" s="38" customFormat="1" x14ac:dyDescent="0.25">
      <c r="A598" s="127"/>
      <c r="B598" s="44">
        <v>2</v>
      </c>
      <c r="C598" s="5" t="s">
        <v>101</v>
      </c>
      <c r="D598" s="44"/>
      <c r="E598" s="9"/>
      <c r="F598" s="9"/>
      <c r="G598" s="9">
        <f t="shared" ref="G598:G606" si="74">D598*F598</f>
        <v>0</v>
      </c>
      <c r="H598" s="9">
        <f t="shared" ref="H598:H606" si="75">G598*12</f>
        <v>0</v>
      </c>
    </row>
    <row r="599" spans="1:8" s="38" customFormat="1" x14ac:dyDescent="0.25">
      <c r="A599" s="127"/>
      <c r="B599" s="44">
        <v>3</v>
      </c>
      <c r="C599" s="5" t="s">
        <v>100</v>
      </c>
      <c r="D599" s="44"/>
      <c r="E599" s="9"/>
      <c r="F599" s="9"/>
      <c r="G599" s="9">
        <f t="shared" si="74"/>
        <v>0</v>
      </c>
      <c r="H599" s="9">
        <f t="shared" si="75"/>
        <v>0</v>
      </c>
    </row>
    <row r="600" spans="1:8" s="38" customFormat="1" x14ac:dyDescent="0.25">
      <c r="A600" s="128"/>
      <c r="B600" s="44">
        <v>4</v>
      </c>
      <c r="C600" s="5" t="s">
        <v>114</v>
      </c>
      <c r="D600" s="44"/>
      <c r="E600" s="9"/>
      <c r="F600" s="9"/>
      <c r="G600" s="9">
        <f t="shared" si="74"/>
        <v>0</v>
      </c>
      <c r="H600" s="9">
        <f t="shared" si="75"/>
        <v>0</v>
      </c>
    </row>
    <row r="601" spans="1:8" s="38" customFormat="1" x14ac:dyDescent="0.25">
      <c r="A601" s="128"/>
      <c r="B601" s="44">
        <v>5</v>
      </c>
      <c r="C601" s="5" t="s">
        <v>117</v>
      </c>
      <c r="D601" s="44"/>
      <c r="E601" s="9"/>
      <c r="F601" s="9"/>
      <c r="G601" s="9">
        <f t="shared" si="74"/>
        <v>0</v>
      </c>
      <c r="H601" s="9">
        <f t="shared" si="75"/>
        <v>0</v>
      </c>
    </row>
    <row r="602" spans="1:8" s="38" customFormat="1" x14ac:dyDescent="0.25">
      <c r="A602" s="128"/>
      <c r="B602" s="44">
        <v>6</v>
      </c>
      <c r="C602" s="5" t="s">
        <v>119</v>
      </c>
      <c r="D602" s="44"/>
      <c r="E602" s="9"/>
      <c r="F602" s="9"/>
      <c r="G602" s="9">
        <f t="shared" si="74"/>
        <v>0</v>
      </c>
      <c r="H602" s="9">
        <f t="shared" si="75"/>
        <v>0</v>
      </c>
    </row>
    <row r="603" spans="1:8" s="38" customFormat="1" x14ac:dyDescent="0.25">
      <c r="A603" s="128"/>
      <c r="B603" s="44">
        <v>7</v>
      </c>
      <c r="C603" s="5" t="s">
        <v>120</v>
      </c>
      <c r="D603" s="44"/>
      <c r="E603" s="9"/>
      <c r="F603" s="9"/>
      <c r="G603" s="9">
        <f t="shared" si="74"/>
        <v>0</v>
      </c>
      <c r="H603" s="9">
        <f t="shared" si="75"/>
        <v>0</v>
      </c>
    </row>
    <row r="604" spans="1:8" s="38" customFormat="1" x14ac:dyDescent="0.25">
      <c r="A604" s="128"/>
      <c r="B604" s="44">
        <v>8</v>
      </c>
      <c r="C604" s="5" t="s">
        <v>121</v>
      </c>
      <c r="D604" s="44"/>
      <c r="E604" s="9"/>
      <c r="F604" s="9"/>
      <c r="G604" s="9">
        <f t="shared" si="74"/>
        <v>0</v>
      </c>
      <c r="H604" s="9">
        <f t="shared" si="75"/>
        <v>0</v>
      </c>
    </row>
    <row r="605" spans="1:8" s="38" customFormat="1" x14ac:dyDescent="0.25">
      <c r="A605" s="128"/>
      <c r="B605" s="44">
        <v>9</v>
      </c>
      <c r="C605" s="5" t="s">
        <v>118</v>
      </c>
      <c r="D605" s="44"/>
      <c r="E605" s="9"/>
      <c r="F605" s="9"/>
      <c r="G605" s="9">
        <f t="shared" si="74"/>
        <v>0</v>
      </c>
      <c r="H605" s="9">
        <f t="shared" si="75"/>
        <v>0</v>
      </c>
    </row>
    <row r="606" spans="1:8" s="38" customFormat="1" x14ac:dyDescent="0.25">
      <c r="A606" s="128"/>
      <c r="B606" s="44">
        <v>10</v>
      </c>
      <c r="C606" s="5" t="s">
        <v>116</v>
      </c>
      <c r="D606" s="44"/>
      <c r="E606" s="9"/>
      <c r="F606" s="9"/>
      <c r="G606" s="9">
        <f t="shared" si="74"/>
        <v>0</v>
      </c>
      <c r="H606" s="9">
        <f t="shared" si="75"/>
        <v>0</v>
      </c>
    </row>
    <row r="607" spans="1:8" s="38" customFormat="1" x14ac:dyDescent="0.25">
      <c r="A607" s="128"/>
      <c r="B607" s="44">
        <v>11</v>
      </c>
      <c r="C607" s="13" t="s">
        <v>110</v>
      </c>
      <c r="D607" s="14">
        <v>18</v>
      </c>
      <c r="E607" s="129">
        <v>224.2</v>
      </c>
      <c r="F607" s="129"/>
      <c r="G607" s="129"/>
      <c r="H607" s="43">
        <f>E607*D607</f>
        <v>4035.6</v>
      </c>
    </row>
    <row r="608" spans="1:8" s="38" customFormat="1" ht="18.75" customHeight="1" x14ac:dyDescent="0.25">
      <c r="A608" s="124" t="s">
        <v>115</v>
      </c>
      <c r="B608" s="125"/>
      <c r="C608" s="125"/>
      <c r="D608" s="125"/>
      <c r="E608" s="125"/>
      <c r="F608" s="126"/>
      <c r="G608" s="17" t="e">
        <f>SUM(G597:G606)+(H607/12)</f>
        <v>#REF!</v>
      </c>
      <c r="H608" s="17" t="e">
        <f>SUM(H597:H607)</f>
        <v>#REF!</v>
      </c>
    </row>
    <row r="609" spans="1:8" s="38" customFormat="1" x14ac:dyDescent="0.25"/>
    <row r="610" spans="1:8" s="12" customFormat="1" x14ac:dyDescent="0.25">
      <c r="G610" s="29"/>
    </row>
    <row r="611" spans="1:8" s="38" customFormat="1" ht="21.75" customHeight="1" x14ac:dyDescent="0.25">
      <c r="A611" s="130" t="s">
        <v>168</v>
      </c>
      <c r="B611" s="130"/>
      <c r="C611" s="130"/>
      <c r="D611" s="130"/>
      <c r="E611" s="130"/>
      <c r="F611" s="130"/>
      <c r="G611" s="130"/>
      <c r="H611" s="130"/>
    </row>
    <row r="612" spans="1:8" s="38" customFormat="1" ht="38.25" x14ac:dyDescent="0.25">
      <c r="A612" s="16" t="s">
        <v>102</v>
      </c>
      <c r="B612" s="16" t="s">
        <v>103</v>
      </c>
      <c r="C612" s="16" t="s">
        <v>104</v>
      </c>
      <c r="D612" s="16" t="s">
        <v>105</v>
      </c>
      <c r="E612" s="16" t="s">
        <v>106</v>
      </c>
      <c r="F612" s="16" t="s">
        <v>108</v>
      </c>
      <c r="G612" s="16" t="s">
        <v>107</v>
      </c>
      <c r="H612" s="16" t="s">
        <v>109</v>
      </c>
    </row>
    <row r="613" spans="1:8" s="38" customFormat="1" x14ac:dyDescent="0.25">
      <c r="A613" s="127">
        <v>1</v>
      </c>
      <c r="B613" s="21">
        <v>1</v>
      </c>
      <c r="C613" s="5" t="s">
        <v>149</v>
      </c>
      <c r="D613" s="21">
        <v>1</v>
      </c>
      <c r="E613" s="9" t="e">
        <f>#REF!</f>
        <v>#REF!</v>
      </c>
      <c r="F613" s="9" t="e">
        <f>#REF!</f>
        <v>#REF!</v>
      </c>
      <c r="G613" s="9" t="e">
        <f>D613*F613</f>
        <v>#REF!</v>
      </c>
      <c r="H613" s="9" t="e">
        <f>G613*12</f>
        <v>#REF!</v>
      </c>
    </row>
    <row r="614" spans="1:8" s="38" customFormat="1" x14ac:dyDescent="0.25">
      <c r="A614" s="127"/>
      <c r="B614" s="21">
        <v>2</v>
      </c>
      <c r="C614" s="5" t="s">
        <v>101</v>
      </c>
      <c r="D614" s="21"/>
      <c r="E614" s="9"/>
      <c r="F614" s="9"/>
      <c r="G614" s="9">
        <f t="shared" ref="G614:G622" si="76">D614*F614</f>
        <v>0</v>
      </c>
      <c r="H614" s="9">
        <f t="shared" ref="H614:H622" si="77">G614*12</f>
        <v>0</v>
      </c>
    </row>
    <row r="615" spans="1:8" s="38" customFormat="1" x14ac:dyDescent="0.25">
      <c r="A615" s="127"/>
      <c r="B615" s="21">
        <v>3</v>
      </c>
      <c r="C615" s="5" t="s">
        <v>100</v>
      </c>
      <c r="D615" s="21"/>
      <c r="E615" s="9"/>
      <c r="F615" s="9"/>
      <c r="G615" s="9">
        <f t="shared" si="76"/>
        <v>0</v>
      </c>
      <c r="H615" s="9">
        <f t="shared" si="77"/>
        <v>0</v>
      </c>
    </row>
    <row r="616" spans="1:8" s="38" customFormat="1" x14ac:dyDescent="0.25">
      <c r="A616" s="128"/>
      <c r="B616" s="21">
        <v>4</v>
      </c>
      <c r="C616" s="5" t="s">
        <v>114</v>
      </c>
      <c r="D616" s="21"/>
      <c r="E616" s="9"/>
      <c r="F616" s="9"/>
      <c r="G616" s="9">
        <f t="shared" si="76"/>
        <v>0</v>
      </c>
      <c r="H616" s="9">
        <f t="shared" si="77"/>
        <v>0</v>
      </c>
    </row>
    <row r="617" spans="1:8" s="38" customFormat="1" x14ac:dyDescent="0.25">
      <c r="A617" s="128"/>
      <c r="B617" s="21">
        <v>5</v>
      </c>
      <c r="C617" s="5" t="s">
        <v>117</v>
      </c>
      <c r="D617" s="21"/>
      <c r="E617" s="9"/>
      <c r="F617" s="9"/>
      <c r="G617" s="9">
        <f t="shared" si="76"/>
        <v>0</v>
      </c>
      <c r="H617" s="9">
        <f t="shared" si="77"/>
        <v>0</v>
      </c>
    </row>
    <row r="618" spans="1:8" s="38" customFormat="1" x14ac:dyDescent="0.25">
      <c r="A618" s="128"/>
      <c r="B618" s="21">
        <v>6</v>
      </c>
      <c r="C618" s="5" t="s">
        <v>119</v>
      </c>
      <c r="D618" s="21"/>
      <c r="E618" s="9"/>
      <c r="F618" s="9"/>
      <c r="G618" s="9">
        <f t="shared" si="76"/>
        <v>0</v>
      </c>
      <c r="H618" s="9">
        <f t="shared" si="77"/>
        <v>0</v>
      </c>
    </row>
    <row r="619" spans="1:8" s="38" customFormat="1" x14ac:dyDescent="0.25">
      <c r="A619" s="128"/>
      <c r="B619" s="21">
        <v>7</v>
      </c>
      <c r="C619" s="5" t="s">
        <v>120</v>
      </c>
      <c r="D619" s="21"/>
      <c r="E619" s="9"/>
      <c r="F619" s="9"/>
      <c r="G619" s="9">
        <f t="shared" si="76"/>
        <v>0</v>
      </c>
      <c r="H619" s="9">
        <f t="shared" si="77"/>
        <v>0</v>
      </c>
    </row>
    <row r="620" spans="1:8" s="38" customFormat="1" x14ac:dyDescent="0.25">
      <c r="A620" s="128"/>
      <c r="B620" s="21">
        <v>8</v>
      </c>
      <c r="C620" s="5" t="s">
        <v>121</v>
      </c>
      <c r="D620" s="21"/>
      <c r="E620" s="9"/>
      <c r="F620" s="9"/>
      <c r="G620" s="9">
        <f t="shared" si="76"/>
        <v>0</v>
      </c>
      <c r="H620" s="9">
        <f t="shared" si="77"/>
        <v>0</v>
      </c>
    </row>
    <row r="621" spans="1:8" s="38" customFormat="1" x14ac:dyDescent="0.25">
      <c r="A621" s="128"/>
      <c r="B621" s="21">
        <v>9</v>
      </c>
      <c r="C621" s="5" t="s">
        <v>118</v>
      </c>
      <c r="D621" s="21"/>
      <c r="E621" s="9"/>
      <c r="F621" s="9"/>
      <c r="G621" s="9">
        <f t="shared" si="76"/>
        <v>0</v>
      </c>
      <c r="H621" s="9">
        <f t="shared" si="77"/>
        <v>0</v>
      </c>
    </row>
    <row r="622" spans="1:8" s="38" customFormat="1" x14ac:dyDescent="0.25">
      <c r="A622" s="128"/>
      <c r="B622" s="21">
        <v>10</v>
      </c>
      <c r="C622" s="5" t="s">
        <v>116</v>
      </c>
      <c r="D622" s="21"/>
      <c r="E622" s="9"/>
      <c r="F622" s="9"/>
      <c r="G622" s="9">
        <f t="shared" si="76"/>
        <v>0</v>
      </c>
      <c r="H622" s="9">
        <f t="shared" si="77"/>
        <v>0</v>
      </c>
    </row>
    <row r="623" spans="1:8" s="38" customFormat="1" x14ac:dyDescent="0.25">
      <c r="A623" s="128"/>
      <c r="B623" s="21">
        <v>11</v>
      </c>
      <c r="C623" s="13" t="s">
        <v>110</v>
      </c>
      <c r="D623" s="14">
        <v>18</v>
      </c>
      <c r="E623" s="129">
        <v>224.2</v>
      </c>
      <c r="F623" s="129"/>
      <c r="G623" s="129"/>
      <c r="H623" s="22">
        <f>E623*D623</f>
        <v>4035.6</v>
      </c>
    </row>
    <row r="624" spans="1:8" s="38" customFormat="1" ht="18.75" customHeight="1" x14ac:dyDescent="0.25">
      <c r="A624" s="124" t="s">
        <v>115</v>
      </c>
      <c r="B624" s="125"/>
      <c r="C624" s="125"/>
      <c r="D624" s="125"/>
      <c r="E624" s="125"/>
      <c r="F624" s="126"/>
      <c r="G624" s="17" t="e">
        <f>SUM(G613:G622)+(H623/12)</f>
        <v>#REF!</v>
      </c>
      <c r="H624" s="17" t="e">
        <f>SUM(H613:H623)</f>
        <v>#REF!</v>
      </c>
    </row>
    <row r="625" spans="1:8" s="38" customFormat="1" x14ac:dyDescent="0.25"/>
    <row r="626" spans="1:8" s="12" customFormat="1" x14ac:dyDescent="0.25">
      <c r="G626" s="29"/>
    </row>
    <row r="627" spans="1:8" s="38" customFormat="1" ht="21.75" customHeight="1" x14ac:dyDescent="0.25">
      <c r="A627" s="130" t="s">
        <v>169</v>
      </c>
      <c r="B627" s="130"/>
      <c r="C627" s="130"/>
      <c r="D627" s="130"/>
      <c r="E627" s="130"/>
      <c r="F627" s="130"/>
      <c r="G627" s="130"/>
      <c r="H627" s="130"/>
    </row>
    <row r="628" spans="1:8" s="38" customFormat="1" ht="38.25" x14ac:dyDescent="0.25">
      <c r="A628" s="16" t="s">
        <v>102</v>
      </c>
      <c r="B628" s="16" t="s">
        <v>103</v>
      </c>
      <c r="C628" s="16" t="s">
        <v>104</v>
      </c>
      <c r="D628" s="16" t="s">
        <v>105</v>
      </c>
      <c r="E628" s="16" t="s">
        <v>106</v>
      </c>
      <c r="F628" s="16" t="s">
        <v>108</v>
      </c>
      <c r="G628" s="16" t="s">
        <v>107</v>
      </c>
      <c r="H628" s="16" t="s">
        <v>109</v>
      </c>
    </row>
    <row r="629" spans="1:8" s="38" customFormat="1" x14ac:dyDescent="0.25">
      <c r="A629" s="127">
        <v>1</v>
      </c>
      <c r="B629" s="21">
        <v>1</v>
      </c>
      <c r="C629" s="5" t="s">
        <v>149</v>
      </c>
      <c r="D629" s="21">
        <v>1</v>
      </c>
      <c r="E629" s="9" t="e">
        <f>#REF!</f>
        <v>#REF!</v>
      </c>
      <c r="F629" s="9" t="e">
        <f>#REF!</f>
        <v>#REF!</v>
      </c>
      <c r="G629" s="9" t="e">
        <f>D629*F629</f>
        <v>#REF!</v>
      </c>
      <c r="H629" s="9" t="e">
        <f>G629*12</f>
        <v>#REF!</v>
      </c>
    </row>
    <row r="630" spans="1:8" s="38" customFormat="1" x14ac:dyDescent="0.25">
      <c r="A630" s="127"/>
      <c r="B630" s="21">
        <v>2</v>
      </c>
      <c r="C630" s="5" t="s">
        <v>101</v>
      </c>
      <c r="D630" s="21"/>
      <c r="E630" s="9"/>
      <c r="F630" s="9"/>
      <c r="G630" s="9">
        <f t="shared" ref="G630:G638" si="78">D630*F630</f>
        <v>0</v>
      </c>
      <c r="H630" s="9">
        <f t="shared" ref="H630:H638" si="79">G630*12</f>
        <v>0</v>
      </c>
    </row>
    <row r="631" spans="1:8" s="38" customFormat="1" x14ac:dyDescent="0.25">
      <c r="A631" s="127"/>
      <c r="B631" s="21">
        <v>3</v>
      </c>
      <c r="C631" s="5" t="s">
        <v>100</v>
      </c>
      <c r="D631" s="21"/>
      <c r="E631" s="9"/>
      <c r="F631" s="9"/>
      <c r="G631" s="9">
        <f t="shared" si="78"/>
        <v>0</v>
      </c>
      <c r="H631" s="9">
        <f t="shared" si="79"/>
        <v>0</v>
      </c>
    </row>
    <row r="632" spans="1:8" s="38" customFormat="1" x14ac:dyDescent="0.25">
      <c r="A632" s="128"/>
      <c r="B632" s="21">
        <v>4</v>
      </c>
      <c r="C632" s="5" t="s">
        <v>114</v>
      </c>
      <c r="D632" s="21"/>
      <c r="E632" s="9"/>
      <c r="F632" s="9"/>
      <c r="G632" s="9">
        <f t="shared" si="78"/>
        <v>0</v>
      </c>
      <c r="H632" s="9">
        <f t="shared" si="79"/>
        <v>0</v>
      </c>
    </row>
    <row r="633" spans="1:8" s="38" customFormat="1" x14ac:dyDescent="0.25">
      <c r="A633" s="128"/>
      <c r="B633" s="21">
        <v>5</v>
      </c>
      <c r="C633" s="5" t="s">
        <v>117</v>
      </c>
      <c r="D633" s="21"/>
      <c r="E633" s="9"/>
      <c r="F633" s="9"/>
      <c r="G633" s="9">
        <f t="shared" si="78"/>
        <v>0</v>
      </c>
      <c r="H633" s="9">
        <f t="shared" si="79"/>
        <v>0</v>
      </c>
    </row>
    <row r="634" spans="1:8" s="38" customFormat="1" x14ac:dyDescent="0.25">
      <c r="A634" s="128"/>
      <c r="B634" s="21">
        <v>6</v>
      </c>
      <c r="C634" s="5" t="s">
        <v>119</v>
      </c>
      <c r="D634" s="21"/>
      <c r="E634" s="9"/>
      <c r="F634" s="9"/>
      <c r="G634" s="9">
        <f t="shared" si="78"/>
        <v>0</v>
      </c>
      <c r="H634" s="9">
        <f t="shared" si="79"/>
        <v>0</v>
      </c>
    </row>
    <row r="635" spans="1:8" s="38" customFormat="1" x14ac:dyDescent="0.25">
      <c r="A635" s="128"/>
      <c r="B635" s="21">
        <v>7</v>
      </c>
      <c r="C635" s="5" t="s">
        <v>120</v>
      </c>
      <c r="D635" s="21"/>
      <c r="E635" s="9"/>
      <c r="F635" s="9"/>
      <c r="G635" s="9">
        <f t="shared" si="78"/>
        <v>0</v>
      </c>
      <c r="H635" s="9">
        <f t="shared" si="79"/>
        <v>0</v>
      </c>
    </row>
    <row r="636" spans="1:8" s="38" customFormat="1" x14ac:dyDescent="0.25">
      <c r="A636" s="128"/>
      <c r="B636" s="21">
        <v>8</v>
      </c>
      <c r="C636" s="5" t="s">
        <v>121</v>
      </c>
      <c r="D636" s="21"/>
      <c r="E636" s="9"/>
      <c r="F636" s="9"/>
      <c r="G636" s="9">
        <f t="shared" si="78"/>
        <v>0</v>
      </c>
      <c r="H636" s="9">
        <f t="shared" si="79"/>
        <v>0</v>
      </c>
    </row>
    <row r="637" spans="1:8" s="38" customFormat="1" x14ac:dyDescent="0.25">
      <c r="A637" s="128"/>
      <c r="B637" s="21">
        <v>9</v>
      </c>
      <c r="C637" s="5" t="s">
        <v>118</v>
      </c>
      <c r="D637" s="21"/>
      <c r="E637" s="9"/>
      <c r="F637" s="9"/>
      <c r="G637" s="9">
        <f t="shared" si="78"/>
        <v>0</v>
      </c>
      <c r="H637" s="9">
        <f t="shared" si="79"/>
        <v>0</v>
      </c>
    </row>
    <row r="638" spans="1:8" s="38" customFormat="1" x14ac:dyDescent="0.25">
      <c r="A638" s="128"/>
      <c r="B638" s="21">
        <v>10</v>
      </c>
      <c r="C638" s="5" t="s">
        <v>116</v>
      </c>
      <c r="D638" s="21"/>
      <c r="E638" s="9"/>
      <c r="F638" s="9"/>
      <c r="G638" s="9">
        <f t="shared" si="78"/>
        <v>0</v>
      </c>
      <c r="H638" s="9">
        <f t="shared" si="79"/>
        <v>0</v>
      </c>
    </row>
    <row r="639" spans="1:8" s="38" customFormat="1" x14ac:dyDescent="0.25">
      <c r="A639" s="128"/>
      <c r="B639" s="21">
        <v>11</v>
      </c>
      <c r="C639" s="13" t="s">
        <v>110</v>
      </c>
      <c r="D639" s="14">
        <v>18</v>
      </c>
      <c r="E639" s="129">
        <v>224.2</v>
      </c>
      <c r="F639" s="129"/>
      <c r="G639" s="129"/>
      <c r="H639" s="22">
        <f>E639*D639</f>
        <v>4035.6</v>
      </c>
    </row>
    <row r="640" spans="1:8" s="38" customFormat="1" ht="18.75" customHeight="1" x14ac:dyDescent="0.25">
      <c r="A640" s="124" t="s">
        <v>115</v>
      </c>
      <c r="B640" s="125"/>
      <c r="C640" s="125"/>
      <c r="D640" s="125"/>
      <c r="E640" s="125"/>
      <c r="F640" s="126"/>
      <c r="G640" s="17" t="e">
        <f>SUM(G629:G638)+(H639/12)</f>
        <v>#REF!</v>
      </c>
      <c r="H640" s="17" t="e">
        <f>SUM(H629:H639)</f>
        <v>#REF!</v>
      </c>
    </row>
    <row r="641" spans="1:8" s="38" customFormat="1" x14ac:dyDescent="0.25"/>
    <row r="642" spans="1:8" s="12" customFormat="1" x14ac:dyDescent="0.25">
      <c r="G642" s="29"/>
    </row>
    <row r="643" spans="1:8" s="38" customFormat="1" ht="21.75" customHeight="1" x14ac:dyDescent="0.25">
      <c r="A643" s="130" t="s">
        <v>170</v>
      </c>
      <c r="B643" s="130"/>
      <c r="C643" s="130"/>
      <c r="D643" s="130"/>
      <c r="E643" s="130"/>
      <c r="F643" s="130"/>
      <c r="G643" s="130"/>
      <c r="H643" s="130"/>
    </row>
    <row r="644" spans="1:8" s="38" customFormat="1" ht="38.25" x14ac:dyDescent="0.25">
      <c r="A644" s="16" t="s">
        <v>102</v>
      </c>
      <c r="B644" s="16" t="s">
        <v>103</v>
      </c>
      <c r="C644" s="16" t="s">
        <v>104</v>
      </c>
      <c r="D644" s="16" t="s">
        <v>105</v>
      </c>
      <c r="E644" s="16" t="s">
        <v>106</v>
      </c>
      <c r="F644" s="16" t="s">
        <v>108</v>
      </c>
      <c r="G644" s="16" t="s">
        <v>107</v>
      </c>
      <c r="H644" s="16" t="s">
        <v>109</v>
      </c>
    </row>
    <row r="645" spans="1:8" s="38" customFormat="1" x14ac:dyDescent="0.25">
      <c r="A645" s="127">
        <v>1</v>
      </c>
      <c r="B645" s="21">
        <v>1</v>
      </c>
      <c r="C645" s="5" t="s">
        <v>149</v>
      </c>
      <c r="D645" s="21">
        <v>2</v>
      </c>
      <c r="E645" s="9" t="e">
        <f>#REF!</f>
        <v>#REF!</v>
      </c>
      <c r="F645" s="9" t="e">
        <f>#REF!</f>
        <v>#REF!</v>
      </c>
      <c r="G645" s="9" t="e">
        <f>D645*F645</f>
        <v>#REF!</v>
      </c>
      <c r="H645" s="9" t="e">
        <f>G645*12</f>
        <v>#REF!</v>
      </c>
    </row>
    <row r="646" spans="1:8" s="38" customFormat="1" x14ac:dyDescent="0.25">
      <c r="A646" s="127"/>
      <c r="B646" s="21">
        <v>2</v>
      </c>
      <c r="C646" s="5" t="s">
        <v>101</v>
      </c>
      <c r="D646" s="21"/>
      <c r="E646" s="9"/>
      <c r="F646" s="9"/>
      <c r="G646" s="9">
        <f t="shared" ref="G646:G654" si="80">D646*F646</f>
        <v>0</v>
      </c>
      <c r="H646" s="9">
        <f t="shared" ref="H646:H654" si="81">G646*12</f>
        <v>0</v>
      </c>
    </row>
    <row r="647" spans="1:8" s="38" customFormat="1" x14ac:dyDescent="0.25">
      <c r="A647" s="127"/>
      <c r="B647" s="21">
        <v>3</v>
      </c>
      <c r="C647" s="5" t="s">
        <v>100</v>
      </c>
      <c r="D647" s="21"/>
      <c r="E647" s="9"/>
      <c r="F647" s="9"/>
      <c r="G647" s="9">
        <f t="shared" si="80"/>
        <v>0</v>
      </c>
      <c r="H647" s="9">
        <f t="shared" si="81"/>
        <v>0</v>
      </c>
    </row>
    <row r="648" spans="1:8" s="38" customFormat="1" x14ac:dyDescent="0.25">
      <c r="A648" s="128"/>
      <c r="B648" s="21">
        <v>4</v>
      </c>
      <c r="C648" s="5" t="s">
        <v>114</v>
      </c>
      <c r="D648" s="21"/>
      <c r="E648" s="9"/>
      <c r="F648" s="9"/>
      <c r="G648" s="9">
        <f t="shared" si="80"/>
        <v>0</v>
      </c>
      <c r="H648" s="9">
        <f t="shared" si="81"/>
        <v>0</v>
      </c>
    </row>
    <row r="649" spans="1:8" s="38" customFormat="1" x14ac:dyDescent="0.25">
      <c r="A649" s="128"/>
      <c r="B649" s="21">
        <v>5</v>
      </c>
      <c r="C649" s="5" t="s">
        <v>117</v>
      </c>
      <c r="D649" s="21"/>
      <c r="E649" s="9"/>
      <c r="F649" s="9"/>
      <c r="G649" s="9">
        <f t="shared" si="80"/>
        <v>0</v>
      </c>
      <c r="H649" s="9">
        <f t="shared" si="81"/>
        <v>0</v>
      </c>
    </row>
    <row r="650" spans="1:8" s="38" customFormat="1" x14ac:dyDescent="0.25">
      <c r="A650" s="128"/>
      <c r="B650" s="21">
        <v>6</v>
      </c>
      <c r="C650" s="5" t="s">
        <v>119</v>
      </c>
      <c r="D650" s="21"/>
      <c r="E650" s="9"/>
      <c r="F650" s="9"/>
      <c r="G650" s="9">
        <f t="shared" si="80"/>
        <v>0</v>
      </c>
      <c r="H650" s="9">
        <f t="shared" si="81"/>
        <v>0</v>
      </c>
    </row>
    <row r="651" spans="1:8" s="38" customFormat="1" x14ac:dyDescent="0.25">
      <c r="A651" s="128"/>
      <c r="B651" s="21">
        <v>7</v>
      </c>
      <c r="C651" s="5" t="s">
        <v>120</v>
      </c>
      <c r="D651" s="21"/>
      <c r="E651" s="9"/>
      <c r="F651" s="9"/>
      <c r="G651" s="9">
        <f t="shared" si="80"/>
        <v>0</v>
      </c>
      <c r="H651" s="9">
        <f t="shared" si="81"/>
        <v>0</v>
      </c>
    </row>
    <row r="652" spans="1:8" s="38" customFormat="1" x14ac:dyDescent="0.25">
      <c r="A652" s="128"/>
      <c r="B652" s="21">
        <v>8</v>
      </c>
      <c r="C652" s="5" t="s">
        <v>121</v>
      </c>
      <c r="D652" s="21"/>
      <c r="E652" s="9"/>
      <c r="F652" s="9"/>
      <c r="G652" s="9">
        <f t="shared" si="80"/>
        <v>0</v>
      </c>
      <c r="H652" s="9">
        <f t="shared" si="81"/>
        <v>0</v>
      </c>
    </row>
    <row r="653" spans="1:8" s="38" customFormat="1" x14ac:dyDescent="0.25">
      <c r="A653" s="128"/>
      <c r="B653" s="21">
        <v>9</v>
      </c>
      <c r="C653" s="5" t="s">
        <v>118</v>
      </c>
      <c r="D653" s="21"/>
      <c r="E653" s="9"/>
      <c r="F653" s="9"/>
      <c r="G653" s="9">
        <f t="shared" si="80"/>
        <v>0</v>
      </c>
      <c r="H653" s="9">
        <f t="shared" si="81"/>
        <v>0</v>
      </c>
    </row>
    <row r="654" spans="1:8" s="38" customFormat="1" x14ac:dyDescent="0.25">
      <c r="A654" s="128"/>
      <c r="B654" s="21">
        <v>10</v>
      </c>
      <c r="C654" s="5" t="s">
        <v>116</v>
      </c>
      <c r="D654" s="21"/>
      <c r="E654" s="9"/>
      <c r="F654" s="9"/>
      <c r="G654" s="9">
        <f t="shared" si="80"/>
        <v>0</v>
      </c>
      <c r="H654" s="9">
        <f t="shared" si="81"/>
        <v>0</v>
      </c>
    </row>
    <row r="655" spans="1:8" s="38" customFormat="1" x14ac:dyDescent="0.25">
      <c r="A655" s="128"/>
      <c r="B655" s="21">
        <v>11</v>
      </c>
      <c r="C655" s="13" t="s">
        <v>110</v>
      </c>
      <c r="D655" s="14">
        <v>18</v>
      </c>
      <c r="E655" s="129">
        <v>224.2</v>
      </c>
      <c r="F655" s="129"/>
      <c r="G655" s="129"/>
      <c r="H655" s="22">
        <f>E655*D655</f>
        <v>4035.6</v>
      </c>
    </row>
    <row r="656" spans="1:8" s="38" customFormat="1" ht="18.75" customHeight="1" x14ac:dyDescent="0.25">
      <c r="A656" s="124" t="s">
        <v>115</v>
      </c>
      <c r="B656" s="125"/>
      <c r="C656" s="125"/>
      <c r="D656" s="125"/>
      <c r="E656" s="125"/>
      <c r="F656" s="126"/>
      <c r="G656" s="17" t="e">
        <f>SUM(G645:G654)+(H655/12)</f>
        <v>#REF!</v>
      </c>
      <c r="H656" s="17" t="e">
        <f>SUM(H645:H655)</f>
        <v>#REF!</v>
      </c>
    </row>
    <row r="657" spans="1:8" s="38" customFormat="1" x14ac:dyDescent="0.25"/>
    <row r="658" spans="1:8" s="12" customFormat="1" x14ac:dyDescent="0.25">
      <c r="G658" s="29"/>
    </row>
    <row r="659" spans="1:8" s="38" customFormat="1" ht="21.75" customHeight="1" x14ac:dyDescent="0.25">
      <c r="A659" s="130" t="s">
        <v>171</v>
      </c>
      <c r="B659" s="130"/>
      <c r="C659" s="130"/>
      <c r="D659" s="130"/>
      <c r="E659" s="130"/>
      <c r="F659" s="130"/>
      <c r="G659" s="130"/>
      <c r="H659" s="130"/>
    </row>
    <row r="660" spans="1:8" s="38" customFormat="1" ht="38.25" x14ac:dyDescent="0.25">
      <c r="A660" s="16" t="s">
        <v>102</v>
      </c>
      <c r="B660" s="16" t="s">
        <v>103</v>
      </c>
      <c r="C660" s="16" t="s">
        <v>104</v>
      </c>
      <c r="D660" s="16" t="s">
        <v>105</v>
      </c>
      <c r="E660" s="16" t="s">
        <v>106</v>
      </c>
      <c r="F660" s="16" t="s">
        <v>108</v>
      </c>
      <c r="G660" s="16" t="s">
        <v>107</v>
      </c>
      <c r="H660" s="16" t="s">
        <v>109</v>
      </c>
    </row>
    <row r="661" spans="1:8" s="38" customFormat="1" x14ac:dyDescent="0.25">
      <c r="A661" s="127">
        <v>1</v>
      </c>
      <c r="B661" s="21">
        <v>1</v>
      </c>
      <c r="C661" s="5" t="s">
        <v>149</v>
      </c>
      <c r="D661" s="21">
        <v>2</v>
      </c>
      <c r="E661" s="9" t="e">
        <f>#REF!</f>
        <v>#REF!</v>
      </c>
      <c r="F661" s="9" t="e">
        <f>#REF!</f>
        <v>#REF!</v>
      </c>
      <c r="G661" s="9" t="e">
        <f>D661*F661</f>
        <v>#REF!</v>
      </c>
      <c r="H661" s="9" t="e">
        <f>G661*12</f>
        <v>#REF!</v>
      </c>
    </row>
    <row r="662" spans="1:8" s="38" customFormat="1" x14ac:dyDescent="0.25">
      <c r="A662" s="127"/>
      <c r="B662" s="21">
        <v>2</v>
      </c>
      <c r="C662" s="5" t="s">
        <v>101</v>
      </c>
      <c r="D662" s="21"/>
      <c r="E662" s="9"/>
      <c r="F662" s="9"/>
      <c r="G662" s="9">
        <f t="shared" ref="G662:G670" si="82">D662*F662</f>
        <v>0</v>
      </c>
      <c r="H662" s="9">
        <f t="shared" ref="H662:H670" si="83">G662*12</f>
        <v>0</v>
      </c>
    </row>
    <row r="663" spans="1:8" s="38" customFormat="1" x14ac:dyDescent="0.25">
      <c r="A663" s="127"/>
      <c r="B663" s="21">
        <v>3</v>
      </c>
      <c r="C663" s="5" t="s">
        <v>100</v>
      </c>
      <c r="D663" s="21"/>
      <c r="E663" s="9"/>
      <c r="F663" s="9"/>
      <c r="G663" s="9">
        <f t="shared" si="82"/>
        <v>0</v>
      </c>
      <c r="H663" s="9">
        <f t="shared" si="83"/>
        <v>0</v>
      </c>
    </row>
    <row r="664" spans="1:8" s="38" customFormat="1" x14ac:dyDescent="0.25">
      <c r="A664" s="128"/>
      <c r="B664" s="21">
        <v>4</v>
      </c>
      <c r="C664" s="5" t="s">
        <v>114</v>
      </c>
      <c r="D664" s="21"/>
      <c r="E664" s="9"/>
      <c r="F664" s="9"/>
      <c r="G664" s="9">
        <f t="shared" si="82"/>
        <v>0</v>
      </c>
      <c r="H664" s="9">
        <f t="shared" si="83"/>
        <v>0</v>
      </c>
    </row>
    <row r="665" spans="1:8" s="38" customFormat="1" x14ac:dyDescent="0.25">
      <c r="A665" s="128"/>
      <c r="B665" s="21">
        <v>5</v>
      </c>
      <c r="C665" s="5" t="s">
        <v>117</v>
      </c>
      <c r="D665" s="21"/>
      <c r="E665" s="9"/>
      <c r="F665" s="9"/>
      <c r="G665" s="9">
        <f t="shared" si="82"/>
        <v>0</v>
      </c>
      <c r="H665" s="9">
        <f t="shared" si="83"/>
        <v>0</v>
      </c>
    </row>
    <row r="666" spans="1:8" s="38" customFormat="1" x14ac:dyDescent="0.25">
      <c r="A666" s="128"/>
      <c r="B666" s="21">
        <v>6</v>
      </c>
      <c r="C666" s="5" t="s">
        <v>119</v>
      </c>
      <c r="D666" s="21"/>
      <c r="E666" s="9"/>
      <c r="F666" s="9"/>
      <c r="G666" s="9">
        <f t="shared" si="82"/>
        <v>0</v>
      </c>
      <c r="H666" s="9">
        <f t="shared" si="83"/>
        <v>0</v>
      </c>
    </row>
    <row r="667" spans="1:8" s="38" customFormat="1" x14ac:dyDescent="0.25">
      <c r="A667" s="128"/>
      <c r="B667" s="21">
        <v>7</v>
      </c>
      <c r="C667" s="5" t="s">
        <v>120</v>
      </c>
      <c r="D667" s="21"/>
      <c r="E667" s="9"/>
      <c r="F667" s="9"/>
      <c r="G667" s="9">
        <f t="shared" si="82"/>
        <v>0</v>
      </c>
      <c r="H667" s="9">
        <f t="shared" si="83"/>
        <v>0</v>
      </c>
    </row>
    <row r="668" spans="1:8" s="38" customFormat="1" x14ac:dyDescent="0.25">
      <c r="A668" s="128"/>
      <c r="B668" s="21">
        <v>8</v>
      </c>
      <c r="C668" s="5" t="s">
        <v>121</v>
      </c>
      <c r="D668" s="21"/>
      <c r="E668" s="9"/>
      <c r="F668" s="9"/>
      <c r="G668" s="9">
        <f t="shared" si="82"/>
        <v>0</v>
      </c>
      <c r="H668" s="9">
        <f t="shared" si="83"/>
        <v>0</v>
      </c>
    </row>
    <row r="669" spans="1:8" s="38" customFormat="1" x14ac:dyDescent="0.25">
      <c r="A669" s="128"/>
      <c r="B669" s="21">
        <v>9</v>
      </c>
      <c r="C669" s="5" t="s">
        <v>118</v>
      </c>
      <c r="D669" s="21"/>
      <c r="E669" s="9"/>
      <c r="F669" s="9"/>
      <c r="G669" s="9">
        <f t="shared" si="82"/>
        <v>0</v>
      </c>
      <c r="H669" s="9">
        <f t="shared" si="83"/>
        <v>0</v>
      </c>
    </row>
    <row r="670" spans="1:8" s="38" customFormat="1" x14ac:dyDescent="0.25">
      <c r="A670" s="128"/>
      <c r="B670" s="21">
        <v>10</v>
      </c>
      <c r="C670" s="5" t="s">
        <v>116</v>
      </c>
      <c r="D670" s="21"/>
      <c r="E670" s="9"/>
      <c r="F670" s="9"/>
      <c r="G670" s="9">
        <f t="shared" si="82"/>
        <v>0</v>
      </c>
      <c r="H670" s="9">
        <f t="shared" si="83"/>
        <v>0</v>
      </c>
    </row>
    <row r="671" spans="1:8" s="38" customFormat="1" x14ac:dyDescent="0.25">
      <c r="A671" s="128"/>
      <c r="B671" s="21">
        <v>11</v>
      </c>
      <c r="C671" s="13" t="s">
        <v>110</v>
      </c>
      <c r="D671" s="14">
        <v>18</v>
      </c>
      <c r="E671" s="129">
        <v>224.2</v>
      </c>
      <c r="F671" s="129"/>
      <c r="G671" s="129"/>
      <c r="H671" s="22">
        <f>E671*D671</f>
        <v>4035.6</v>
      </c>
    </row>
    <row r="672" spans="1:8" s="38" customFormat="1" ht="18.75" customHeight="1" x14ac:dyDescent="0.25">
      <c r="A672" s="124" t="s">
        <v>115</v>
      </c>
      <c r="B672" s="125"/>
      <c r="C672" s="125"/>
      <c r="D672" s="125"/>
      <c r="E672" s="125"/>
      <c r="F672" s="126"/>
      <c r="G672" s="17" t="e">
        <f>SUM(G661:G670)+(H671/12)</f>
        <v>#REF!</v>
      </c>
      <c r="H672" s="17" t="e">
        <f>SUM(H661:H671)</f>
        <v>#REF!</v>
      </c>
    </row>
    <row r="673" spans="1:8" s="38" customFormat="1" x14ac:dyDescent="0.25"/>
    <row r="674" spans="1:8" s="12" customFormat="1" x14ac:dyDescent="0.25">
      <c r="G674" s="29"/>
    </row>
    <row r="675" spans="1:8" ht="21.75" customHeight="1" x14ac:dyDescent="0.25">
      <c r="A675" s="130" t="s">
        <v>125</v>
      </c>
      <c r="B675" s="130"/>
      <c r="C675" s="130"/>
      <c r="D675" s="130"/>
      <c r="E675" s="130"/>
      <c r="F675" s="130"/>
      <c r="G675" s="130"/>
      <c r="H675" s="130"/>
    </row>
    <row r="676" spans="1:8" ht="38.25" x14ac:dyDescent="0.25">
      <c r="A676" s="16" t="s">
        <v>102</v>
      </c>
      <c r="B676" s="16" t="s">
        <v>103</v>
      </c>
      <c r="C676" s="16" t="s">
        <v>104</v>
      </c>
      <c r="D676" s="16" t="s">
        <v>105</v>
      </c>
      <c r="E676" s="16" t="s">
        <v>106</v>
      </c>
      <c r="F676" s="16" t="s">
        <v>108</v>
      </c>
      <c r="G676" s="16" t="s">
        <v>107</v>
      </c>
      <c r="H676" s="16" t="s">
        <v>109</v>
      </c>
    </row>
    <row r="677" spans="1:8" x14ac:dyDescent="0.25">
      <c r="A677" s="127">
        <v>1</v>
      </c>
      <c r="B677" s="10">
        <v>1</v>
      </c>
      <c r="C677" s="5" t="s">
        <v>149</v>
      </c>
      <c r="D677" s="10">
        <v>2</v>
      </c>
      <c r="E677" s="9" t="e">
        <f>#REF!</f>
        <v>#REF!</v>
      </c>
      <c r="F677" s="9" t="e">
        <f>#REF!</f>
        <v>#REF!</v>
      </c>
      <c r="G677" s="9" t="e">
        <f>D677*F677</f>
        <v>#REF!</v>
      </c>
      <c r="H677" s="9" t="e">
        <f>G677*12</f>
        <v>#REF!</v>
      </c>
    </row>
    <row r="678" spans="1:8" x14ac:dyDescent="0.25">
      <c r="A678" s="127"/>
      <c r="B678" s="10">
        <v>2</v>
      </c>
      <c r="C678" s="5" t="s">
        <v>101</v>
      </c>
      <c r="D678" s="10"/>
      <c r="E678" s="9"/>
      <c r="F678" s="9"/>
      <c r="G678" s="9">
        <f t="shared" ref="G678:G686" si="84">D678*F678</f>
        <v>0</v>
      </c>
      <c r="H678" s="9">
        <f t="shared" ref="H678:H686" si="85">G678*12</f>
        <v>0</v>
      </c>
    </row>
    <row r="679" spans="1:8" x14ac:dyDescent="0.25">
      <c r="A679" s="127"/>
      <c r="B679" s="10">
        <v>3</v>
      </c>
      <c r="C679" s="5" t="s">
        <v>100</v>
      </c>
      <c r="D679" s="10"/>
      <c r="E679" s="9"/>
      <c r="F679" s="9"/>
      <c r="G679" s="9">
        <f t="shared" si="84"/>
        <v>0</v>
      </c>
      <c r="H679" s="9">
        <f t="shared" si="85"/>
        <v>0</v>
      </c>
    </row>
    <row r="680" spans="1:8" x14ac:dyDescent="0.25">
      <c r="A680" s="128"/>
      <c r="B680" s="10">
        <v>4</v>
      </c>
      <c r="C680" s="5" t="s">
        <v>114</v>
      </c>
      <c r="D680" s="10"/>
      <c r="E680" s="9"/>
      <c r="F680" s="9"/>
      <c r="G680" s="9">
        <f t="shared" si="84"/>
        <v>0</v>
      </c>
      <c r="H680" s="9">
        <f t="shared" si="85"/>
        <v>0</v>
      </c>
    </row>
    <row r="681" spans="1:8" x14ac:dyDescent="0.25">
      <c r="A681" s="128"/>
      <c r="B681" s="10">
        <v>5</v>
      </c>
      <c r="C681" s="5" t="s">
        <v>117</v>
      </c>
      <c r="D681" s="10"/>
      <c r="E681" s="9"/>
      <c r="F681" s="9"/>
      <c r="G681" s="9">
        <f t="shared" si="84"/>
        <v>0</v>
      </c>
      <c r="H681" s="9">
        <f t="shared" si="85"/>
        <v>0</v>
      </c>
    </row>
    <row r="682" spans="1:8" x14ac:dyDescent="0.25">
      <c r="A682" s="128"/>
      <c r="B682" s="10">
        <v>6</v>
      </c>
      <c r="C682" s="5" t="s">
        <v>119</v>
      </c>
      <c r="D682" s="10"/>
      <c r="E682" s="9"/>
      <c r="F682" s="9"/>
      <c r="G682" s="9">
        <f t="shared" si="84"/>
        <v>0</v>
      </c>
      <c r="H682" s="9">
        <f t="shared" si="85"/>
        <v>0</v>
      </c>
    </row>
    <row r="683" spans="1:8" x14ac:dyDescent="0.25">
      <c r="A683" s="128"/>
      <c r="B683" s="10">
        <v>7</v>
      </c>
      <c r="C683" s="5" t="s">
        <v>120</v>
      </c>
      <c r="D683" s="10"/>
      <c r="E683" s="9"/>
      <c r="F683" s="9"/>
      <c r="G683" s="9">
        <f t="shared" si="84"/>
        <v>0</v>
      </c>
      <c r="H683" s="9">
        <f t="shared" si="85"/>
        <v>0</v>
      </c>
    </row>
    <row r="684" spans="1:8" x14ac:dyDescent="0.25">
      <c r="A684" s="128"/>
      <c r="B684" s="10">
        <v>8</v>
      </c>
      <c r="C684" s="5" t="s">
        <v>121</v>
      </c>
      <c r="D684" s="10"/>
      <c r="E684" s="9"/>
      <c r="F684" s="9"/>
      <c r="G684" s="9">
        <f t="shared" si="84"/>
        <v>0</v>
      </c>
      <c r="H684" s="9">
        <f t="shared" si="85"/>
        <v>0</v>
      </c>
    </row>
    <row r="685" spans="1:8" x14ac:dyDescent="0.25">
      <c r="A685" s="128"/>
      <c r="B685" s="10">
        <v>9</v>
      </c>
      <c r="C685" s="5" t="s">
        <v>118</v>
      </c>
      <c r="D685" s="10"/>
      <c r="E685" s="9"/>
      <c r="F685" s="9"/>
      <c r="G685" s="9">
        <f t="shared" si="84"/>
        <v>0</v>
      </c>
      <c r="H685" s="9">
        <f t="shared" si="85"/>
        <v>0</v>
      </c>
    </row>
    <row r="686" spans="1:8" x14ac:dyDescent="0.25">
      <c r="A686" s="128"/>
      <c r="B686" s="10">
        <v>10</v>
      </c>
      <c r="C686" s="5" t="s">
        <v>116</v>
      </c>
      <c r="D686" s="10"/>
      <c r="E686" s="9"/>
      <c r="F686" s="9"/>
      <c r="G686" s="9">
        <f t="shared" si="84"/>
        <v>0</v>
      </c>
      <c r="H686" s="9">
        <f t="shared" si="85"/>
        <v>0</v>
      </c>
    </row>
    <row r="687" spans="1:8" x14ac:dyDescent="0.25">
      <c r="A687" s="128"/>
      <c r="B687" s="10">
        <v>11</v>
      </c>
      <c r="C687" s="13" t="s">
        <v>110</v>
      </c>
      <c r="D687" s="14">
        <v>18</v>
      </c>
      <c r="E687" s="129">
        <v>224.2</v>
      </c>
      <c r="F687" s="129"/>
      <c r="G687" s="129"/>
      <c r="H687" s="15">
        <f>E687*D687</f>
        <v>4035.6</v>
      </c>
    </row>
    <row r="688" spans="1:8" ht="18.75" customHeight="1" x14ac:dyDescent="0.25">
      <c r="A688" s="124" t="s">
        <v>115</v>
      </c>
      <c r="B688" s="125"/>
      <c r="C688" s="125"/>
      <c r="D688" s="125"/>
      <c r="E688" s="125"/>
      <c r="F688" s="126"/>
      <c r="G688" s="17" t="e">
        <f>SUM(G677:G686)+(H687/12)</f>
        <v>#REF!</v>
      </c>
      <c r="H688" s="17" t="e">
        <f>SUM(H677:H687)</f>
        <v>#REF!</v>
      </c>
    </row>
    <row r="690" spans="1:8" s="12" customFormat="1" x14ac:dyDescent="0.25"/>
    <row r="691" spans="1:8" s="38" customFormat="1" ht="21.75" customHeight="1" x14ac:dyDescent="0.25">
      <c r="A691" s="130" t="s">
        <v>166</v>
      </c>
      <c r="B691" s="130"/>
      <c r="C691" s="130"/>
      <c r="D691" s="130"/>
      <c r="E691" s="130"/>
      <c r="F691" s="130"/>
      <c r="G691" s="130"/>
      <c r="H691" s="130"/>
    </row>
    <row r="692" spans="1:8" s="38" customFormat="1" ht="38.25" x14ac:dyDescent="0.25">
      <c r="A692" s="16" t="s">
        <v>102</v>
      </c>
      <c r="B692" s="16" t="s">
        <v>103</v>
      </c>
      <c r="C692" s="16" t="s">
        <v>104</v>
      </c>
      <c r="D692" s="16" t="s">
        <v>105</v>
      </c>
      <c r="E692" s="16" t="s">
        <v>106</v>
      </c>
      <c r="F692" s="16" t="s">
        <v>108</v>
      </c>
      <c r="G692" s="16" t="s">
        <v>107</v>
      </c>
      <c r="H692" s="16" t="s">
        <v>109</v>
      </c>
    </row>
    <row r="693" spans="1:8" s="38" customFormat="1" x14ac:dyDescent="0.25">
      <c r="A693" s="127">
        <v>1</v>
      </c>
      <c r="B693" s="21">
        <v>1</v>
      </c>
      <c r="C693" s="5" t="s">
        <v>149</v>
      </c>
      <c r="D693" s="21">
        <v>2</v>
      </c>
      <c r="E693" s="9" t="e">
        <f>#REF!</f>
        <v>#REF!</v>
      </c>
      <c r="F693" s="9" t="e">
        <f>#REF!</f>
        <v>#REF!</v>
      </c>
      <c r="G693" s="9" t="e">
        <f>D693*F693</f>
        <v>#REF!</v>
      </c>
      <c r="H693" s="9" t="e">
        <f>G693*12</f>
        <v>#REF!</v>
      </c>
    </row>
    <row r="694" spans="1:8" s="38" customFormat="1" x14ac:dyDescent="0.25">
      <c r="A694" s="127"/>
      <c r="B694" s="21">
        <v>2</v>
      </c>
      <c r="C694" s="5" t="s">
        <v>101</v>
      </c>
      <c r="D694" s="21"/>
      <c r="E694" s="9"/>
      <c r="F694" s="9"/>
      <c r="G694" s="9">
        <f t="shared" ref="G694:G702" si="86">D694*F694</f>
        <v>0</v>
      </c>
      <c r="H694" s="9">
        <f t="shared" ref="H694:H702" si="87">G694*12</f>
        <v>0</v>
      </c>
    </row>
    <row r="695" spans="1:8" s="38" customFormat="1" x14ac:dyDescent="0.25">
      <c r="A695" s="127"/>
      <c r="B695" s="21">
        <v>3</v>
      </c>
      <c r="C695" s="5" t="s">
        <v>100</v>
      </c>
      <c r="D695" s="21"/>
      <c r="E695" s="9"/>
      <c r="F695" s="9"/>
      <c r="G695" s="9">
        <f t="shared" si="86"/>
        <v>0</v>
      </c>
      <c r="H695" s="9">
        <f t="shared" si="87"/>
        <v>0</v>
      </c>
    </row>
    <row r="696" spans="1:8" s="38" customFormat="1" x14ac:dyDescent="0.25">
      <c r="A696" s="128"/>
      <c r="B696" s="21">
        <v>4</v>
      </c>
      <c r="C696" s="5" t="s">
        <v>114</v>
      </c>
      <c r="D696" s="21"/>
      <c r="E696" s="9"/>
      <c r="F696" s="9"/>
      <c r="G696" s="9">
        <f t="shared" si="86"/>
        <v>0</v>
      </c>
      <c r="H696" s="9">
        <f t="shared" si="87"/>
        <v>0</v>
      </c>
    </row>
    <row r="697" spans="1:8" s="38" customFormat="1" x14ac:dyDescent="0.25">
      <c r="A697" s="128"/>
      <c r="B697" s="21">
        <v>5</v>
      </c>
      <c r="C697" s="5" t="s">
        <v>117</v>
      </c>
      <c r="D697" s="21"/>
      <c r="E697" s="9"/>
      <c r="F697" s="9"/>
      <c r="G697" s="9">
        <f t="shared" si="86"/>
        <v>0</v>
      </c>
      <c r="H697" s="9">
        <f t="shared" si="87"/>
        <v>0</v>
      </c>
    </row>
    <row r="698" spans="1:8" s="38" customFormat="1" x14ac:dyDescent="0.25">
      <c r="A698" s="128"/>
      <c r="B698" s="21">
        <v>6</v>
      </c>
      <c r="C698" s="5" t="s">
        <v>119</v>
      </c>
      <c r="D698" s="21"/>
      <c r="E698" s="9"/>
      <c r="F698" s="9"/>
      <c r="G698" s="9">
        <f t="shared" si="86"/>
        <v>0</v>
      </c>
      <c r="H698" s="9">
        <f t="shared" si="87"/>
        <v>0</v>
      </c>
    </row>
    <row r="699" spans="1:8" s="38" customFormat="1" x14ac:dyDescent="0.25">
      <c r="A699" s="128"/>
      <c r="B699" s="21">
        <v>7</v>
      </c>
      <c r="C699" s="5" t="s">
        <v>120</v>
      </c>
      <c r="D699" s="21"/>
      <c r="E699" s="9"/>
      <c r="F699" s="9"/>
      <c r="G699" s="9">
        <f t="shared" si="86"/>
        <v>0</v>
      </c>
      <c r="H699" s="9">
        <f t="shared" si="87"/>
        <v>0</v>
      </c>
    </row>
    <row r="700" spans="1:8" s="38" customFormat="1" x14ac:dyDescent="0.25">
      <c r="A700" s="128"/>
      <c r="B700" s="21">
        <v>8</v>
      </c>
      <c r="C700" s="5" t="s">
        <v>121</v>
      </c>
      <c r="D700" s="21"/>
      <c r="E700" s="9"/>
      <c r="F700" s="9"/>
      <c r="G700" s="9">
        <f t="shared" si="86"/>
        <v>0</v>
      </c>
      <c r="H700" s="9">
        <f t="shared" si="87"/>
        <v>0</v>
      </c>
    </row>
    <row r="701" spans="1:8" s="38" customFormat="1" x14ac:dyDescent="0.25">
      <c r="A701" s="128"/>
      <c r="B701" s="21">
        <v>9</v>
      </c>
      <c r="C701" s="5" t="s">
        <v>118</v>
      </c>
      <c r="D701" s="21"/>
      <c r="E701" s="9"/>
      <c r="F701" s="9"/>
      <c r="G701" s="9">
        <f t="shared" si="86"/>
        <v>0</v>
      </c>
      <c r="H701" s="9">
        <f t="shared" si="87"/>
        <v>0</v>
      </c>
    </row>
    <row r="702" spans="1:8" s="38" customFormat="1" x14ac:dyDescent="0.25">
      <c r="A702" s="128"/>
      <c r="B702" s="21">
        <v>10</v>
      </c>
      <c r="C702" s="5" t="s">
        <v>116</v>
      </c>
      <c r="D702" s="21"/>
      <c r="E702" s="9"/>
      <c r="F702" s="9"/>
      <c r="G702" s="9">
        <f t="shared" si="86"/>
        <v>0</v>
      </c>
      <c r="H702" s="9">
        <f t="shared" si="87"/>
        <v>0</v>
      </c>
    </row>
    <row r="703" spans="1:8" s="38" customFormat="1" x14ac:dyDescent="0.25">
      <c r="A703" s="128"/>
      <c r="B703" s="21">
        <v>11</v>
      </c>
      <c r="C703" s="13" t="s">
        <v>110</v>
      </c>
      <c r="D703" s="14">
        <v>18</v>
      </c>
      <c r="E703" s="129">
        <v>224.2</v>
      </c>
      <c r="F703" s="129"/>
      <c r="G703" s="129"/>
      <c r="H703" s="22">
        <f>E703*D703</f>
        <v>4035.6</v>
      </c>
    </row>
    <row r="704" spans="1:8" s="38" customFormat="1" ht="18.75" customHeight="1" x14ac:dyDescent="0.25">
      <c r="A704" s="124" t="s">
        <v>115</v>
      </c>
      <c r="B704" s="125"/>
      <c r="C704" s="125"/>
      <c r="D704" s="125"/>
      <c r="E704" s="125"/>
      <c r="F704" s="126"/>
      <c r="G704" s="17" t="e">
        <f>SUM(G693:G702)+(H703/12)</f>
        <v>#REF!</v>
      </c>
      <c r="H704" s="17" t="e">
        <f>SUM(H693:H703)</f>
        <v>#REF!</v>
      </c>
    </row>
    <row r="705" spans="1:8" s="38" customFormat="1" x14ac:dyDescent="0.25"/>
    <row r="706" spans="1:8" s="12" customFormat="1" x14ac:dyDescent="0.25"/>
    <row r="707" spans="1:8" s="38" customFormat="1" ht="21.75" customHeight="1" x14ac:dyDescent="0.25">
      <c r="A707" s="130" t="s">
        <v>167</v>
      </c>
      <c r="B707" s="130"/>
      <c r="C707" s="130"/>
      <c r="D707" s="130"/>
      <c r="E707" s="130"/>
      <c r="F707" s="130"/>
      <c r="G707" s="130"/>
      <c r="H707" s="130"/>
    </row>
    <row r="708" spans="1:8" s="38" customFormat="1" ht="38.25" x14ac:dyDescent="0.25">
      <c r="A708" s="16" t="s">
        <v>102</v>
      </c>
      <c r="B708" s="16" t="s">
        <v>103</v>
      </c>
      <c r="C708" s="16" t="s">
        <v>104</v>
      </c>
      <c r="D708" s="16" t="s">
        <v>105</v>
      </c>
      <c r="E708" s="16" t="s">
        <v>106</v>
      </c>
      <c r="F708" s="16" t="s">
        <v>108</v>
      </c>
      <c r="G708" s="16" t="s">
        <v>107</v>
      </c>
      <c r="H708" s="16" t="s">
        <v>109</v>
      </c>
    </row>
    <row r="709" spans="1:8" s="38" customFormat="1" x14ac:dyDescent="0.25">
      <c r="A709" s="127">
        <v>1</v>
      </c>
      <c r="B709" s="21">
        <v>1</v>
      </c>
      <c r="C709" s="5" t="s">
        <v>149</v>
      </c>
      <c r="D709" s="21">
        <v>2</v>
      </c>
      <c r="E709" s="9" t="e">
        <f>#REF!</f>
        <v>#REF!</v>
      </c>
      <c r="F709" s="9" t="e">
        <f>#REF!</f>
        <v>#REF!</v>
      </c>
      <c r="G709" s="9" t="e">
        <f>D709*F709</f>
        <v>#REF!</v>
      </c>
      <c r="H709" s="9" t="e">
        <f>G709*12</f>
        <v>#REF!</v>
      </c>
    </row>
    <row r="710" spans="1:8" s="38" customFormat="1" x14ac:dyDescent="0.25">
      <c r="A710" s="127"/>
      <c r="B710" s="21">
        <v>2</v>
      </c>
      <c r="C710" s="5" t="s">
        <v>101</v>
      </c>
      <c r="D710" s="21"/>
      <c r="E710" s="9"/>
      <c r="F710" s="9"/>
      <c r="G710" s="9">
        <f t="shared" ref="G710:G718" si="88">D710*F710</f>
        <v>0</v>
      </c>
      <c r="H710" s="9">
        <f t="shared" ref="H710:H718" si="89">G710*12</f>
        <v>0</v>
      </c>
    </row>
    <row r="711" spans="1:8" s="38" customFormat="1" x14ac:dyDescent="0.25">
      <c r="A711" s="127"/>
      <c r="B711" s="21">
        <v>3</v>
      </c>
      <c r="C711" s="5" t="s">
        <v>100</v>
      </c>
      <c r="D711" s="21"/>
      <c r="E711" s="9"/>
      <c r="F711" s="9"/>
      <c r="G711" s="9">
        <f t="shared" si="88"/>
        <v>0</v>
      </c>
      <c r="H711" s="9">
        <f t="shared" si="89"/>
        <v>0</v>
      </c>
    </row>
    <row r="712" spans="1:8" s="38" customFormat="1" x14ac:dyDescent="0.25">
      <c r="A712" s="128"/>
      <c r="B712" s="21">
        <v>4</v>
      </c>
      <c r="C712" s="5" t="s">
        <v>114</v>
      </c>
      <c r="D712" s="21"/>
      <c r="E712" s="9"/>
      <c r="F712" s="9"/>
      <c r="G712" s="9">
        <f t="shared" si="88"/>
        <v>0</v>
      </c>
      <c r="H712" s="9">
        <f t="shared" si="89"/>
        <v>0</v>
      </c>
    </row>
    <row r="713" spans="1:8" s="38" customFormat="1" x14ac:dyDescent="0.25">
      <c r="A713" s="128"/>
      <c r="B713" s="21">
        <v>5</v>
      </c>
      <c r="C713" s="5" t="s">
        <v>117</v>
      </c>
      <c r="D713" s="21"/>
      <c r="E713" s="9"/>
      <c r="F713" s="9"/>
      <c r="G713" s="9">
        <f t="shared" si="88"/>
        <v>0</v>
      </c>
      <c r="H713" s="9">
        <f t="shared" si="89"/>
        <v>0</v>
      </c>
    </row>
    <row r="714" spans="1:8" s="38" customFormat="1" x14ac:dyDescent="0.25">
      <c r="A714" s="128"/>
      <c r="B714" s="21">
        <v>6</v>
      </c>
      <c r="C714" s="5" t="s">
        <v>119</v>
      </c>
      <c r="D714" s="21"/>
      <c r="E714" s="9"/>
      <c r="F714" s="9"/>
      <c r="G714" s="9">
        <f t="shared" si="88"/>
        <v>0</v>
      </c>
      <c r="H714" s="9">
        <f t="shared" si="89"/>
        <v>0</v>
      </c>
    </row>
    <row r="715" spans="1:8" s="38" customFormat="1" x14ac:dyDescent="0.25">
      <c r="A715" s="128"/>
      <c r="B715" s="21">
        <v>7</v>
      </c>
      <c r="C715" s="5" t="s">
        <v>120</v>
      </c>
      <c r="D715" s="21"/>
      <c r="E715" s="9"/>
      <c r="F715" s="9"/>
      <c r="G715" s="9">
        <f t="shared" si="88"/>
        <v>0</v>
      </c>
      <c r="H715" s="9">
        <f t="shared" si="89"/>
        <v>0</v>
      </c>
    </row>
    <row r="716" spans="1:8" s="38" customFormat="1" x14ac:dyDescent="0.25">
      <c r="A716" s="128"/>
      <c r="B716" s="21">
        <v>8</v>
      </c>
      <c r="C716" s="5" t="s">
        <v>121</v>
      </c>
      <c r="D716" s="21"/>
      <c r="E716" s="9"/>
      <c r="F716" s="9"/>
      <c r="G716" s="9">
        <f t="shared" si="88"/>
        <v>0</v>
      </c>
      <c r="H716" s="9">
        <f t="shared" si="89"/>
        <v>0</v>
      </c>
    </row>
    <row r="717" spans="1:8" s="38" customFormat="1" x14ac:dyDescent="0.25">
      <c r="A717" s="128"/>
      <c r="B717" s="21">
        <v>9</v>
      </c>
      <c r="C717" s="5" t="s">
        <v>118</v>
      </c>
      <c r="D717" s="21"/>
      <c r="E717" s="9"/>
      <c r="F717" s="9"/>
      <c r="G717" s="9">
        <f t="shared" si="88"/>
        <v>0</v>
      </c>
      <c r="H717" s="9">
        <f t="shared" si="89"/>
        <v>0</v>
      </c>
    </row>
    <row r="718" spans="1:8" s="38" customFormat="1" x14ac:dyDescent="0.25">
      <c r="A718" s="128"/>
      <c r="B718" s="21">
        <v>10</v>
      </c>
      <c r="C718" s="5" t="s">
        <v>116</v>
      </c>
      <c r="D718" s="21"/>
      <c r="E718" s="9"/>
      <c r="F718" s="9"/>
      <c r="G718" s="9">
        <f t="shared" si="88"/>
        <v>0</v>
      </c>
      <c r="H718" s="9">
        <f t="shared" si="89"/>
        <v>0</v>
      </c>
    </row>
    <row r="719" spans="1:8" s="38" customFormat="1" x14ac:dyDescent="0.25">
      <c r="A719" s="128"/>
      <c r="B719" s="21">
        <v>11</v>
      </c>
      <c r="C719" s="13" t="s">
        <v>110</v>
      </c>
      <c r="D719" s="14">
        <v>18</v>
      </c>
      <c r="E719" s="129">
        <v>224.2</v>
      </c>
      <c r="F719" s="129"/>
      <c r="G719" s="129"/>
      <c r="H719" s="22">
        <f>E719*D719</f>
        <v>4035.6</v>
      </c>
    </row>
    <row r="720" spans="1:8" s="38" customFormat="1" ht="18.75" customHeight="1" x14ac:dyDescent="0.25">
      <c r="A720" s="124" t="s">
        <v>115</v>
      </c>
      <c r="B720" s="125"/>
      <c r="C720" s="125"/>
      <c r="D720" s="125"/>
      <c r="E720" s="125"/>
      <c r="F720" s="126"/>
      <c r="G720" s="17" t="e">
        <f>SUM(G709:G718)+(H719/12)</f>
        <v>#REF!</v>
      </c>
      <c r="H720" s="17" t="e">
        <f>SUM(H709:H719)</f>
        <v>#REF!</v>
      </c>
    </row>
    <row r="721" spans="1:8" s="38" customFormat="1" x14ac:dyDescent="0.25"/>
    <row r="722" spans="1:8" s="12" customFormat="1" x14ac:dyDescent="0.25"/>
    <row r="723" spans="1:8" s="38" customFormat="1" ht="21.75" customHeight="1" x14ac:dyDescent="0.25">
      <c r="A723" s="130" t="s">
        <v>165</v>
      </c>
      <c r="B723" s="130"/>
      <c r="C723" s="130"/>
      <c r="D723" s="130"/>
      <c r="E723" s="130"/>
      <c r="F723" s="130"/>
      <c r="G723" s="130"/>
      <c r="H723" s="130"/>
    </row>
    <row r="724" spans="1:8" s="38" customFormat="1" ht="38.25" x14ac:dyDescent="0.25">
      <c r="A724" s="16" t="s">
        <v>102</v>
      </c>
      <c r="B724" s="16" t="s">
        <v>103</v>
      </c>
      <c r="C724" s="16" t="s">
        <v>104</v>
      </c>
      <c r="D724" s="16" t="s">
        <v>105</v>
      </c>
      <c r="E724" s="16" t="s">
        <v>106</v>
      </c>
      <c r="F724" s="16" t="s">
        <v>108</v>
      </c>
      <c r="G724" s="16" t="s">
        <v>107</v>
      </c>
      <c r="H724" s="16" t="s">
        <v>109</v>
      </c>
    </row>
    <row r="725" spans="1:8" s="38" customFormat="1" x14ac:dyDescent="0.25">
      <c r="A725" s="127">
        <v>1</v>
      </c>
      <c r="B725" s="21">
        <v>1</v>
      </c>
      <c r="C725" s="5" t="s">
        <v>149</v>
      </c>
      <c r="D725" s="21">
        <v>1</v>
      </c>
      <c r="E725" s="9" t="e">
        <f>#REF!</f>
        <v>#REF!</v>
      </c>
      <c r="F725" s="9" t="e">
        <f>#REF!</f>
        <v>#REF!</v>
      </c>
      <c r="G725" s="9" t="e">
        <f>D725*F725</f>
        <v>#REF!</v>
      </c>
      <c r="H725" s="9" t="e">
        <f>G725*12</f>
        <v>#REF!</v>
      </c>
    </row>
    <row r="726" spans="1:8" s="38" customFormat="1" x14ac:dyDescent="0.25">
      <c r="A726" s="127"/>
      <c r="B726" s="21">
        <v>2</v>
      </c>
      <c r="C726" s="5" t="s">
        <v>101</v>
      </c>
      <c r="D726" s="21"/>
      <c r="E726" s="9"/>
      <c r="F726" s="9"/>
      <c r="G726" s="9">
        <f t="shared" ref="G726:G734" si="90">D726*F726</f>
        <v>0</v>
      </c>
      <c r="H726" s="9">
        <f t="shared" ref="H726:H734" si="91">G726*12</f>
        <v>0</v>
      </c>
    </row>
    <row r="727" spans="1:8" s="38" customFormat="1" x14ac:dyDescent="0.25">
      <c r="A727" s="127"/>
      <c r="B727" s="21">
        <v>3</v>
      </c>
      <c r="C727" s="5" t="s">
        <v>100</v>
      </c>
      <c r="D727" s="21"/>
      <c r="E727" s="9"/>
      <c r="F727" s="9"/>
      <c r="G727" s="9">
        <f t="shared" si="90"/>
        <v>0</v>
      </c>
      <c r="H727" s="9">
        <f t="shared" si="91"/>
        <v>0</v>
      </c>
    </row>
    <row r="728" spans="1:8" s="38" customFormat="1" x14ac:dyDescent="0.25">
      <c r="A728" s="128"/>
      <c r="B728" s="21">
        <v>4</v>
      </c>
      <c r="C728" s="5" t="s">
        <v>114</v>
      </c>
      <c r="D728" s="21"/>
      <c r="E728" s="9"/>
      <c r="F728" s="9"/>
      <c r="G728" s="9">
        <f t="shared" si="90"/>
        <v>0</v>
      </c>
      <c r="H728" s="9">
        <f t="shared" si="91"/>
        <v>0</v>
      </c>
    </row>
    <row r="729" spans="1:8" s="38" customFormat="1" x14ac:dyDescent="0.25">
      <c r="A729" s="128"/>
      <c r="B729" s="21">
        <v>5</v>
      </c>
      <c r="C729" s="5" t="s">
        <v>117</v>
      </c>
      <c r="D729" s="21"/>
      <c r="E729" s="9"/>
      <c r="F729" s="9"/>
      <c r="G729" s="9">
        <f t="shared" si="90"/>
        <v>0</v>
      </c>
      <c r="H729" s="9">
        <f t="shared" si="91"/>
        <v>0</v>
      </c>
    </row>
    <row r="730" spans="1:8" s="38" customFormat="1" x14ac:dyDescent="0.25">
      <c r="A730" s="128"/>
      <c r="B730" s="21">
        <v>6</v>
      </c>
      <c r="C730" s="5" t="s">
        <v>119</v>
      </c>
      <c r="D730" s="21"/>
      <c r="E730" s="9"/>
      <c r="F730" s="9"/>
      <c r="G730" s="9">
        <f t="shared" si="90"/>
        <v>0</v>
      </c>
      <c r="H730" s="9">
        <f t="shared" si="91"/>
        <v>0</v>
      </c>
    </row>
    <row r="731" spans="1:8" s="38" customFormat="1" x14ac:dyDescent="0.25">
      <c r="A731" s="128"/>
      <c r="B731" s="21">
        <v>7</v>
      </c>
      <c r="C731" s="5" t="s">
        <v>120</v>
      </c>
      <c r="D731" s="21"/>
      <c r="E731" s="9"/>
      <c r="F731" s="9"/>
      <c r="G731" s="9">
        <f t="shared" si="90"/>
        <v>0</v>
      </c>
      <c r="H731" s="9">
        <f t="shared" si="91"/>
        <v>0</v>
      </c>
    </row>
    <row r="732" spans="1:8" s="38" customFormat="1" x14ac:dyDescent="0.25">
      <c r="A732" s="128"/>
      <c r="B732" s="21">
        <v>8</v>
      </c>
      <c r="C732" s="5" t="s">
        <v>121</v>
      </c>
      <c r="D732" s="21"/>
      <c r="E732" s="9"/>
      <c r="F732" s="9"/>
      <c r="G732" s="9">
        <f t="shared" si="90"/>
        <v>0</v>
      </c>
      <c r="H732" s="9">
        <f t="shared" si="91"/>
        <v>0</v>
      </c>
    </row>
    <row r="733" spans="1:8" s="38" customFormat="1" x14ac:dyDescent="0.25">
      <c r="A733" s="128"/>
      <c r="B733" s="21">
        <v>9</v>
      </c>
      <c r="C733" s="5" t="s">
        <v>118</v>
      </c>
      <c r="D733" s="21"/>
      <c r="E733" s="9"/>
      <c r="F733" s="9"/>
      <c r="G733" s="9">
        <f t="shared" si="90"/>
        <v>0</v>
      </c>
      <c r="H733" s="9">
        <f t="shared" si="91"/>
        <v>0</v>
      </c>
    </row>
    <row r="734" spans="1:8" s="38" customFormat="1" x14ac:dyDescent="0.25">
      <c r="A734" s="128"/>
      <c r="B734" s="21">
        <v>10</v>
      </c>
      <c r="C734" s="5" t="s">
        <v>116</v>
      </c>
      <c r="D734" s="21"/>
      <c r="E734" s="9"/>
      <c r="F734" s="9"/>
      <c r="G734" s="9">
        <f t="shared" si="90"/>
        <v>0</v>
      </c>
      <c r="H734" s="9">
        <f t="shared" si="91"/>
        <v>0</v>
      </c>
    </row>
    <row r="735" spans="1:8" s="38" customFormat="1" x14ac:dyDescent="0.25">
      <c r="A735" s="128"/>
      <c r="B735" s="21">
        <v>11</v>
      </c>
      <c r="C735" s="13" t="s">
        <v>110</v>
      </c>
      <c r="D735" s="14">
        <v>18</v>
      </c>
      <c r="E735" s="129">
        <v>224.2</v>
      </c>
      <c r="F735" s="129"/>
      <c r="G735" s="129"/>
      <c r="H735" s="22">
        <f>E735*D735</f>
        <v>4035.6</v>
      </c>
    </row>
    <row r="736" spans="1:8" s="38" customFormat="1" ht="18.75" customHeight="1" x14ac:dyDescent="0.25">
      <c r="A736" s="124" t="s">
        <v>115</v>
      </c>
      <c r="B736" s="125"/>
      <c r="C736" s="125"/>
      <c r="D736" s="125"/>
      <c r="E736" s="125"/>
      <c r="F736" s="126"/>
      <c r="G736" s="17" t="e">
        <f>SUM(G725:G734)+(H735/12)</f>
        <v>#REF!</v>
      </c>
      <c r="H736" s="17" t="e">
        <f>SUM(H725:H735)</f>
        <v>#REF!</v>
      </c>
    </row>
    <row r="737" spans="1:8" s="38" customFormat="1" x14ac:dyDescent="0.25"/>
    <row r="738" spans="1:8" s="12" customFormat="1" x14ac:dyDescent="0.25"/>
    <row r="739" spans="1:8" s="38" customFormat="1" ht="21.75" customHeight="1" x14ac:dyDescent="0.25">
      <c r="A739" s="130" t="s">
        <v>162</v>
      </c>
      <c r="B739" s="130"/>
      <c r="C739" s="130"/>
      <c r="D739" s="130"/>
      <c r="E739" s="130"/>
      <c r="F739" s="130"/>
      <c r="G739" s="130"/>
      <c r="H739" s="130"/>
    </row>
    <row r="740" spans="1:8" s="38" customFormat="1" ht="38.25" x14ac:dyDescent="0.25">
      <c r="A740" s="16" t="s">
        <v>102</v>
      </c>
      <c r="B740" s="16" t="s">
        <v>103</v>
      </c>
      <c r="C740" s="16" t="s">
        <v>104</v>
      </c>
      <c r="D740" s="16" t="s">
        <v>105</v>
      </c>
      <c r="E740" s="16" t="s">
        <v>106</v>
      </c>
      <c r="F740" s="16" t="s">
        <v>108</v>
      </c>
      <c r="G740" s="16" t="s">
        <v>107</v>
      </c>
      <c r="H740" s="16" t="s">
        <v>109</v>
      </c>
    </row>
    <row r="741" spans="1:8" s="38" customFormat="1" x14ac:dyDescent="0.25">
      <c r="A741" s="127">
        <v>1</v>
      </c>
      <c r="B741" s="21">
        <v>1</v>
      </c>
      <c r="C741" s="5" t="s">
        <v>149</v>
      </c>
      <c r="D741" s="21">
        <v>4</v>
      </c>
      <c r="E741" s="9" t="e">
        <f>#REF!</f>
        <v>#REF!</v>
      </c>
      <c r="F741" s="9" t="e">
        <f>#REF!</f>
        <v>#REF!</v>
      </c>
      <c r="G741" s="9" t="e">
        <f>D741*F741</f>
        <v>#REF!</v>
      </c>
      <c r="H741" s="9" t="e">
        <f>G741*12</f>
        <v>#REF!</v>
      </c>
    </row>
    <row r="742" spans="1:8" s="38" customFormat="1" x14ac:dyDescent="0.25">
      <c r="A742" s="127"/>
      <c r="B742" s="21">
        <v>2</v>
      </c>
      <c r="C742" s="5" t="s">
        <v>101</v>
      </c>
      <c r="D742" s="21"/>
      <c r="E742" s="9"/>
      <c r="F742" s="9"/>
      <c r="G742" s="9">
        <f t="shared" ref="G742:G750" si="92">D742*F742</f>
        <v>0</v>
      </c>
      <c r="H742" s="9">
        <f t="shared" ref="H742:H750" si="93">G742*12</f>
        <v>0</v>
      </c>
    </row>
    <row r="743" spans="1:8" s="38" customFormat="1" x14ac:dyDescent="0.25">
      <c r="A743" s="127"/>
      <c r="B743" s="21">
        <v>3</v>
      </c>
      <c r="C743" s="5" t="s">
        <v>100</v>
      </c>
      <c r="D743" s="21"/>
      <c r="E743" s="9"/>
      <c r="F743" s="9"/>
      <c r="G743" s="9">
        <f t="shared" si="92"/>
        <v>0</v>
      </c>
      <c r="H743" s="9">
        <f t="shared" si="93"/>
        <v>0</v>
      </c>
    </row>
    <row r="744" spans="1:8" s="38" customFormat="1" x14ac:dyDescent="0.25">
      <c r="A744" s="128"/>
      <c r="B744" s="21">
        <v>4</v>
      </c>
      <c r="C744" s="5" t="s">
        <v>114</v>
      </c>
      <c r="D744" s="21">
        <v>1</v>
      </c>
      <c r="E744" s="9" t="e">
        <f>#REF!</f>
        <v>#REF!</v>
      </c>
      <c r="F744" s="9" t="e">
        <f>#REF!</f>
        <v>#REF!</v>
      </c>
      <c r="G744" s="9" t="e">
        <f t="shared" si="92"/>
        <v>#REF!</v>
      </c>
      <c r="H744" s="9" t="e">
        <f t="shared" si="93"/>
        <v>#REF!</v>
      </c>
    </row>
    <row r="745" spans="1:8" s="38" customFormat="1" x14ac:dyDescent="0.25">
      <c r="A745" s="128"/>
      <c r="B745" s="21">
        <v>5</v>
      </c>
      <c r="C745" s="5" t="s">
        <v>117</v>
      </c>
      <c r="D745" s="21"/>
      <c r="E745" s="9"/>
      <c r="F745" s="9"/>
      <c r="G745" s="9">
        <f t="shared" si="92"/>
        <v>0</v>
      </c>
      <c r="H745" s="9">
        <f t="shared" si="93"/>
        <v>0</v>
      </c>
    </row>
    <row r="746" spans="1:8" s="38" customFormat="1" x14ac:dyDescent="0.25">
      <c r="A746" s="128"/>
      <c r="B746" s="21">
        <v>6</v>
      </c>
      <c r="C746" s="5" t="s">
        <v>119</v>
      </c>
      <c r="D746" s="21"/>
      <c r="E746" s="9"/>
      <c r="F746" s="9"/>
      <c r="G746" s="9">
        <f t="shared" si="92"/>
        <v>0</v>
      </c>
      <c r="H746" s="9">
        <f t="shared" si="93"/>
        <v>0</v>
      </c>
    </row>
    <row r="747" spans="1:8" s="38" customFormat="1" x14ac:dyDescent="0.25">
      <c r="A747" s="128"/>
      <c r="B747" s="21">
        <v>7</v>
      </c>
      <c r="C747" s="5" t="s">
        <v>120</v>
      </c>
      <c r="D747" s="21"/>
      <c r="E747" s="9"/>
      <c r="F747" s="9"/>
      <c r="G747" s="9">
        <f t="shared" si="92"/>
        <v>0</v>
      </c>
      <c r="H747" s="9">
        <f t="shared" si="93"/>
        <v>0</v>
      </c>
    </row>
    <row r="748" spans="1:8" s="38" customFormat="1" x14ac:dyDescent="0.25">
      <c r="A748" s="128"/>
      <c r="B748" s="21">
        <v>8</v>
      </c>
      <c r="C748" s="5" t="s">
        <v>121</v>
      </c>
      <c r="D748" s="21"/>
      <c r="E748" s="9"/>
      <c r="F748" s="9"/>
      <c r="G748" s="9">
        <f t="shared" si="92"/>
        <v>0</v>
      </c>
      <c r="H748" s="9">
        <f t="shared" si="93"/>
        <v>0</v>
      </c>
    </row>
    <row r="749" spans="1:8" s="38" customFormat="1" x14ac:dyDescent="0.25">
      <c r="A749" s="128"/>
      <c r="B749" s="21">
        <v>9</v>
      </c>
      <c r="C749" s="5" t="s">
        <v>118</v>
      </c>
      <c r="D749" s="21"/>
      <c r="E749" s="9"/>
      <c r="F749" s="9"/>
      <c r="G749" s="9">
        <f t="shared" si="92"/>
        <v>0</v>
      </c>
      <c r="H749" s="9">
        <f t="shared" si="93"/>
        <v>0</v>
      </c>
    </row>
    <row r="750" spans="1:8" s="38" customFormat="1" x14ac:dyDescent="0.25">
      <c r="A750" s="128"/>
      <c r="B750" s="21">
        <v>10</v>
      </c>
      <c r="C750" s="5" t="s">
        <v>116</v>
      </c>
      <c r="D750" s="21"/>
      <c r="E750" s="9"/>
      <c r="F750" s="9"/>
      <c r="G750" s="9">
        <f t="shared" si="92"/>
        <v>0</v>
      </c>
      <c r="H750" s="9">
        <f t="shared" si="93"/>
        <v>0</v>
      </c>
    </row>
    <row r="751" spans="1:8" s="38" customFormat="1" x14ac:dyDescent="0.25">
      <c r="A751" s="128"/>
      <c r="B751" s="21">
        <v>11</v>
      </c>
      <c r="C751" s="13" t="s">
        <v>110</v>
      </c>
      <c r="D751" s="14">
        <v>36</v>
      </c>
      <c r="E751" s="129">
        <v>224.2</v>
      </c>
      <c r="F751" s="129"/>
      <c r="G751" s="129"/>
      <c r="H751" s="22">
        <f>E751*D751</f>
        <v>8071.2</v>
      </c>
    </row>
    <row r="752" spans="1:8" s="38" customFormat="1" ht="18.75" customHeight="1" x14ac:dyDescent="0.25">
      <c r="A752" s="124" t="s">
        <v>115</v>
      </c>
      <c r="B752" s="125"/>
      <c r="C752" s="125"/>
      <c r="D752" s="125"/>
      <c r="E752" s="125"/>
      <c r="F752" s="126"/>
      <c r="G752" s="17" t="e">
        <f>SUM(G741:G750)+(H751/12)</f>
        <v>#REF!</v>
      </c>
      <c r="H752" s="17" t="e">
        <f>SUM(H741:H751)</f>
        <v>#REF!</v>
      </c>
    </row>
    <row r="753" spans="1:8" s="38" customFormat="1" x14ac:dyDescent="0.25"/>
    <row r="754" spans="1:8" s="12" customFormat="1" x14ac:dyDescent="0.25"/>
    <row r="755" spans="1:8" ht="21.75" customHeight="1" x14ac:dyDescent="0.25">
      <c r="A755" s="130" t="s">
        <v>126</v>
      </c>
      <c r="B755" s="130"/>
      <c r="C755" s="130"/>
      <c r="D755" s="130"/>
      <c r="E755" s="130"/>
      <c r="F755" s="130"/>
      <c r="G755" s="130"/>
      <c r="H755" s="130"/>
    </row>
    <row r="756" spans="1:8" ht="38.25" x14ac:dyDescent="0.25">
      <c r="A756" s="16" t="s">
        <v>102</v>
      </c>
      <c r="B756" s="16" t="s">
        <v>103</v>
      </c>
      <c r="C756" s="16" t="s">
        <v>104</v>
      </c>
      <c r="D756" s="16" t="s">
        <v>105</v>
      </c>
      <c r="E756" s="16" t="s">
        <v>106</v>
      </c>
      <c r="F756" s="16" t="s">
        <v>108</v>
      </c>
      <c r="G756" s="16" t="s">
        <v>107</v>
      </c>
      <c r="H756" s="16" t="s">
        <v>109</v>
      </c>
    </row>
    <row r="757" spans="1:8" x14ac:dyDescent="0.25">
      <c r="A757" s="127">
        <v>1</v>
      </c>
      <c r="B757" s="10">
        <v>1</v>
      </c>
      <c r="C757" s="5" t="s">
        <v>149</v>
      </c>
      <c r="D757" s="10">
        <v>1</v>
      </c>
      <c r="E757" s="9" t="e">
        <f>#REF!</f>
        <v>#REF!</v>
      </c>
      <c r="F757" s="9" t="e">
        <f>#REF!</f>
        <v>#REF!</v>
      </c>
      <c r="G757" s="9" t="e">
        <f>D757*F757</f>
        <v>#REF!</v>
      </c>
      <c r="H757" s="9" t="e">
        <f>G757*12</f>
        <v>#REF!</v>
      </c>
    </row>
    <row r="758" spans="1:8" x14ac:dyDescent="0.25">
      <c r="A758" s="127"/>
      <c r="B758" s="10">
        <v>2</v>
      </c>
      <c r="C758" s="5" t="s">
        <v>101</v>
      </c>
      <c r="D758" s="10">
        <v>2</v>
      </c>
      <c r="E758" s="9" t="e">
        <f>#REF!</f>
        <v>#REF!</v>
      </c>
      <c r="F758" s="9" t="e">
        <f>#REF!</f>
        <v>#REF!</v>
      </c>
      <c r="G758" s="9" t="e">
        <f t="shared" ref="G758:G766" si="94">D758*F758</f>
        <v>#REF!</v>
      </c>
      <c r="H758" s="9" t="e">
        <f t="shared" ref="H758:H766" si="95">G758*12</f>
        <v>#REF!</v>
      </c>
    </row>
    <row r="759" spans="1:8" x14ac:dyDescent="0.25">
      <c r="A759" s="127"/>
      <c r="B759" s="10">
        <v>3</v>
      </c>
      <c r="C759" s="5" t="s">
        <v>100</v>
      </c>
      <c r="D759" s="10"/>
      <c r="E759" s="9"/>
      <c r="F759" s="9"/>
      <c r="G759" s="9">
        <f t="shared" si="94"/>
        <v>0</v>
      </c>
      <c r="H759" s="9">
        <f t="shared" si="95"/>
        <v>0</v>
      </c>
    </row>
    <row r="760" spans="1:8" x14ac:dyDescent="0.25">
      <c r="A760" s="128"/>
      <c r="B760" s="10">
        <v>4</v>
      </c>
      <c r="C760" s="5" t="s">
        <v>114</v>
      </c>
      <c r="D760" s="10"/>
      <c r="E760" s="9"/>
      <c r="F760" s="9"/>
      <c r="G760" s="9">
        <f t="shared" si="94"/>
        <v>0</v>
      </c>
      <c r="H760" s="9">
        <f t="shared" si="95"/>
        <v>0</v>
      </c>
    </row>
    <row r="761" spans="1:8" x14ac:dyDescent="0.25">
      <c r="A761" s="128"/>
      <c r="B761" s="10">
        <v>5</v>
      </c>
      <c r="C761" s="5" t="s">
        <v>117</v>
      </c>
      <c r="D761" s="10"/>
      <c r="E761" s="9"/>
      <c r="F761" s="9"/>
      <c r="G761" s="9">
        <f t="shared" si="94"/>
        <v>0</v>
      </c>
      <c r="H761" s="9">
        <f t="shared" si="95"/>
        <v>0</v>
      </c>
    </row>
    <row r="762" spans="1:8" x14ac:dyDescent="0.25">
      <c r="A762" s="128"/>
      <c r="B762" s="10">
        <v>6</v>
      </c>
      <c r="C762" s="5" t="s">
        <v>119</v>
      </c>
      <c r="D762" s="10"/>
      <c r="E762" s="9"/>
      <c r="F762" s="9"/>
      <c r="G762" s="9">
        <f t="shared" si="94"/>
        <v>0</v>
      </c>
      <c r="H762" s="9">
        <f t="shared" si="95"/>
        <v>0</v>
      </c>
    </row>
    <row r="763" spans="1:8" x14ac:dyDescent="0.25">
      <c r="A763" s="128"/>
      <c r="B763" s="10">
        <v>7</v>
      </c>
      <c r="C763" s="5" t="s">
        <v>120</v>
      </c>
      <c r="D763" s="10"/>
      <c r="E763" s="9"/>
      <c r="F763" s="9"/>
      <c r="G763" s="9">
        <f t="shared" si="94"/>
        <v>0</v>
      </c>
      <c r="H763" s="9">
        <f t="shared" si="95"/>
        <v>0</v>
      </c>
    </row>
    <row r="764" spans="1:8" x14ac:dyDescent="0.25">
      <c r="A764" s="128"/>
      <c r="B764" s="10">
        <v>8</v>
      </c>
      <c r="C764" s="5" t="s">
        <v>121</v>
      </c>
      <c r="D764" s="10"/>
      <c r="E764" s="9"/>
      <c r="F764" s="9"/>
      <c r="G764" s="9">
        <f t="shared" si="94"/>
        <v>0</v>
      </c>
      <c r="H764" s="9">
        <f t="shared" si="95"/>
        <v>0</v>
      </c>
    </row>
    <row r="765" spans="1:8" x14ac:dyDescent="0.25">
      <c r="A765" s="128"/>
      <c r="B765" s="10">
        <v>9</v>
      </c>
      <c r="C765" s="5" t="s">
        <v>118</v>
      </c>
      <c r="D765" s="10"/>
      <c r="E765" s="9"/>
      <c r="F765" s="9"/>
      <c r="G765" s="9">
        <f t="shared" si="94"/>
        <v>0</v>
      </c>
      <c r="H765" s="9">
        <f t="shared" si="95"/>
        <v>0</v>
      </c>
    </row>
    <row r="766" spans="1:8" x14ac:dyDescent="0.25">
      <c r="A766" s="128"/>
      <c r="B766" s="10">
        <v>10</v>
      </c>
      <c r="C766" s="5" t="s">
        <v>116</v>
      </c>
      <c r="D766" s="10"/>
      <c r="E766" s="9"/>
      <c r="F766" s="9"/>
      <c r="G766" s="9">
        <f t="shared" si="94"/>
        <v>0</v>
      </c>
      <c r="H766" s="9">
        <f t="shared" si="95"/>
        <v>0</v>
      </c>
    </row>
    <row r="767" spans="1:8" x14ac:dyDescent="0.25">
      <c r="A767" s="128"/>
      <c r="B767" s="10">
        <v>11</v>
      </c>
      <c r="C767" s="13" t="s">
        <v>110</v>
      </c>
      <c r="D767" s="14">
        <v>18</v>
      </c>
      <c r="E767" s="129">
        <v>224.2</v>
      </c>
      <c r="F767" s="129"/>
      <c r="G767" s="129"/>
      <c r="H767" s="15">
        <f>E767*D767</f>
        <v>4035.6</v>
      </c>
    </row>
    <row r="768" spans="1:8" ht="18.75" customHeight="1" x14ac:dyDescent="0.25">
      <c r="A768" s="124" t="s">
        <v>115</v>
      </c>
      <c r="B768" s="125"/>
      <c r="C768" s="125"/>
      <c r="D768" s="125"/>
      <c r="E768" s="125"/>
      <c r="F768" s="126"/>
      <c r="G768" s="17" t="e">
        <f>SUM(G757:G766)+(H767/12)</f>
        <v>#REF!</v>
      </c>
      <c r="H768" s="17" t="e">
        <f>SUM(H757:H767)</f>
        <v>#REF!</v>
      </c>
    </row>
    <row r="771" spans="1:8" ht="21.75" customHeight="1" x14ac:dyDescent="0.25">
      <c r="A771" s="130" t="s">
        <v>127</v>
      </c>
      <c r="B771" s="130"/>
      <c r="C771" s="130"/>
      <c r="D771" s="130"/>
      <c r="E771" s="130"/>
      <c r="F771" s="130"/>
      <c r="G771" s="130"/>
      <c r="H771" s="130"/>
    </row>
    <row r="772" spans="1:8" ht="38.25" x14ac:dyDescent="0.25">
      <c r="A772" s="16" t="s">
        <v>102</v>
      </c>
      <c r="B772" s="16" t="s">
        <v>103</v>
      </c>
      <c r="C772" s="16" t="s">
        <v>104</v>
      </c>
      <c r="D772" s="16" t="s">
        <v>105</v>
      </c>
      <c r="E772" s="16" t="s">
        <v>106</v>
      </c>
      <c r="F772" s="16" t="s">
        <v>108</v>
      </c>
      <c r="G772" s="16" t="s">
        <v>107</v>
      </c>
      <c r="H772" s="16" t="s">
        <v>109</v>
      </c>
    </row>
    <row r="773" spans="1:8" x14ac:dyDescent="0.25">
      <c r="A773" s="127">
        <v>1</v>
      </c>
      <c r="B773" s="10">
        <v>1</v>
      </c>
      <c r="C773" s="5" t="s">
        <v>149</v>
      </c>
      <c r="D773" s="10">
        <v>1</v>
      </c>
      <c r="E773" s="9" t="e">
        <f>#REF!</f>
        <v>#REF!</v>
      </c>
      <c r="F773" s="9" t="e">
        <f>#REF!</f>
        <v>#REF!</v>
      </c>
      <c r="G773" s="9" t="e">
        <f>D773*F773</f>
        <v>#REF!</v>
      </c>
      <c r="H773" s="9" t="e">
        <f>G773*12</f>
        <v>#REF!</v>
      </c>
    </row>
    <row r="774" spans="1:8" x14ac:dyDescent="0.25">
      <c r="A774" s="127"/>
      <c r="B774" s="10">
        <v>2</v>
      </c>
      <c r="C774" s="5" t="s">
        <v>101</v>
      </c>
      <c r="D774" s="10">
        <v>1</v>
      </c>
      <c r="E774" s="9">
        <v>3698.74</v>
      </c>
      <c r="F774" s="9" t="e">
        <f>#REF!</f>
        <v>#REF!</v>
      </c>
      <c r="G774" s="9" t="e">
        <f t="shared" ref="G774:G782" si="96">D774*F774</f>
        <v>#REF!</v>
      </c>
      <c r="H774" s="9" t="e">
        <f t="shared" ref="H774:H782" si="97">G774*12</f>
        <v>#REF!</v>
      </c>
    </row>
    <row r="775" spans="1:8" x14ac:dyDescent="0.25">
      <c r="A775" s="127"/>
      <c r="B775" s="10">
        <v>3</v>
      </c>
      <c r="C775" s="5" t="s">
        <v>100</v>
      </c>
      <c r="D775" s="10"/>
      <c r="E775" s="9"/>
      <c r="F775" s="9"/>
      <c r="G775" s="9">
        <f t="shared" si="96"/>
        <v>0</v>
      </c>
      <c r="H775" s="9">
        <f t="shared" si="97"/>
        <v>0</v>
      </c>
    </row>
    <row r="776" spans="1:8" x14ac:dyDescent="0.25">
      <c r="A776" s="128"/>
      <c r="B776" s="10">
        <v>4</v>
      </c>
      <c r="C776" s="5" t="s">
        <v>114</v>
      </c>
      <c r="D776" s="10"/>
      <c r="E776" s="9"/>
      <c r="F776" s="9"/>
      <c r="G776" s="9">
        <f t="shared" si="96"/>
        <v>0</v>
      </c>
      <c r="H776" s="9">
        <f t="shared" si="97"/>
        <v>0</v>
      </c>
    </row>
    <row r="777" spans="1:8" x14ac:dyDescent="0.25">
      <c r="A777" s="128"/>
      <c r="B777" s="10">
        <v>5</v>
      </c>
      <c r="C777" s="5" t="s">
        <v>117</v>
      </c>
      <c r="D777" s="10"/>
      <c r="E777" s="9"/>
      <c r="F777" s="9"/>
      <c r="G777" s="9">
        <f t="shared" si="96"/>
        <v>0</v>
      </c>
      <c r="H777" s="9">
        <f t="shared" si="97"/>
        <v>0</v>
      </c>
    </row>
    <row r="778" spans="1:8" x14ac:dyDescent="0.25">
      <c r="A778" s="128"/>
      <c r="B778" s="10">
        <v>6</v>
      </c>
      <c r="C778" s="5" t="s">
        <v>119</v>
      </c>
      <c r="D778" s="10"/>
      <c r="E778" s="9"/>
      <c r="F778" s="9"/>
      <c r="G778" s="9">
        <f t="shared" si="96"/>
        <v>0</v>
      </c>
      <c r="H778" s="9">
        <f t="shared" si="97"/>
        <v>0</v>
      </c>
    </row>
    <row r="779" spans="1:8" x14ac:dyDescent="0.25">
      <c r="A779" s="128"/>
      <c r="B779" s="10">
        <v>7</v>
      </c>
      <c r="C779" s="5" t="s">
        <v>120</v>
      </c>
      <c r="D779" s="10"/>
      <c r="E779" s="9"/>
      <c r="F779" s="9"/>
      <c r="G779" s="9">
        <f t="shared" si="96"/>
        <v>0</v>
      </c>
      <c r="H779" s="9">
        <f t="shared" si="97"/>
        <v>0</v>
      </c>
    </row>
    <row r="780" spans="1:8" x14ac:dyDescent="0.25">
      <c r="A780" s="128"/>
      <c r="B780" s="10">
        <v>8</v>
      </c>
      <c r="C780" s="5" t="s">
        <v>121</v>
      </c>
      <c r="D780" s="10"/>
      <c r="E780" s="9"/>
      <c r="F780" s="9"/>
      <c r="G780" s="9">
        <f t="shared" si="96"/>
        <v>0</v>
      </c>
      <c r="H780" s="9">
        <f t="shared" si="97"/>
        <v>0</v>
      </c>
    </row>
    <row r="781" spans="1:8" x14ac:dyDescent="0.25">
      <c r="A781" s="128"/>
      <c r="B781" s="10">
        <v>9</v>
      </c>
      <c r="C781" s="5" t="s">
        <v>118</v>
      </c>
      <c r="D781" s="10"/>
      <c r="E781" s="9"/>
      <c r="F781" s="9"/>
      <c r="G781" s="9">
        <f t="shared" si="96"/>
        <v>0</v>
      </c>
      <c r="H781" s="9">
        <f t="shared" si="97"/>
        <v>0</v>
      </c>
    </row>
    <row r="782" spans="1:8" x14ac:dyDescent="0.25">
      <c r="A782" s="128"/>
      <c r="B782" s="10">
        <v>10</v>
      </c>
      <c r="C782" s="5" t="s">
        <v>116</v>
      </c>
      <c r="D782" s="10"/>
      <c r="E782" s="9"/>
      <c r="F782" s="9"/>
      <c r="G782" s="9">
        <f t="shared" si="96"/>
        <v>0</v>
      </c>
      <c r="H782" s="9">
        <f t="shared" si="97"/>
        <v>0</v>
      </c>
    </row>
    <row r="783" spans="1:8" x14ac:dyDescent="0.25">
      <c r="A783" s="128"/>
      <c r="B783" s="10">
        <v>11</v>
      </c>
      <c r="C783" s="13" t="s">
        <v>110</v>
      </c>
      <c r="D783" s="14">
        <v>18</v>
      </c>
      <c r="E783" s="129">
        <v>224.2</v>
      </c>
      <c r="F783" s="129"/>
      <c r="G783" s="129"/>
      <c r="H783" s="15">
        <f>E783*D783</f>
        <v>4035.6</v>
      </c>
    </row>
    <row r="784" spans="1:8" ht="18.75" customHeight="1" x14ac:dyDescent="0.25">
      <c r="A784" s="124" t="s">
        <v>115</v>
      </c>
      <c r="B784" s="125"/>
      <c r="C784" s="125"/>
      <c r="D784" s="125"/>
      <c r="E784" s="125"/>
      <c r="F784" s="126"/>
      <c r="G784" s="17" t="e">
        <f>SUM(G773:G782)+(H783/12)</f>
        <v>#REF!</v>
      </c>
      <c r="H784" s="17" t="e">
        <f>SUM(H773:H783)</f>
        <v>#REF!</v>
      </c>
    </row>
    <row r="786" spans="1:8" s="12" customFormat="1" x14ac:dyDescent="0.25"/>
    <row r="787" spans="1:8" s="38" customFormat="1" ht="21.75" customHeight="1" x14ac:dyDescent="0.25">
      <c r="A787" s="130" t="s">
        <v>163</v>
      </c>
      <c r="B787" s="130"/>
      <c r="C787" s="130"/>
      <c r="D787" s="130"/>
      <c r="E787" s="130"/>
      <c r="F787" s="130"/>
      <c r="G787" s="130"/>
      <c r="H787" s="130"/>
    </row>
    <row r="788" spans="1:8" s="38" customFormat="1" ht="38.25" x14ac:dyDescent="0.25">
      <c r="A788" s="16" t="s">
        <v>102</v>
      </c>
      <c r="B788" s="16" t="s">
        <v>103</v>
      </c>
      <c r="C788" s="16" t="s">
        <v>104</v>
      </c>
      <c r="D788" s="16" t="s">
        <v>105</v>
      </c>
      <c r="E788" s="16" t="s">
        <v>106</v>
      </c>
      <c r="F788" s="16" t="s">
        <v>108</v>
      </c>
      <c r="G788" s="16" t="s">
        <v>107</v>
      </c>
      <c r="H788" s="16" t="s">
        <v>109</v>
      </c>
    </row>
    <row r="789" spans="1:8" s="38" customFormat="1" x14ac:dyDescent="0.25">
      <c r="A789" s="127">
        <v>1</v>
      </c>
      <c r="B789" s="21">
        <v>1</v>
      </c>
      <c r="C789" s="5" t="s">
        <v>149</v>
      </c>
      <c r="D789" s="21">
        <v>2</v>
      </c>
      <c r="E789" s="9" t="e">
        <f>#REF!</f>
        <v>#REF!</v>
      </c>
      <c r="F789" s="9" t="e">
        <f>#REF!</f>
        <v>#REF!</v>
      </c>
      <c r="G789" s="9" t="e">
        <f>D789*F789</f>
        <v>#REF!</v>
      </c>
      <c r="H789" s="9" t="e">
        <f>G789*12</f>
        <v>#REF!</v>
      </c>
    </row>
    <row r="790" spans="1:8" s="38" customFormat="1" x14ac:dyDescent="0.25">
      <c r="A790" s="127"/>
      <c r="B790" s="21">
        <v>2</v>
      </c>
      <c r="C790" s="5" t="s">
        <v>101</v>
      </c>
      <c r="D790" s="21"/>
      <c r="E790" s="9"/>
      <c r="F790" s="9"/>
      <c r="G790" s="9">
        <f t="shared" ref="G790:G798" si="98">D790*F790</f>
        <v>0</v>
      </c>
      <c r="H790" s="9">
        <f t="shared" ref="H790:H798" si="99">G790*12</f>
        <v>0</v>
      </c>
    </row>
    <row r="791" spans="1:8" s="38" customFormat="1" x14ac:dyDescent="0.25">
      <c r="A791" s="127"/>
      <c r="B791" s="21">
        <v>3</v>
      </c>
      <c r="C791" s="5" t="s">
        <v>100</v>
      </c>
      <c r="D791" s="21"/>
      <c r="E791" s="9"/>
      <c r="F791" s="9"/>
      <c r="G791" s="9">
        <f t="shared" si="98"/>
        <v>0</v>
      </c>
      <c r="H791" s="9">
        <f t="shared" si="99"/>
        <v>0</v>
      </c>
    </row>
    <row r="792" spans="1:8" s="38" customFormat="1" x14ac:dyDescent="0.25">
      <c r="A792" s="128"/>
      <c r="B792" s="21">
        <v>4</v>
      </c>
      <c r="C792" s="5" t="s">
        <v>114</v>
      </c>
      <c r="D792" s="21"/>
      <c r="E792" s="9"/>
      <c r="F792" s="9"/>
      <c r="G792" s="9">
        <f t="shared" si="98"/>
        <v>0</v>
      </c>
      <c r="H792" s="9">
        <f t="shared" si="99"/>
        <v>0</v>
      </c>
    </row>
    <row r="793" spans="1:8" s="38" customFormat="1" x14ac:dyDescent="0.25">
      <c r="A793" s="128"/>
      <c r="B793" s="21">
        <v>5</v>
      </c>
      <c r="C793" s="5" t="s">
        <v>117</v>
      </c>
      <c r="D793" s="21"/>
      <c r="E793" s="9"/>
      <c r="F793" s="9"/>
      <c r="G793" s="9">
        <f t="shared" si="98"/>
        <v>0</v>
      </c>
      <c r="H793" s="9">
        <f t="shared" si="99"/>
        <v>0</v>
      </c>
    </row>
    <row r="794" spans="1:8" s="38" customFormat="1" x14ac:dyDescent="0.25">
      <c r="A794" s="128"/>
      <c r="B794" s="21">
        <v>6</v>
      </c>
      <c r="C794" s="5" t="s">
        <v>119</v>
      </c>
      <c r="D794" s="21"/>
      <c r="E794" s="9"/>
      <c r="F794" s="9"/>
      <c r="G794" s="9">
        <f t="shared" si="98"/>
        <v>0</v>
      </c>
      <c r="H794" s="9">
        <f t="shared" si="99"/>
        <v>0</v>
      </c>
    </row>
    <row r="795" spans="1:8" s="38" customFormat="1" x14ac:dyDescent="0.25">
      <c r="A795" s="128"/>
      <c r="B795" s="21">
        <v>7</v>
      </c>
      <c r="C795" s="5" t="s">
        <v>120</v>
      </c>
      <c r="D795" s="21"/>
      <c r="E795" s="9"/>
      <c r="F795" s="9"/>
      <c r="G795" s="9">
        <f t="shared" si="98"/>
        <v>0</v>
      </c>
      <c r="H795" s="9">
        <f t="shared" si="99"/>
        <v>0</v>
      </c>
    </row>
    <row r="796" spans="1:8" s="38" customFormat="1" x14ac:dyDescent="0.25">
      <c r="A796" s="128"/>
      <c r="B796" s="21">
        <v>8</v>
      </c>
      <c r="C796" s="5" t="s">
        <v>121</v>
      </c>
      <c r="D796" s="21"/>
      <c r="E796" s="9"/>
      <c r="F796" s="9"/>
      <c r="G796" s="9">
        <f t="shared" si="98"/>
        <v>0</v>
      </c>
      <c r="H796" s="9">
        <f t="shared" si="99"/>
        <v>0</v>
      </c>
    </row>
    <row r="797" spans="1:8" s="38" customFormat="1" x14ac:dyDescent="0.25">
      <c r="A797" s="128"/>
      <c r="B797" s="21">
        <v>9</v>
      </c>
      <c r="C797" s="5" t="s">
        <v>118</v>
      </c>
      <c r="D797" s="21"/>
      <c r="E797" s="9"/>
      <c r="F797" s="9"/>
      <c r="G797" s="9">
        <f t="shared" si="98"/>
        <v>0</v>
      </c>
      <c r="H797" s="9">
        <f t="shared" si="99"/>
        <v>0</v>
      </c>
    </row>
    <row r="798" spans="1:8" s="38" customFormat="1" x14ac:dyDescent="0.25">
      <c r="A798" s="128"/>
      <c r="B798" s="21">
        <v>10</v>
      </c>
      <c r="C798" s="5" t="s">
        <v>116</v>
      </c>
      <c r="D798" s="21"/>
      <c r="E798" s="9"/>
      <c r="F798" s="9"/>
      <c r="G798" s="9">
        <f t="shared" si="98"/>
        <v>0</v>
      </c>
      <c r="H798" s="9">
        <f t="shared" si="99"/>
        <v>0</v>
      </c>
    </row>
    <row r="799" spans="1:8" s="38" customFormat="1" x14ac:dyDescent="0.25">
      <c r="A799" s="128"/>
      <c r="B799" s="21">
        <v>11</v>
      </c>
      <c r="C799" s="13" t="s">
        <v>110</v>
      </c>
      <c r="D799" s="14">
        <v>36</v>
      </c>
      <c r="E799" s="129">
        <v>224.2</v>
      </c>
      <c r="F799" s="129"/>
      <c r="G799" s="129"/>
      <c r="H799" s="22">
        <f>E799*D799</f>
        <v>8071.2</v>
      </c>
    </row>
    <row r="800" spans="1:8" s="38" customFormat="1" ht="18.75" customHeight="1" x14ac:dyDescent="0.25">
      <c r="A800" s="124" t="s">
        <v>115</v>
      </c>
      <c r="B800" s="125"/>
      <c r="C800" s="125"/>
      <c r="D800" s="125"/>
      <c r="E800" s="125"/>
      <c r="F800" s="126"/>
      <c r="G800" s="17" t="e">
        <f>SUM(G789:G798)+(H799/12)</f>
        <v>#REF!</v>
      </c>
      <c r="H800" s="17" t="e">
        <f>SUM(H789:H799)</f>
        <v>#REF!</v>
      </c>
    </row>
    <row r="801" spans="1:8" s="38" customFormat="1" x14ac:dyDescent="0.25"/>
    <row r="802" spans="1:8" s="12" customFormat="1" x14ac:dyDescent="0.25"/>
    <row r="803" spans="1:8" s="38" customFormat="1" ht="21.75" customHeight="1" x14ac:dyDescent="0.25">
      <c r="A803" s="130" t="s">
        <v>164</v>
      </c>
      <c r="B803" s="130"/>
      <c r="C803" s="130"/>
      <c r="D803" s="130"/>
      <c r="E803" s="130"/>
      <c r="F803" s="130"/>
      <c r="G803" s="130"/>
      <c r="H803" s="130"/>
    </row>
    <row r="804" spans="1:8" s="38" customFormat="1" ht="38.25" x14ac:dyDescent="0.25">
      <c r="A804" s="16" t="s">
        <v>102</v>
      </c>
      <c r="B804" s="16" t="s">
        <v>103</v>
      </c>
      <c r="C804" s="16" t="s">
        <v>104</v>
      </c>
      <c r="D804" s="16" t="s">
        <v>105</v>
      </c>
      <c r="E804" s="16" t="s">
        <v>106</v>
      </c>
      <c r="F804" s="16" t="s">
        <v>108</v>
      </c>
      <c r="G804" s="16" t="s">
        <v>107</v>
      </c>
      <c r="H804" s="16" t="s">
        <v>109</v>
      </c>
    </row>
    <row r="805" spans="1:8" s="38" customFormat="1" x14ac:dyDescent="0.25">
      <c r="A805" s="127">
        <v>1</v>
      </c>
      <c r="B805" s="21">
        <v>1</v>
      </c>
      <c r="C805" s="5" t="s">
        <v>149</v>
      </c>
      <c r="D805" s="21">
        <v>1</v>
      </c>
      <c r="E805" s="9" t="e">
        <f>#REF!</f>
        <v>#REF!</v>
      </c>
      <c r="F805" s="9" t="e">
        <f>#REF!</f>
        <v>#REF!</v>
      </c>
      <c r="G805" s="9" t="e">
        <f>D805*F805</f>
        <v>#REF!</v>
      </c>
      <c r="H805" s="9" t="e">
        <f>G805*12</f>
        <v>#REF!</v>
      </c>
    </row>
    <row r="806" spans="1:8" s="38" customFormat="1" x14ac:dyDescent="0.25">
      <c r="A806" s="127"/>
      <c r="B806" s="21">
        <v>2</v>
      </c>
      <c r="C806" s="5" t="s">
        <v>101</v>
      </c>
      <c r="D806" s="21"/>
      <c r="E806" s="9"/>
      <c r="F806" s="9"/>
      <c r="G806" s="9">
        <f t="shared" ref="G806:G814" si="100">D806*F806</f>
        <v>0</v>
      </c>
      <c r="H806" s="9">
        <f t="shared" ref="H806:H814" si="101">G806*12</f>
        <v>0</v>
      </c>
    </row>
    <row r="807" spans="1:8" s="38" customFormat="1" x14ac:dyDescent="0.25">
      <c r="A807" s="127"/>
      <c r="B807" s="21">
        <v>3</v>
      </c>
      <c r="C807" s="5" t="s">
        <v>100</v>
      </c>
      <c r="D807" s="21"/>
      <c r="E807" s="9"/>
      <c r="F807" s="9"/>
      <c r="G807" s="9">
        <f t="shared" si="100"/>
        <v>0</v>
      </c>
      <c r="H807" s="9">
        <f t="shared" si="101"/>
        <v>0</v>
      </c>
    </row>
    <row r="808" spans="1:8" s="38" customFormat="1" x14ac:dyDescent="0.25">
      <c r="A808" s="128"/>
      <c r="B808" s="21">
        <v>4</v>
      </c>
      <c r="C808" s="5" t="s">
        <v>114</v>
      </c>
      <c r="D808" s="21">
        <v>1</v>
      </c>
      <c r="E808" s="9" t="e">
        <f>#REF!</f>
        <v>#REF!</v>
      </c>
      <c r="F808" s="9" t="e">
        <f>#REF!</f>
        <v>#REF!</v>
      </c>
      <c r="G808" s="9" t="e">
        <f t="shared" si="100"/>
        <v>#REF!</v>
      </c>
      <c r="H808" s="9" t="e">
        <f t="shared" si="101"/>
        <v>#REF!</v>
      </c>
    </row>
    <row r="809" spans="1:8" s="38" customFormat="1" x14ac:dyDescent="0.25">
      <c r="A809" s="128"/>
      <c r="B809" s="21">
        <v>5</v>
      </c>
      <c r="C809" s="5" t="s">
        <v>117</v>
      </c>
      <c r="D809" s="21"/>
      <c r="E809" s="9"/>
      <c r="F809" s="9"/>
      <c r="G809" s="9">
        <f t="shared" si="100"/>
        <v>0</v>
      </c>
      <c r="H809" s="9">
        <f t="shared" si="101"/>
        <v>0</v>
      </c>
    </row>
    <row r="810" spans="1:8" s="38" customFormat="1" x14ac:dyDescent="0.25">
      <c r="A810" s="128"/>
      <c r="B810" s="21">
        <v>6</v>
      </c>
      <c r="C810" s="5" t="s">
        <v>119</v>
      </c>
      <c r="D810" s="21"/>
      <c r="E810" s="9"/>
      <c r="F810" s="9"/>
      <c r="G810" s="9">
        <f t="shared" si="100"/>
        <v>0</v>
      </c>
      <c r="H810" s="9">
        <f t="shared" si="101"/>
        <v>0</v>
      </c>
    </row>
    <row r="811" spans="1:8" s="38" customFormat="1" x14ac:dyDescent="0.25">
      <c r="A811" s="128"/>
      <c r="B811" s="21">
        <v>7</v>
      </c>
      <c r="C811" s="5" t="s">
        <v>120</v>
      </c>
      <c r="D811" s="21"/>
      <c r="E811" s="9"/>
      <c r="F811" s="9"/>
      <c r="G811" s="9">
        <f t="shared" si="100"/>
        <v>0</v>
      </c>
      <c r="H811" s="9">
        <f t="shared" si="101"/>
        <v>0</v>
      </c>
    </row>
    <row r="812" spans="1:8" s="38" customFormat="1" x14ac:dyDescent="0.25">
      <c r="A812" s="128"/>
      <c r="B812" s="21">
        <v>8</v>
      </c>
      <c r="C812" s="5" t="s">
        <v>121</v>
      </c>
      <c r="D812" s="21"/>
      <c r="E812" s="9"/>
      <c r="F812" s="9"/>
      <c r="G812" s="9">
        <f t="shared" si="100"/>
        <v>0</v>
      </c>
      <c r="H812" s="9">
        <f t="shared" si="101"/>
        <v>0</v>
      </c>
    </row>
    <row r="813" spans="1:8" s="38" customFormat="1" x14ac:dyDescent="0.25">
      <c r="A813" s="128"/>
      <c r="B813" s="21">
        <v>9</v>
      </c>
      <c r="C813" s="5" t="s">
        <v>118</v>
      </c>
      <c r="D813" s="21"/>
      <c r="E813" s="9"/>
      <c r="F813" s="9"/>
      <c r="G813" s="9">
        <f t="shared" si="100"/>
        <v>0</v>
      </c>
      <c r="H813" s="9">
        <f t="shared" si="101"/>
        <v>0</v>
      </c>
    </row>
    <row r="814" spans="1:8" s="38" customFormat="1" x14ac:dyDescent="0.25">
      <c r="A814" s="128"/>
      <c r="B814" s="21">
        <v>10</v>
      </c>
      <c r="C814" s="5" t="s">
        <v>116</v>
      </c>
      <c r="D814" s="21"/>
      <c r="E814" s="9"/>
      <c r="F814" s="9"/>
      <c r="G814" s="9">
        <f t="shared" si="100"/>
        <v>0</v>
      </c>
      <c r="H814" s="9">
        <f t="shared" si="101"/>
        <v>0</v>
      </c>
    </row>
    <row r="815" spans="1:8" s="38" customFormat="1" x14ac:dyDescent="0.25">
      <c r="A815" s="128"/>
      <c r="B815" s="21">
        <v>11</v>
      </c>
      <c r="C815" s="13" t="s">
        <v>110</v>
      </c>
      <c r="D815" s="14">
        <v>36</v>
      </c>
      <c r="E815" s="129">
        <v>224.2</v>
      </c>
      <c r="F815" s="129"/>
      <c r="G815" s="129"/>
      <c r="H815" s="22">
        <f>E815*D815</f>
        <v>8071.2</v>
      </c>
    </row>
    <row r="816" spans="1:8" s="38" customFormat="1" ht="18.75" customHeight="1" x14ac:dyDescent="0.25">
      <c r="A816" s="124" t="s">
        <v>115</v>
      </c>
      <c r="B816" s="125"/>
      <c r="C816" s="125"/>
      <c r="D816" s="125"/>
      <c r="E816" s="125"/>
      <c r="F816" s="126"/>
      <c r="G816" s="17" t="e">
        <f>SUM(G805:G814)+(H815/12)</f>
        <v>#REF!</v>
      </c>
      <c r="H816" s="17" t="e">
        <f>SUM(H805:H815)</f>
        <v>#REF!</v>
      </c>
    </row>
    <row r="817" spans="1:8" s="38" customFormat="1" x14ac:dyDescent="0.25"/>
    <row r="818" spans="1:8" s="12" customFormat="1" x14ac:dyDescent="0.25"/>
    <row r="819" spans="1:8" ht="21.75" customHeight="1" x14ac:dyDescent="0.25">
      <c r="A819" s="130" t="s">
        <v>131</v>
      </c>
      <c r="B819" s="130"/>
      <c r="C819" s="130"/>
      <c r="D819" s="130"/>
      <c r="E819" s="130"/>
      <c r="F819" s="130"/>
      <c r="G819" s="130"/>
      <c r="H819" s="130"/>
    </row>
    <row r="820" spans="1:8" ht="38.25" x14ac:dyDescent="0.25">
      <c r="A820" s="16" t="s">
        <v>102</v>
      </c>
      <c r="B820" s="16" t="s">
        <v>103</v>
      </c>
      <c r="C820" s="16" t="s">
        <v>104</v>
      </c>
      <c r="D820" s="16" t="s">
        <v>105</v>
      </c>
      <c r="E820" s="16" t="s">
        <v>106</v>
      </c>
      <c r="F820" s="16" t="s">
        <v>108</v>
      </c>
      <c r="G820" s="16" t="s">
        <v>107</v>
      </c>
      <c r="H820" s="16" t="s">
        <v>109</v>
      </c>
    </row>
    <row r="821" spans="1:8" x14ac:dyDescent="0.25">
      <c r="A821" s="127">
        <v>1</v>
      </c>
      <c r="B821" s="10">
        <v>1</v>
      </c>
      <c r="C821" s="5" t="s">
        <v>149</v>
      </c>
      <c r="D821" s="10"/>
      <c r="E821" s="9"/>
      <c r="F821" s="9"/>
      <c r="G821" s="9">
        <f>D821*F821</f>
        <v>0</v>
      </c>
      <c r="H821" s="9">
        <f>G821*12</f>
        <v>0</v>
      </c>
    </row>
    <row r="822" spans="1:8" x14ac:dyDescent="0.25">
      <c r="A822" s="127"/>
      <c r="B822" s="10">
        <v>2</v>
      </c>
      <c r="C822" s="5" t="s">
        <v>101</v>
      </c>
      <c r="D822" s="10"/>
      <c r="E822" s="9"/>
      <c r="F822" s="9"/>
      <c r="G822" s="9">
        <f t="shared" ref="G822:G830" si="102">D822*F822</f>
        <v>0</v>
      </c>
      <c r="H822" s="9">
        <f t="shared" ref="H822:H830" si="103">G822*12</f>
        <v>0</v>
      </c>
    </row>
    <row r="823" spans="1:8" x14ac:dyDescent="0.25">
      <c r="A823" s="127"/>
      <c r="B823" s="10">
        <v>3</v>
      </c>
      <c r="C823" s="5" t="s">
        <v>100</v>
      </c>
      <c r="D823" s="10"/>
      <c r="E823" s="9"/>
      <c r="F823" s="9"/>
      <c r="G823" s="9">
        <f t="shared" si="102"/>
        <v>0</v>
      </c>
      <c r="H823" s="9">
        <f t="shared" si="103"/>
        <v>0</v>
      </c>
    </row>
    <row r="824" spans="1:8" x14ac:dyDescent="0.25">
      <c r="A824" s="128"/>
      <c r="B824" s="10">
        <v>4</v>
      </c>
      <c r="C824" s="5" t="s">
        <v>114</v>
      </c>
      <c r="D824" s="10">
        <v>1</v>
      </c>
      <c r="E824" s="9" t="e">
        <f>#REF!</f>
        <v>#REF!</v>
      </c>
      <c r="F824" s="9" t="e">
        <f>#REF!</f>
        <v>#REF!</v>
      </c>
      <c r="G824" s="9" t="e">
        <f t="shared" si="102"/>
        <v>#REF!</v>
      </c>
      <c r="H824" s="9" t="e">
        <f t="shared" si="103"/>
        <v>#REF!</v>
      </c>
    </row>
    <row r="825" spans="1:8" x14ac:dyDescent="0.25">
      <c r="A825" s="128"/>
      <c r="B825" s="10">
        <v>5</v>
      </c>
      <c r="C825" s="5" t="s">
        <v>117</v>
      </c>
      <c r="D825" s="10"/>
      <c r="E825" s="9"/>
      <c r="F825" s="9"/>
      <c r="G825" s="9">
        <f t="shared" si="102"/>
        <v>0</v>
      </c>
      <c r="H825" s="9">
        <f t="shared" si="103"/>
        <v>0</v>
      </c>
    </row>
    <row r="826" spans="1:8" x14ac:dyDescent="0.25">
      <c r="A826" s="128"/>
      <c r="B826" s="10">
        <v>6</v>
      </c>
      <c r="C826" s="5" t="s">
        <v>119</v>
      </c>
      <c r="D826" s="10"/>
      <c r="E826" s="9"/>
      <c r="F826" s="9"/>
      <c r="G826" s="9">
        <f t="shared" si="102"/>
        <v>0</v>
      </c>
      <c r="H826" s="9">
        <f t="shared" si="103"/>
        <v>0</v>
      </c>
    </row>
    <row r="827" spans="1:8" x14ac:dyDescent="0.25">
      <c r="A827" s="128"/>
      <c r="B827" s="10">
        <v>7</v>
      </c>
      <c r="C827" s="5" t="s">
        <v>120</v>
      </c>
      <c r="D827" s="10"/>
      <c r="E827" s="9"/>
      <c r="F827" s="9"/>
      <c r="G827" s="9">
        <f t="shared" si="102"/>
        <v>0</v>
      </c>
      <c r="H827" s="9">
        <f t="shared" si="103"/>
        <v>0</v>
      </c>
    </row>
    <row r="828" spans="1:8" x14ac:dyDescent="0.25">
      <c r="A828" s="128"/>
      <c r="B828" s="10">
        <v>8</v>
      </c>
      <c r="C828" s="5" t="s">
        <v>121</v>
      </c>
      <c r="D828" s="10"/>
      <c r="E828" s="9"/>
      <c r="F828" s="9"/>
      <c r="G828" s="9">
        <f t="shared" si="102"/>
        <v>0</v>
      </c>
      <c r="H828" s="9">
        <f t="shared" si="103"/>
        <v>0</v>
      </c>
    </row>
    <row r="829" spans="1:8" x14ac:dyDescent="0.25">
      <c r="A829" s="128"/>
      <c r="B829" s="10">
        <v>9</v>
      </c>
      <c r="C829" s="5" t="s">
        <v>118</v>
      </c>
      <c r="D829" s="10"/>
      <c r="E829" s="9"/>
      <c r="F829" s="9"/>
      <c r="G829" s="9">
        <f t="shared" si="102"/>
        <v>0</v>
      </c>
      <c r="H829" s="9">
        <f t="shared" si="103"/>
        <v>0</v>
      </c>
    </row>
    <row r="830" spans="1:8" x14ac:dyDescent="0.25">
      <c r="A830" s="128"/>
      <c r="B830" s="10">
        <v>10</v>
      </c>
      <c r="C830" s="5" t="s">
        <v>116</v>
      </c>
      <c r="D830" s="10"/>
      <c r="E830" s="9"/>
      <c r="F830" s="9"/>
      <c r="G830" s="9">
        <f t="shared" si="102"/>
        <v>0</v>
      </c>
      <c r="H830" s="9">
        <f t="shared" si="103"/>
        <v>0</v>
      </c>
    </row>
    <row r="831" spans="1:8" x14ac:dyDescent="0.25">
      <c r="A831" s="128"/>
      <c r="B831" s="10">
        <v>11</v>
      </c>
      <c r="C831" s="13" t="s">
        <v>110</v>
      </c>
      <c r="D831" s="14">
        <v>36</v>
      </c>
      <c r="E831" s="129">
        <v>224.2</v>
      </c>
      <c r="F831" s="129"/>
      <c r="G831" s="129"/>
      <c r="H831" s="15">
        <f>E831*D831</f>
        <v>8071.2</v>
      </c>
    </row>
    <row r="832" spans="1:8" ht="18.75" customHeight="1" x14ac:dyDescent="0.25">
      <c r="A832" s="124" t="s">
        <v>115</v>
      </c>
      <c r="B832" s="125"/>
      <c r="C832" s="125"/>
      <c r="D832" s="125"/>
      <c r="E832" s="125"/>
      <c r="F832" s="126"/>
      <c r="G832" s="17" t="e">
        <f>SUM(G821:G830)+(H831/12)</f>
        <v>#REF!</v>
      </c>
      <c r="H832" s="17" t="e">
        <f>SUM(H821:H831)</f>
        <v>#REF!</v>
      </c>
    </row>
    <row r="833" spans="1:8" s="12" customFormat="1" x14ac:dyDescent="0.25"/>
    <row r="835" spans="1:8" s="38" customFormat="1" ht="21.75" customHeight="1" x14ac:dyDescent="0.25">
      <c r="A835" s="130" t="s">
        <v>159</v>
      </c>
      <c r="B835" s="130"/>
      <c r="C835" s="130"/>
      <c r="D835" s="130"/>
      <c r="E835" s="130"/>
      <c r="F835" s="130"/>
      <c r="G835" s="130"/>
      <c r="H835" s="130"/>
    </row>
    <row r="836" spans="1:8" s="38" customFormat="1" ht="38.25" x14ac:dyDescent="0.25">
      <c r="A836" s="16" t="s">
        <v>102</v>
      </c>
      <c r="B836" s="16" t="s">
        <v>103</v>
      </c>
      <c r="C836" s="16" t="s">
        <v>104</v>
      </c>
      <c r="D836" s="16" t="s">
        <v>105</v>
      </c>
      <c r="E836" s="16" t="s">
        <v>106</v>
      </c>
      <c r="F836" s="16" t="s">
        <v>108</v>
      </c>
      <c r="G836" s="16" t="s">
        <v>107</v>
      </c>
      <c r="H836" s="16" t="s">
        <v>109</v>
      </c>
    </row>
    <row r="837" spans="1:8" s="38" customFormat="1" x14ac:dyDescent="0.25">
      <c r="A837" s="127">
        <v>1</v>
      </c>
      <c r="B837" s="21">
        <v>1</v>
      </c>
      <c r="C837" s="5" t="s">
        <v>149</v>
      </c>
      <c r="D837" s="21">
        <v>1</v>
      </c>
      <c r="E837" s="9" t="e">
        <f>#REF!</f>
        <v>#REF!</v>
      </c>
      <c r="F837" s="9" t="e">
        <f>#REF!</f>
        <v>#REF!</v>
      </c>
      <c r="G837" s="9" t="e">
        <f>D837*F837</f>
        <v>#REF!</v>
      </c>
      <c r="H837" s="9" t="e">
        <f>G837*12</f>
        <v>#REF!</v>
      </c>
    </row>
    <row r="838" spans="1:8" s="38" customFormat="1" x14ac:dyDescent="0.25">
      <c r="A838" s="127"/>
      <c r="B838" s="21">
        <v>2</v>
      </c>
      <c r="C838" s="5" t="s">
        <v>101</v>
      </c>
      <c r="D838" s="21"/>
      <c r="E838" s="9"/>
      <c r="F838" s="9"/>
      <c r="G838" s="9">
        <f t="shared" ref="G838:G846" si="104">D838*F838</f>
        <v>0</v>
      </c>
      <c r="H838" s="9">
        <f t="shared" ref="H838:H846" si="105">G838*12</f>
        <v>0</v>
      </c>
    </row>
    <row r="839" spans="1:8" s="38" customFormat="1" x14ac:dyDescent="0.25">
      <c r="A839" s="127"/>
      <c r="B839" s="21">
        <v>3</v>
      </c>
      <c r="C839" s="5" t="s">
        <v>100</v>
      </c>
      <c r="D839" s="21"/>
      <c r="E839" s="9"/>
      <c r="F839" s="9"/>
      <c r="G839" s="9">
        <f t="shared" si="104"/>
        <v>0</v>
      </c>
      <c r="H839" s="9">
        <f t="shared" si="105"/>
        <v>0</v>
      </c>
    </row>
    <row r="840" spans="1:8" s="38" customFormat="1" x14ac:dyDescent="0.25">
      <c r="A840" s="128"/>
      <c r="B840" s="21">
        <v>4</v>
      </c>
      <c r="C840" s="5" t="s">
        <v>114</v>
      </c>
      <c r="D840" s="21"/>
      <c r="E840" s="9"/>
      <c r="F840" s="9"/>
      <c r="G840" s="9">
        <f t="shared" si="104"/>
        <v>0</v>
      </c>
      <c r="H840" s="9">
        <f t="shared" si="105"/>
        <v>0</v>
      </c>
    </row>
    <row r="841" spans="1:8" s="38" customFormat="1" x14ac:dyDescent="0.25">
      <c r="A841" s="128"/>
      <c r="B841" s="21">
        <v>5</v>
      </c>
      <c r="C841" s="5" t="s">
        <v>117</v>
      </c>
      <c r="D841" s="21"/>
      <c r="E841" s="9"/>
      <c r="F841" s="9"/>
      <c r="G841" s="9">
        <f t="shared" si="104"/>
        <v>0</v>
      </c>
      <c r="H841" s="9">
        <f t="shared" si="105"/>
        <v>0</v>
      </c>
    </row>
    <row r="842" spans="1:8" s="38" customFormat="1" x14ac:dyDescent="0.25">
      <c r="A842" s="128"/>
      <c r="B842" s="21">
        <v>6</v>
      </c>
      <c r="C842" s="5" t="s">
        <v>119</v>
      </c>
      <c r="D842" s="21"/>
      <c r="E842" s="9"/>
      <c r="F842" s="9"/>
      <c r="G842" s="9">
        <f t="shared" si="104"/>
        <v>0</v>
      </c>
      <c r="H842" s="9">
        <f t="shared" si="105"/>
        <v>0</v>
      </c>
    </row>
    <row r="843" spans="1:8" s="38" customFormat="1" x14ac:dyDescent="0.25">
      <c r="A843" s="128"/>
      <c r="B843" s="21">
        <v>7</v>
      </c>
      <c r="C843" s="5" t="s">
        <v>120</v>
      </c>
      <c r="D843" s="21"/>
      <c r="E843" s="9"/>
      <c r="F843" s="9"/>
      <c r="G843" s="9">
        <f t="shared" si="104"/>
        <v>0</v>
      </c>
      <c r="H843" s="9">
        <f t="shared" si="105"/>
        <v>0</v>
      </c>
    </row>
    <row r="844" spans="1:8" s="38" customFormat="1" x14ac:dyDescent="0.25">
      <c r="A844" s="128"/>
      <c r="B844" s="21">
        <v>8</v>
      </c>
      <c r="C844" s="5" t="s">
        <v>121</v>
      </c>
      <c r="D844" s="21"/>
      <c r="E844" s="9"/>
      <c r="F844" s="9"/>
      <c r="G844" s="9">
        <f t="shared" si="104"/>
        <v>0</v>
      </c>
      <c r="H844" s="9">
        <f t="shared" si="105"/>
        <v>0</v>
      </c>
    </row>
    <row r="845" spans="1:8" s="38" customFormat="1" x14ac:dyDescent="0.25">
      <c r="A845" s="128"/>
      <c r="B845" s="21">
        <v>9</v>
      </c>
      <c r="C845" s="5" t="s">
        <v>118</v>
      </c>
      <c r="D845" s="21"/>
      <c r="E845" s="9"/>
      <c r="F845" s="9"/>
      <c r="G845" s="9">
        <f t="shared" si="104"/>
        <v>0</v>
      </c>
      <c r="H845" s="9">
        <f t="shared" si="105"/>
        <v>0</v>
      </c>
    </row>
    <row r="846" spans="1:8" s="38" customFormat="1" x14ac:dyDescent="0.25">
      <c r="A846" s="128"/>
      <c r="B846" s="21">
        <v>10</v>
      </c>
      <c r="C846" s="5" t="s">
        <v>116</v>
      </c>
      <c r="D846" s="21"/>
      <c r="E846" s="9"/>
      <c r="F846" s="9"/>
      <c r="G846" s="9">
        <f t="shared" si="104"/>
        <v>0</v>
      </c>
      <c r="H846" s="9">
        <f t="shared" si="105"/>
        <v>0</v>
      </c>
    </row>
    <row r="847" spans="1:8" s="38" customFormat="1" x14ac:dyDescent="0.25">
      <c r="A847" s="128"/>
      <c r="B847" s="21">
        <v>11</v>
      </c>
      <c r="C847" s="13" t="s">
        <v>110</v>
      </c>
      <c r="D847" s="14">
        <v>18</v>
      </c>
      <c r="E847" s="129">
        <v>224.2</v>
      </c>
      <c r="F847" s="129"/>
      <c r="G847" s="129"/>
      <c r="H847" s="22">
        <f>E847*D847</f>
        <v>4035.6</v>
      </c>
    </row>
    <row r="848" spans="1:8" s="38" customFormat="1" ht="18.75" customHeight="1" x14ac:dyDescent="0.25">
      <c r="A848" s="124" t="s">
        <v>115</v>
      </c>
      <c r="B848" s="125"/>
      <c r="C848" s="125"/>
      <c r="D848" s="125"/>
      <c r="E848" s="125"/>
      <c r="F848" s="126"/>
      <c r="G848" s="17" t="e">
        <f>SUM(G837:G846)+(H847/12)</f>
        <v>#REF!</v>
      </c>
      <c r="H848" s="17" t="e">
        <f>SUM(H837:H847)</f>
        <v>#REF!</v>
      </c>
    </row>
    <row r="849" spans="1:8" s="12" customFormat="1" x14ac:dyDescent="0.25"/>
    <row r="850" spans="1:8" s="38" customFormat="1" x14ac:dyDescent="0.25"/>
    <row r="851" spans="1:8" s="38" customFormat="1" ht="21.75" customHeight="1" x14ac:dyDescent="0.25">
      <c r="A851" s="130" t="s">
        <v>161</v>
      </c>
      <c r="B851" s="130"/>
      <c r="C851" s="130"/>
      <c r="D851" s="130"/>
      <c r="E851" s="130"/>
      <c r="F851" s="130"/>
      <c r="G851" s="130"/>
      <c r="H851" s="130"/>
    </row>
    <row r="852" spans="1:8" s="38" customFormat="1" ht="38.25" x14ac:dyDescent="0.25">
      <c r="A852" s="16" t="s">
        <v>102</v>
      </c>
      <c r="B852" s="16" t="s">
        <v>103</v>
      </c>
      <c r="C852" s="16" t="s">
        <v>104</v>
      </c>
      <c r="D852" s="16" t="s">
        <v>105</v>
      </c>
      <c r="E852" s="16" t="s">
        <v>106</v>
      </c>
      <c r="F852" s="16" t="s">
        <v>108</v>
      </c>
      <c r="G852" s="16" t="s">
        <v>107</v>
      </c>
      <c r="H852" s="16" t="s">
        <v>109</v>
      </c>
    </row>
    <row r="853" spans="1:8" s="38" customFormat="1" x14ac:dyDescent="0.25">
      <c r="A853" s="127">
        <v>1</v>
      </c>
      <c r="B853" s="21">
        <v>1</v>
      </c>
      <c r="C853" s="5" t="s">
        <v>149</v>
      </c>
      <c r="D853" s="21">
        <v>1</v>
      </c>
      <c r="E853" s="9" t="e">
        <f>#REF!</f>
        <v>#REF!</v>
      </c>
      <c r="F853" s="9" t="e">
        <f>#REF!</f>
        <v>#REF!</v>
      </c>
      <c r="G853" s="9" t="e">
        <f>D853*F853</f>
        <v>#REF!</v>
      </c>
      <c r="H853" s="9" t="e">
        <f>G853*12</f>
        <v>#REF!</v>
      </c>
    </row>
    <row r="854" spans="1:8" s="38" customFormat="1" x14ac:dyDescent="0.25">
      <c r="A854" s="127"/>
      <c r="B854" s="21">
        <v>2</v>
      </c>
      <c r="C854" s="5" t="s">
        <v>101</v>
      </c>
      <c r="D854" s="21"/>
      <c r="E854" s="9"/>
      <c r="F854" s="9"/>
      <c r="G854" s="9">
        <f t="shared" ref="G854:G862" si="106">D854*F854</f>
        <v>0</v>
      </c>
      <c r="H854" s="9">
        <f t="shared" ref="H854:H862" si="107">G854*12</f>
        <v>0</v>
      </c>
    </row>
    <row r="855" spans="1:8" s="38" customFormat="1" x14ac:dyDescent="0.25">
      <c r="A855" s="127"/>
      <c r="B855" s="21">
        <v>3</v>
      </c>
      <c r="C855" s="5" t="s">
        <v>100</v>
      </c>
      <c r="D855" s="21"/>
      <c r="E855" s="9"/>
      <c r="F855" s="9"/>
      <c r="G855" s="9">
        <f t="shared" si="106"/>
        <v>0</v>
      </c>
      <c r="H855" s="9">
        <f t="shared" si="107"/>
        <v>0</v>
      </c>
    </row>
    <row r="856" spans="1:8" s="38" customFormat="1" x14ac:dyDescent="0.25">
      <c r="A856" s="128"/>
      <c r="B856" s="21">
        <v>4</v>
      </c>
      <c r="C856" s="5" t="s">
        <v>114</v>
      </c>
      <c r="D856" s="21"/>
      <c r="E856" s="9"/>
      <c r="F856" s="9"/>
      <c r="G856" s="9">
        <f t="shared" si="106"/>
        <v>0</v>
      </c>
      <c r="H856" s="9">
        <f t="shared" si="107"/>
        <v>0</v>
      </c>
    </row>
    <row r="857" spans="1:8" s="38" customFormat="1" x14ac:dyDescent="0.25">
      <c r="A857" s="128"/>
      <c r="B857" s="21">
        <v>5</v>
      </c>
      <c r="C857" s="5" t="s">
        <v>117</v>
      </c>
      <c r="D857" s="21"/>
      <c r="E857" s="9"/>
      <c r="F857" s="9"/>
      <c r="G857" s="9">
        <f t="shared" si="106"/>
        <v>0</v>
      </c>
      <c r="H857" s="9">
        <f t="shared" si="107"/>
        <v>0</v>
      </c>
    </row>
    <row r="858" spans="1:8" s="38" customFormat="1" x14ac:dyDescent="0.25">
      <c r="A858" s="128"/>
      <c r="B858" s="21">
        <v>6</v>
      </c>
      <c r="C858" s="5" t="s">
        <v>119</v>
      </c>
      <c r="D858" s="21"/>
      <c r="E858" s="9"/>
      <c r="F858" s="9"/>
      <c r="G858" s="9">
        <f t="shared" si="106"/>
        <v>0</v>
      </c>
      <c r="H858" s="9">
        <f t="shared" si="107"/>
        <v>0</v>
      </c>
    </row>
    <row r="859" spans="1:8" s="38" customFormat="1" x14ac:dyDescent="0.25">
      <c r="A859" s="128"/>
      <c r="B859" s="21">
        <v>7</v>
      </c>
      <c r="C859" s="5" t="s">
        <v>120</v>
      </c>
      <c r="D859" s="21"/>
      <c r="E859" s="9"/>
      <c r="F859" s="9"/>
      <c r="G859" s="9">
        <f t="shared" si="106"/>
        <v>0</v>
      </c>
      <c r="H859" s="9">
        <f t="shared" si="107"/>
        <v>0</v>
      </c>
    </row>
    <row r="860" spans="1:8" s="38" customFormat="1" x14ac:dyDescent="0.25">
      <c r="A860" s="128"/>
      <c r="B860" s="21">
        <v>8</v>
      </c>
      <c r="C860" s="5" t="s">
        <v>121</v>
      </c>
      <c r="D860" s="21"/>
      <c r="E860" s="9"/>
      <c r="F860" s="9"/>
      <c r="G860" s="9">
        <f t="shared" si="106"/>
        <v>0</v>
      </c>
      <c r="H860" s="9">
        <f t="shared" si="107"/>
        <v>0</v>
      </c>
    </row>
    <row r="861" spans="1:8" s="38" customFormat="1" x14ac:dyDescent="0.25">
      <c r="A861" s="128"/>
      <c r="B861" s="21">
        <v>9</v>
      </c>
      <c r="C861" s="5" t="s">
        <v>118</v>
      </c>
      <c r="D861" s="21"/>
      <c r="E861" s="9"/>
      <c r="F861" s="9"/>
      <c r="G861" s="9">
        <f t="shared" si="106"/>
        <v>0</v>
      </c>
      <c r="H861" s="9">
        <f t="shared" si="107"/>
        <v>0</v>
      </c>
    </row>
    <row r="862" spans="1:8" s="38" customFormat="1" x14ac:dyDescent="0.25">
      <c r="A862" s="128"/>
      <c r="B862" s="21">
        <v>10</v>
      </c>
      <c r="C862" s="5" t="s">
        <v>116</v>
      </c>
      <c r="D862" s="21"/>
      <c r="E862" s="9"/>
      <c r="F862" s="9"/>
      <c r="G862" s="9">
        <f t="shared" si="106"/>
        <v>0</v>
      </c>
      <c r="H862" s="9">
        <f t="shared" si="107"/>
        <v>0</v>
      </c>
    </row>
    <row r="863" spans="1:8" s="38" customFormat="1" x14ac:dyDescent="0.25">
      <c r="A863" s="128"/>
      <c r="B863" s="21">
        <v>11</v>
      </c>
      <c r="C863" s="13" t="s">
        <v>110</v>
      </c>
      <c r="D863" s="14">
        <v>18</v>
      </c>
      <c r="E863" s="129">
        <v>224.2</v>
      </c>
      <c r="F863" s="129"/>
      <c r="G863" s="129"/>
      <c r="H863" s="22">
        <f>E863*D863</f>
        <v>4035.6</v>
      </c>
    </row>
    <row r="864" spans="1:8" s="38" customFormat="1" ht="18.75" customHeight="1" x14ac:dyDescent="0.25">
      <c r="A864" s="124" t="s">
        <v>115</v>
      </c>
      <c r="B864" s="125"/>
      <c r="C864" s="125"/>
      <c r="D864" s="125"/>
      <c r="E864" s="125"/>
      <c r="F864" s="126"/>
      <c r="G864" s="17" t="e">
        <f>SUM(G853:G862)+(H863/12)</f>
        <v>#REF!</v>
      </c>
      <c r="H864" s="17" t="e">
        <f>SUM(H853:H863)</f>
        <v>#REF!</v>
      </c>
    </row>
    <row r="865" spans="1:8" s="12" customFormat="1" x14ac:dyDescent="0.25"/>
    <row r="866" spans="1:8" s="38" customFormat="1" x14ac:dyDescent="0.25"/>
    <row r="867" spans="1:8" s="38" customFormat="1" ht="21.75" customHeight="1" x14ac:dyDescent="0.25">
      <c r="A867" s="130" t="s">
        <v>160</v>
      </c>
      <c r="B867" s="130"/>
      <c r="C867" s="130"/>
      <c r="D867" s="130"/>
      <c r="E867" s="130"/>
      <c r="F867" s="130"/>
      <c r="G867" s="130"/>
      <c r="H867" s="130"/>
    </row>
    <row r="868" spans="1:8" s="38" customFormat="1" ht="38.25" x14ac:dyDescent="0.25">
      <c r="A868" s="16" t="s">
        <v>102</v>
      </c>
      <c r="B868" s="16" t="s">
        <v>103</v>
      </c>
      <c r="C868" s="16" t="s">
        <v>104</v>
      </c>
      <c r="D868" s="16" t="s">
        <v>105</v>
      </c>
      <c r="E868" s="16" t="s">
        <v>106</v>
      </c>
      <c r="F868" s="16" t="s">
        <v>108</v>
      </c>
      <c r="G868" s="16" t="s">
        <v>107</v>
      </c>
      <c r="H868" s="16" t="s">
        <v>109</v>
      </c>
    </row>
    <row r="869" spans="1:8" s="38" customFormat="1" x14ac:dyDescent="0.25">
      <c r="A869" s="127">
        <v>1</v>
      </c>
      <c r="B869" s="21">
        <v>1</v>
      </c>
      <c r="C869" s="5" t="s">
        <v>149</v>
      </c>
      <c r="D869" s="21">
        <v>1</v>
      </c>
      <c r="E869" s="9" t="e">
        <f>#REF!</f>
        <v>#REF!</v>
      </c>
      <c r="F869" s="9" t="e">
        <f>#REF!</f>
        <v>#REF!</v>
      </c>
      <c r="G869" s="9" t="e">
        <f>D869*F869</f>
        <v>#REF!</v>
      </c>
      <c r="H869" s="9" t="e">
        <f>G869*12</f>
        <v>#REF!</v>
      </c>
    </row>
    <row r="870" spans="1:8" s="38" customFormat="1" x14ac:dyDescent="0.25">
      <c r="A870" s="127"/>
      <c r="B870" s="21">
        <v>2</v>
      </c>
      <c r="C870" s="5" t="s">
        <v>101</v>
      </c>
      <c r="D870" s="21"/>
      <c r="E870" s="9"/>
      <c r="F870" s="9"/>
      <c r="G870" s="9">
        <f t="shared" ref="G870:G878" si="108">D870*F870</f>
        <v>0</v>
      </c>
      <c r="H870" s="9">
        <f t="shared" ref="H870:H878" si="109">G870*12</f>
        <v>0</v>
      </c>
    </row>
    <row r="871" spans="1:8" s="38" customFormat="1" x14ac:dyDescent="0.25">
      <c r="A871" s="127"/>
      <c r="B871" s="21">
        <v>3</v>
      </c>
      <c r="C871" s="5" t="s">
        <v>100</v>
      </c>
      <c r="D871" s="21"/>
      <c r="E871" s="9"/>
      <c r="F871" s="9"/>
      <c r="G871" s="9">
        <f t="shared" si="108"/>
        <v>0</v>
      </c>
      <c r="H871" s="9">
        <f t="shared" si="109"/>
        <v>0</v>
      </c>
    </row>
    <row r="872" spans="1:8" s="38" customFormat="1" x14ac:dyDescent="0.25">
      <c r="A872" s="128"/>
      <c r="B872" s="21">
        <v>4</v>
      </c>
      <c r="C872" s="5" t="s">
        <v>114</v>
      </c>
      <c r="D872" s="21"/>
      <c r="E872" s="9"/>
      <c r="F872" s="9"/>
      <c r="G872" s="9">
        <f t="shared" si="108"/>
        <v>0</v>
      </c>
      <c r="H872" s="9">
        <f t="shared" si="109"/>
        <v>0</v>
      </c>
    </row>
    <row r="873" spans="1:8" s="38" customFormat="1" x14ac:dyDescent="0.25">
      <c r="A873" s="128"/>
      <c r="B873" s="21">
        <v>5</v>
      </c>
      <c r="C873" s="5" t="s">
        <v>117</v>
      </c>
      <c r="D873" s="21"/>
      <c r="E873" s="9"/>
      <c r="F873" s="9"/>
      <c r="G873" s="9">
        <f t="shared" si="108"/>
        <v>0</v>
      </c>
      <c r="H873" s="9">
        <f t="shared" si="109"/>
        <v>0</v>
      </c>
    </row>
    <row r="874" spans="1:8" s="38" customFormat="1" x14ac:dyDescent="0.25">
      <c r="A874" s="128"/>
      <c r="B874" s="21">
        <v>6</v>
      </c>
      <c r="C874" s="5" t="s">
        <v>119</v>
      </c>
      <c r="D874" s="21"/>
      <c r="E874" s="9"/>
      <c r="F874" s="9"/>
      <c r="G874" s="9">
        <f t="shared" si="108"/>
        <v>0</v>
      </c>
      <c r="H874" s="9">
        <f t="shared" si="109"/>
        <v>0</v>
      </c>
    </row>
    <row r="875" spans="1:8" s="38" customFormat="1" x14ac:dyDescent="0.25">
      <c r="A875" s="128"/>
      <c r="B875" s="21">
        <v>7</v>
      </c>
      <c r="C875" s="5" t="s">
        <v>120</v>
      </c>
      <c r="D875" s="21"/>
      <c r="E875" s="9"/>
      <c r="F875" s="9"/>
      <c r="G875" s="9">
        <f t="shared" si="108"/>
        <v>0</v>
      </c>
      <c r="H875" s="9">
        <f t="shared" si="109"/>
        <v>0</v>
      </c>
    </row>
    <row r="876" spans="1:8" s="38" customFormat="1" x14ac:dyDescent="0.25">
      <c r="A876" s="128"/>
      <c r="B876" s="21">
        <v>8</v>
      </c>
      <c r="C876" s="5" t="s">
        <v>121</v>
      </c>
      <c r="D876" s="21"/>
      <c r="E876" s="9"/>
      <c r="F876" s="9"/>
      <c r="G876" s="9">
        <f t="shared" si="108"/>
        <v>0</v>
      </c>
      <c r="H876" s="9">
        <f t="shared" si="109"/>
        <v>0</v>
      </c>
    </row>
    <row r="877" spans="1:8" s="38" customFormat="1" x14ac:dyDescent="0.25">
      <c r="A877" s="128"/>
      <c r="B877" s="21">
        <v>9</v>
      </c>
      <c r="C877" s="5" t="s">
        <v>118</v>
      </c>
      <c r="D877" s="21"/>
      <c r="E877" s="9"/>
      <c r="F877" s="9"/>
      <c r="G877" s="9">
        <f t="shared" si="108"/>
        <v>0</v>
      </c>
      <c r="H877" s="9">
        <f t="shared" si="109"/>
        <v>0</v>
      </c>
    </row>
    <row r="878" spans="1:8" s="38" customFormat="1" x14ac:dyDescent="0.25">
      <c r="A878" s="128"/>
      <c r="B878" s="21">
        <v>10</v>
      </c>
      <c r="C878" s="5" t="s">
        <v>116</v>
      </c>
      <c r="D878" s="21"/>
      <c r="E878" s="9"/>
      <c r="F878" s="9"/>
      <c r="G878" s="9">
        <f t="shared" si="108"/>
        <v>0</v>
      </c>
      <c r="H878" s="9">
        <f t="shared" si="109"/>
        <v>0</v>
      </c>
    </row>
    <row r="879" spans="1:8" s="38" customFormat="1" x14ac:dyDescent="0.25">
      <c r="A879" s="128"/>
      <c r="B879" s="21">
        <v>11</v>
      </c>
      <c r="C879" s="13" t="s">
        <v>110</v>
      </c>
      <c r="D879" s="14">
        <v>18</v>
      </c>
      <c r="E879" s="129">
        <v>224.2</v>
      </c>
      <c r="F879" s="129"/>
      <c r="G879" s="129"/>
      <c r="H879" s="22">
        <f>E879*D879</f>
        <v>4035.6</v>
      </c>
    </row>
    <row r="880" spans="1:8" s="38" customFormat="1" ht="18.75" customHeight="1" x14ac:dyDescent="0.25">
      <c r="A880" s="124" t="s">
        <v>115</v>
      </c>
      <c r="B880" s="125"/>
      <c r="C880" s="125"/>
      <c r="D880" s="125"/>
      <c r="E880" s="125"/>
      <c r="F880" s="126"/>
      <c r="G880" s="17" t="e">
        <f>SUM(G869:G878)+(H879/12)</f>
        <v>#REF!</v>
      </c>
      <c r="H880" s="17" t="e">
        <f>SUM(H869:H879)</f>
        <v>#REF!</v>
      </c>
    </row>
    <row r="881" spans="1:8" s="12" customFormat="1" x14ac:dyDescent="0.25"/>
    <row r="882" spans="1:8" s="38" customFormat="1" x14ac:dyDescent="0.25"/>
    <row r="883" spans="1:8" ht="21.75" customHeight="1" x14ac:dyDescent="0.25">
      <c r="A883" s="130" t="s">
        <v>132</v>
      </c>
      <c r="B883" s="130"/>
      <c r="C883" s="130"/>
      <c r="D883" s="130"/>
      <c r="E883" s="130"/>
      <c r="F883" s="130"/>
      <c r="G883" s="130"/>
      <c r="H883" s="130"/>
    </row>
    <row r="884" spans="1:8" ht="38.25" x14ac:dyDescent="0.25">
      <c r="A884" s="16" t="s">
        <v>102</v>
      </c>
      <c r="B884" s="16" t="s">
        <v>103</v>
      </c>
      <c r="C884" s="16" t="s">
        <v>104</v>
      </c>
      <c r="D884" s="16" t="s">
        <v>105</v>
      </c>
      <c r="E884" s="16" t="s">
        <v>106</v>
      </c>
      <c r="F884" s="16" t="s">
        <v>108</v>
      </c>
      <c r="G884" s="16" t="s">
        <v>107</v>
      </c>
      <c r="H884" s="16" t="s">
        <v>109</v>
      </c>
    </row>
    <row r="885" spans="1:8" x14ac:dyDescent="0.25">
      <c r="A885" s="127">
        <v>1</v>
      </c>
      <c r="B885" s="41">
        <v>1</v>
      </c>
      <c r="C885" s="46" t="s">
        <v>149</v>
      </c>
      <c r="D885" s="41">
        <v>2</v>
      </c>
      <c r="E885" s="42" t="e">
        <f>#REF!</f>
        <v>#REF!</v>
      </c>
      <c r="F885" s="42" t="e">
        <f>#REF!</f>
        <v>#REF!</v>
      </c>
      <c r="G885" s="42" t="e">
        <f>D885*F885</f>
        <v>#REF!</v>
      </c>
      <c r="H885" s="42" t="e">
        <f>G885*12</f>
        <v>#REF!</v>
      </c>
    </row>
    <row r="886" spans="1:8" x14ac:dyDescent="0.25">
      <c r="A886" s="127"/>
      <c r="B886" s="10">
        <v>2</v>
      </c>
      <c r="C886" s="5" t="s">
        <v>101</v>
      </c>
      <c r="D886" s="10">
        <v>9</v>
      </c>
      <c r="E886" s="9">
        <v>3698.74</v>
      </c>
      <c r="F886" s="9" t="e">
        <f>#REF!</f>
        <v>#REF!</v>
      </c>
      <c r="G886" s="9" t="e">
        <f t="shared" ref="G886:G894" si="110">D886*F886</f>
        <v>#REF!</v>
      </c>
      <c r="H886" s="9" t="e">
        <f t="shared" ref="H886:H894" si="111">G886*12</f>
        <v>#REF!</v>
      </c>
    </row>
    <row r="887" spans="1:8" x14ac:dyDescent="0.25">
      <c r="A887" s="127"/>
      <c r="B887" s="10">
        <v>3</v>
      </c>
      <c r="C887" s="5" t="s">
        <v>100</v>
      </c>
      <c r="D887" s="10"/>
      <c r="E887" s="9"/>
      <c r="F887" s="9"/>
      <c r="G887" s="9">
        <f t="shared" si="110"/>
        <v>0</v>
      </c>
      <c r="H887" s="9">
        <f t="shared" si="111"/>
        <v>0</v>
      </c>
    </row>
    <row r="888" spans="1:8" x14ac:dyDescent="0.25">
      <c r="A888" s="128"/>
      <c r="B888" s="10">
        <v>4</v>
      </c>
      <c r="C888" s="5" t="s">
        <v>114</v>
      </c>
      <c r="D888" s="10"/>
      <c r="E888" s="9"/>
      <c r="F888" s="9"/>
      <c r="G888" s="9">
        <f t="shared" si="110"/>
        <v>0</v>
      </c>
      <c r="H888" s="9">
        <f t="shared" si="111"/>
        <v>0</v>
      </c>
    </row>
    <row r="889" spans="1:8" x14ac:dyDescent="0.25">
      <c r="A889" s="128"/>
      <c r="B889" s="10">
        <v>5</v>
      </c>
      <c r="C889" s="5" t="s">
        <v>117</v>
      </c>
      <c r="D889" s="10"/>
      <c r="E889" s="9"/>
      <c r="F889" s="9"/>
      <c r="G889" s="9">
        <f t="shared" si="110"/>
        <v>0</v>
      </c>
      <c r="H889" s="9">
        <f t="shared" si="111"/>
        <v>0</v>
      </c>
    </row>
    <row r="890" spans="1:8" x14ac:dyDescent="0.25">
      <c r="A890" s="128"/>
      <c r="B890" s="10">
        <v>6</v>
      </c>
      <c r="C890" s="5" t="s">
        <v>119</v>
      </c>
      <c r="D890" s="10"/>
      <c r="E890" s="9"/>
      <c r="F890" s="9"/>
      <c r="G890" s="9">
        <f t="shared" si="110"/>
        <v>0</v>
      </c>
      <c r="H890" s="9">
        <f t="shared" si="111"/>
        <v>0</v>
      </c>
    </row>
    <row r="891" spans="1:8" x14ac:dyDescent="0.25">
      <c r="A891" s="128"/>
      <c r="B891" s="10">
        <v>7</v>
      </c>
      <c r="C891" s="5" t="s">
        <v>120</v>
      </c>
      <c r="D891" s="10"/>
      <c r="E891" s="9"/>
      <c r="F891" s="9"/>
      <c r="G891" s="9">
        <f t="shared" si="110"/>
        <v>0</v>
      </c>
      <c r="H891" s="9">
        <f t="shared" si="111"/>
        <v>0</v>
      </c>
    </row>
    <row r="892" spans="1:8" x14ac:dyDescent="0.25">
      <c r="A892" s="128"/>
      <c r="B892" s="10">
        <v>8</v>
      </c>
      <c r="C892" s="5" t="s">
        <v>121</v>
      </c>
      <c r="D892" s="10"/>
      <c r="E892" s="9"/>
      <c r="F892" s="9"/>
      <c r="G892" s="9">
        <f t="shared" si="110"/>
        <v>0</v>
      </c>
      <c r="H892" s="9">
        <f t="shared" si="111"/>
        <v>0</v>
      </c>
    </row>
    <row r="893" spans="1:8" x14ac:dyDescent="0.25">
      <c r="A893" s="128"/>
      <c r="B893" s="10">
        <v>9</v>
      </c>
      <c r="C893" s="5" t="s">
        <v>118</v>
      </c>
      <c r="D893" s="10"/>
      <c r="E893" s="9"/>
      <c r="F893" s="9"/>
      <c r="G893" s="9">
        <f t="shared" si="110"/>
        <v>0</v>
      </c>
      <c r="H893" s="9">
        <f t="shared" si="111"/>
        <v>0</v>
      </c>
    </row>
    <row r="894" spans="1:8" x14ac:dyDescent="0.25">
      <c r="A894" s="128"/>
      <c r="B894" s="10">
        <v>10</v>
      </c>
      <c r="C894" s="5" t="s">
        <v>116</v>
      </c>
      <c r="D894" s="10"/>
      <c r="E894" s="9"/>
      <c r="F894" s="9"/>
      <c r="G894" s="9">
        <f t="shared" si="110"/>
        <v>0</v>
      </c>
      <c r="H894" s="9">
        <f t="shared" si="111"/>
        <v>0</v>
      </c>
    </row>
    <row r="895" spans="1:8" x14ac:dyDescent="0.25">
      <c r="A895" s="128"/>
      <c r="B895" s="10">
        <v>11</v>
      </c>
      <c r="C895" s="13" t="s">
        <v>110</v>
      </c>
      <c r="D895" s="14">
        <v>18</v>
      </c>
      <c r="E895" s="129">
        <v>224.2</v>
      </c>
      <c r="F895" s="129"/>
      <c r="G895" s="129"/>
      <c r="H895" s="15">
        <f>E895*D895</f>
        <v>4035.6</v>
      </c>
    </row>
    <row r="896" spans="1:8" ht="18.75" customHeight="1" x14ac:dyDescent="0.25">
      <c r="A896" s="124" t="s">
        <v>115</v>
      </c>
      <c r="B896" s="125"/>
      <c r="C896" s="125"/>
      <c r="D896" s="125"/>
      <c r="E896" s="125"/>
      <c r="F896" s="126"/>
      <c r="G896" s="17" t="e">
        <f>SUM(G885:G894)+(H895/12)</f>
        <v>#REF!</v>
      </c>
      <c r="H896" s="17" t="e">
        <f>SUM(H885:H895)</f>
        <v>#REF!</v>
      </c>
    </row>
    <row r="897" spans="1:8" s="12" customFormat="1" x14ac:dyDescent="0.25"/>
    <row r="899" spans="1:8" s="38" customFormat="1" ht="21.75" customHeight="1" x14ac:dyDescent="0.25">
      <c r="A899" s="130" t="s">
        <v>218</v>
      </c>
      <c r="B899" s="130"/>
      <c r="C899" s="130"/>
      <c r="D899" s="130"/>
      <c r="E899" s="130"/>
      <c r="F899" s="130"/>
      <c r="G899" s="130"/>
      <c r="H899" s="130"/>
    </row>
    <row r="900" spans="1:8" s="38" customFormat="1" ht="38.25" x14ac:dyDescent="0.25">
      <c r="A900" s="16" t="s">
        <v>102</v>
      </c>
      <c r="B900" s="16" t="s">
        <v>103</v>
      </c>
      <c r="C900" s="16" t="s">
        <v>104</v>
      </c>
      <c r="D900" s="16" t="s">
        <v>105</v>
      </c>
      <c r="E900" s="16" t="s">
        <v>106</v>
      </c>
      <c r="F900" s="16" t="s">
        <v>108</v>
      </c>
      <c r="G900" s="16" t="s">
        <v>107</v>
      </c>
      <c r="H900" s="16" t="s">
        <v>109</v>
      </c>
    </row>
    <row r="901" spans="1:8" s="38" customFormat="1" x14ac:dyDescent="0.25">
      <c r="A901" s="127">
        <v>1</v>
      </c>
      <c r="B901" s="41">
        <v>1</v>
      </c>
      <c r="C901" s="46" t="s">
        <v>149</v>
      </c>
      <c r="D901" s="41">
        <v>1</v>
      </c>
      <c r="E901" s="42" t="e">
        <f>#REF!</f>
        <v>#REF!</v>
      </c>
      <c r="F901" s="42" t="e">
        <f>#REF!</f>
        <v>#REF!</v>
      </c>
      <c r="G901" s="42" t="e">
        <f>D901*F901</f>
        <v>#REF!</v>
      </c>
      <c r="H901" s="42" t="e">
        <f>G901*12</f>
        <v>#REF!</v>
      </c>
    </row>
    <row r="902" spans="1:8" s="38" customFormat="1" x14ac:dyDescent="0.25">
      <c r="A902" s="127"/>
      <c r="B902" s="44">
        <v>2</v>
      </c>
      <c r="C902" s="5" t="s">
        <v>101</v>
      </c>
      <c r="D902" s="44"/>
      <c r="E902" s="9"/>
      <c r="F902" s="9"/>
      <c r="G902" s="9">
        <f t="shared" ref="G902:G910" si="112">D902*F902</f>
        <v>0</v>
      </c>
      <c r="H902" s="9">
        <f t="shared" ref="H902:H910" si="113">G902*12</f>
        <v>0</v>
      </c>
    </row>
    <row r="903" spans="1:8" s="38" customFormat="1" x14ac:dyDescent="0.25">
      <c r="A903" s="127"/>
      <c r="B903" s="44">
        <v>3</v>
      </c>
      <c r="C903" s="5" t="s">
        <v>100</v>
      </c>
      <c r="D903" s="44"/>
      <c r="E903" s="9"/>
      <c r="F903" s="9"/>
      <c r="G903" s="9">
        <f t="shared" si="112"/>
        <v>0</v>
      </c>
      <c r="H903" s="9">
        <f t="shared" si="113"/>
        <v>0</v>
      </c>
    </row>
    <row r="904" spans="1:8" s="38" customFormat="1" x14ac:dyDescent="0.25">
      <c r="A904" s="128"/>
      <c r="B904" s="44">
        <v>4</v>
      </c>
      <c r="C904" s="5" t="s">
        <v>114</v>
      </c>
      <c r="D904" s="44"/>
      <c r="E904" s="9"/>
      <c r="F904" s="9"/>
      <c r="G904" s="9">
        <f t="shared" si="112"/>
        <v>0</v>
      </c>
      <c r="H904" s="9">
        <f t="shared" si="113"/>
        <v>0</v>
      </c>
    </row>
    <row r="905" spans="1:8" s="38" customFormat="1" x14ac:dyDescent="0.25">
      <c r="A905" s="128"/>
      <c r="B905" s="44">
        <v>5</v>
      </c>
      <c r="C905" s="5" t="s">
        <v>117</v>
      </c>
      <c r="D905" s="44"/>
      <c r="E905" s="9"/>
      <c r="F905" s="9"/>
      <c r="G905" s="9">
        <f t="shared" si="112"/>
        <v>0</v>
      </c>
      <c r="H905" s="9">
        <f t="shared" si="113"/>
        <v>0</v>
      </c>
    </row>
    <row r="906" spans="1:8" s="38" customFormat="1" x14ac:dyDescent="0.25">
      <c r="A906" s="128"/>
      <c r="B906" s="44">
        <v>6</v>
      </c>
      <c r="C906" s="5" t="s">
        <v>119</v>
      </c>
      <c r="D906" s="44"/>
      <c r="E906" s="9"/>
      <c r="F906" s="9"/>
      <c r="G906" s="9">
        <f t="shared" si="112"/>
        <v>0</v>
      </c>
      <c r="H906" s="9">
        <f t="shared" si="113"/>
        <v>0</v>
      </c>
    </row>
    <row r="907" spans="1:8" s="38" customFormat="1" x14ac:dyDescent="0.25">
      <c r="A907" s="128"/>
      <c r="B907" s="44">
        <v>7</v>
      </c>
      <c r="C907" s="5" t="s">
        <v>120</v>
      </c>
      <c r="D907" s="44"/>
      <c r="E907" s="9"/>
      <c r="F907" s="9"/>
      <c r="G907" s="9">
        <f t="shared" si="112"/>
        <v>0</v>
      </c>
      <c r="H907" s="9">
        <f t="shared" si="113"/>
        <v>0</v>
      </c>
    </row>
    <row r="908" spans="1:8" s="38" customFormat="1" x14ac:dyDescent="0.25">
      <c r="A908" s="128"/>
      <c r="B908" s="44">
        <v>8</v>
      </c>
      <c r="C908" s="5" t="s">
        <v>121</v>
      </c>
      <c r="D908" s="44"/>
      <c r="E908" s="9"/>
      <c r="F908" s="9"/>
      <c r="G908" s="9">
        <f t="shared" si="112"/>
        <v>0</v>
      </c>
      <c r="H908" s="9">
        <f t="shared" si="113"/>
        <v>0</v>
      </c>
    </row>
    <row r="909" spans="1:8" s="38" customFormat="1" x14ac:dyDescent="0.25">
      <c r="A909" s="128"/>
      <c r="B909" s="44">
        <v>9</v>
      </c>
      <c r="C909" s="5" t="s">
        <v>118</v>
      </c>
      <c r="D909" s="44"/>
      <c r="E909" s="9"/>
      <c r="F909" s="9"/>
      <c r="G909" s="9">
        <f t="shared" si="112"/>
        <v>0</v>
      </c>
      <c r="H909" s="9">
        <f t="shared" si="113"/>
        <v>0</v>
      </c>
    </row>
    <row r="910" spans="1:8" s="38" customFormat="1" x14ac:dyDescent="0.25">
      <c r="A910" s="128"/>
      <c r="B910" s="44">
        <v>10</v>
      </c>
      <c r="C910" s="5" t="s">
        <v>116</v>
      </c>
      <c r="D910" s="44"/>
      <c r="E910" s="9"/>
      <c r="F910" s="9"/>
      <c r="G910" s="9">
        <f t="shared" si="112"/>
        <v>0</v>
      </c>
      <c r="H910" s="9">
        <f t="shared" si="113"/>
        <v>0</v>
      </c>
    </row>
    <row r="911" spans="1:8" s="38" customFormat="1" x14ac:dyDescent="0.25">
      <c r="A911" s="128"/>
      <c r="B911" s="44">
        <v>11</v>
      </c>
      <c r="C911" s="13" t="s">
        <v>110</v>
      </c>
      <c r="D911" s="14">
        <v>18</v>
      </c>
      <c r="E911" s="129">
        <v>224.2</v>
      </c>
      <c r="F911" s="129"/>
      <c r="G911" s="129"/>
      <c r="H911" s="43">
        <f>E911*D911</f>
        <v>4035.6</v>
      </c>
    </row>
    <row r="912" spans="1:8" s="38" customFormat="1" ht="18.75" customHeight="1" x14ac:dyDescent="0.25">
      <c r="A912" s="124" t="s">
        <v>115</v>
      </c>
      <c r="B912" s="125"/>
      <c r="C912" s="125"/>
      <c r="D912" s="125"/>
      <c r="E912" s="125"/>
      <c r="F912" s="126"/>
      <c r="G912" s="17" t="e">
        <f>SUM(G901:G910)+(H911/12)</f>
        <v>#REF!</v>
      </c>
      <c r="H912" s="17" t="e">
        <f>SUM(H901:H911)</f>
        <v>#REF!</v>
      </c>
    </row>
    <row r="913" spans="1:8" s="12" customFormat="1" x14ac:dyDescent="0.25"/>
    <row r="914" spans="1:8" s="38" customFormat="1" x14ac:dyDescent="0.25"/>
    <row r="915" spans="1:8" s="38" customFormat="1" ht="21.75" customHeight="1" x14ac:dyDescent="0.25">
      <c r="A915" s="130" t="s">
        <v>220</v>
      </c>
      <c r="B915" s="130"/>
      <c r="C915" s="130"/>
      <c r="D915" s="130"/>
      <c r="E915" s="130"/>
      <c r="F915" s="130"/>
      <c r="G915" s="130"/>
      <c r="H915" s="130"/>
    </row>
    <row r="916" spans="1:8" s="38" customFormat="1" ht="38.25" x14ac:dyDescent="0.25">
      <c r="A916" s="16" t="s">
        <v>102</v>
      </c>
      <c r="B916" s="16" t="s">
        <v>103</v>
      </c>
      <c r="C916" s="16" t="s">
        <v>104</v>
      </c>
      <c r="D916" s="16" t="s">
        <v>105</v>
      </c>
      <c r="E916" s="16" t="s">
        <v>106</v>
      </c>
      <c r="F916" s="16" t="s">
        <v>108</v>
      </c>
      <c r="G916" s="16" t="s">
        <v>107</v>
      </c>
      <c r="H916" s="16" t="s">
        <v>109</v>
      </c>
    </row>
    <row r="917" spans="1:8" s="38" customFormat="1" x14ac:dyDescent="0.25">
      <c r="A917" s="127">
        <v>1</v>
      </c>
      <c r="B917" s="41">
        <v>1</v>
      </c>
      <c r="C917" s="46" t="s">
        <v>149</v>
      </c>
      <c r="D917" s="41">
        <v>1</v>
      </c>
      <c r="E917" s="42" t="e">
        <f>#REF!</f>
        <v>#REF!</v>
      </c>
      <c r="F917" s="42" t="e">
        <f>#REF!</f>
        <v>#REF!</v>
      </c>
      <c r="G917" s="42" t="e">
        <f>D917*F917</f>
        <v>#REF!</v>
      </c>
      <c r="H917" s="42" t="e">
        <f>G917*12</f>
        <v>#REF!</v>
      </c>
    </row>
    <row r="918" spans="1:8" s="38" customFormat="1" x14ac:dyDescent="0.25">
      <c r="A918" s="127"/>
      <c r="B918" s="44">
        <v>2</v>
      </c>
      <c r="C918" s="5" t="s">
        <v>101</v>
      </c>
      <c r="D918" s="44"/>
      <c r="E918" s="9"/>
      <c r="F918" s="9"/>
      <c r="G918" s="9">
        <f t="shared" ref="G918:G926" si="114">D918*F918</f>
        <v>0</v>
      </c>
      <c r="H918" s="9">
        <f t="shared" ref="H918:H926" si="115">G918*12</f>
        <v>0</v>
      </c>
    </row>
    <row r="919" spans="1:8" s="38" customFormat="1" x14ac:dyDescent="0.25">
      <c r="A919" s="127"/>
      <c r="B919" s="44">
        <v>3</v>
      </c>
      <c r="C919" s="5" t="s">
        <v>100</v>
      </c>
      <c r="D919" s="44"/>
      <c r="E919" s="9"/>
      <c r="F919" s="9"/>
      <c r="G919" s="9">
        <f t="shared" si="114"/>
        <v>0</v>
      </c>
      <c r="H919" s="9">
        <f t="shared" si="115"/>
        <v>0</v>
      </c>
    </row>
    <row r="920" spans="1:8" s="38" customFormat="1" x14ac:dyDescent="0.25">
      <c r="A920" s="128"/>
      <c r="B920" s="44">
        <v>4</v>
      </c>
      <c r="C920" s="5" t="s">
        <v>114</v>
      </c>
      <c r="D920" s="44"/>
      <c r="E920" s="9"/>
      <c r="F920" s="9"/>
      <c r="G920" s="9">
        <f t="shared" si="114"/>
        <v>0</v>
      </c>
      <c r="H920" s="9">
        <f t="shared" si="115"/>
        <v>0</v>
      </c>
    </row>
    <row r="921" spans="1:8" s="38" customFormat="1" x14ac:dyDescent="0.25">
      <c r="A921" s="128"/>
      <c r="B921" s="44">
        <v>5</v>
      </c>
      <c r="C921" s="5" t="s">
        <v>117</v>
      </c>
      <c r="D921" s="44"/>
      <c r="E921" s="9"/>
      <c r="F921" s="9"/>
      <c r="G921" s="9">
        <f t="shared" si="114"/>
        <v>0</v>
      </c>
      <c r="H921" s="9">
        <f t="shared" si="115"/>
        <v>0</v>
      </c>
    </row>
    <row r="922" spans="1:8" s="38" customFormat="1" x14ac:dyDescent="0.25">
      <c r="A922" s="128"/>
      <c r="B922" s="44">
        <v>6</v>
      </c>
      <c r="C922" s="5" t="s">
        <v>119</v>
      </c>
      <c r="D922" s="44"/>
      <c r="E922" s="9"/>
      <c r="F922" s="9"/>
      <c r="G922" s="9">
        <f t="shared" si="114"/>
        <v>0</v>
      </c>
      <c r="H922" s="9">
        <f t="shared" si="115"/>
        <v>0</v>
      </c>
    </row>
    <row r="923" spans="1:8" s="38" customFormat="1" x14ac:dyDescent="0.25">
      <c r="A923" s="128"/>
      <c r="B923" s="44">
        <v>7</v>
      </c>
      <c r="C923" s="5" t="s">
        <v>120</v>
      </c>
      <c r="D923" s="44"/>
      <c r="E923" s="9"/>
      <c r="F923" s="9"/>
      <c r="G923" s="9">
        <f t="shared" si="114"/>
        <v>0</v>
      </c>
      <c r="H923" s="9">
        <f t="shared" si="115"/>
        <v>0</v>
      </c>
    </row>
    <row r="924" spans="1:8" s="38" customFormat="1" x14ac:dyDescent="0.25">
      <c r="A924" s="128"/>
      <c r="B924" s="44">
        <v>8</v>
      </c>
      <c r="C924" s="5" t="s">
        <v>121</v>
      </c>
      <c r="D924" s="44"/>
      <c r="E924" s="9"/>
      <c r="F924" s="9"/>
      <c r="G924" s="9">
        <f t="shared" si="114"/>
        <v>0</v>
      </c>
      <c r="H924" s="9">
        <f t="shared" si="115"/>
        <v>0</v>
      </c>
    </row>
    <row r="925" spans="1:8" s="38" customFormat="1" x14ac:dyDescent="0.25">
      <c r="A925" s="128"/>
      <c r="B925" s="44">
        <v>9</v>
      </c>
      <c r="C925" s="5" t="s">
        <v>118</v>
      </c>
      <c r="D925" s="44"/>
      <c r="E925" s="9"/>
      <c r="F925" s="9"/>
      <c r="G925" s="9">
        <f t="shared" si="114"/>
        <v>0</v>
      </c>
      <c r="H925" s="9">
        <f t="shared" si="115"/>
        <v>0</v>
      </c>
    </row>
    <row r="926" spans="1:8" s="38" customFormat="1" x14ac:dyDescent="0.25">
      <c r="A926" s="128"/>
      <c r="B926" s="44">
        <v>10</v>
      </c>
      <c r="C926" s="5" t="s">
        <v>116</v>
      </c>
      <c r="D926" s="44"/>
      <c r="E926" s="9"/>
      <c r="F926" s="9"/>
      <c r="G926" s="9">
        <f t="shared" si="114"/>
        <v>0</v>
      </c>
      <c r="H926" s="9">
        <f t="shared" si="115"/>
        <v>0</v>
      </c>
    </row>
    <row r="927" spans="1:8" s="38" customFormat="1" x14ac:dyDescent="0.25">
      <c r="A927" s="128"/>
      <c r="B927" s="44">
        <v>11</v>
      </c>
      <c r="C927" s="13" t="s">
        <v>110</v>
      </c>
      <c r="D927" s="14">
        <v>18</v>
      </c>
      <c r="E927" s="129">
        <v>224.2</v>
      </c>
      <c r="F927" s="129"/>
      <c r="G927" s="129"/>
      <c r="H927" s="43">
        <f>E927*D927</f>
        <v>4035.6</v>
      </c>
    </row>
    <row r="928" spans="1:8" s="38" customFormat="1" ht="18.75" customHeight="1" x14ac:dyDescent="0.25">
      <c r="A928" s="124" t="s">
        <v>115</v>
      </c>
      <c r="B928" s="125"/>
      <c r="C928" s="125"/>
      <c r="D928" s="125"/>
      <c r="E928" s="125"/>
      <c r="F928" s="126"/>
      <c r="G928" s="17" t="e">
        <f>SUM(G917:G926)+(H927/12)</f>
        <v>#REF!</v>
      </c>
      <c r="H928" s="17" t="e">
        <f>SUM(H917:H927)</f>
        <v>#REF!</v>
      </c>
    </row>
    <row r="929" spans="1:8" s="12" customFormat="1" x14ac:dyDescent="0.25"/>
    <row r="930" spans="1:8" s="38" customFormat="1" x14ac:dyDescent="0.25"/>
    <row r="931" spans="1:8" s="38" customFormat="1" ht="21.75" customHeight="1" x14ac:dyDescent="0.25">
      <c r="A931" s="130" t="s">
        <v>221</v>
      </c>
      <c r="B931" s="130"/>
      <c r="C931" s="130"/>
      <c r="D931" s="130"/>
      <c r="E931" s="130"/>
      <c r="F931" s="130"/>
      <c r="G931" s="130"/>
      <c r="H931" s="130"/>
    </row>
    <row r="932" spans="1:8" s="38" customFormat="1" ht="38.25" x14ac:dyDescent="0.25">
      <c r="A932" s="16" t="s">
        <v>102</v>
      </c>
      <c r="B932" s="16" t="s">
        <v>103</v>
      </c>
      <c r="C932" s="16" t="s">
        <v>104</v>
      </c>
      <c r="D932" s="16" t="s">
        <v>105</v>
      </c>
      <c r="E932" s="16" t="s">
        <v>106</v>
      </c>
      <c r="F932" s="16" t="s">
        <v>108</v>
      </c>
      <c r="G932" s="16" t="s">
        <v>107</v>
      </c>
      <c r="H932" s="16" t="s">
        <v>109</v>
      </c>
    </row>
    <row r="933" spans="1:8" s="38" customFormat="1" x14ac:dyDescent="0.25">
      <c r="A933" s="127">
        <v>1</v>
      </c>
      <c r="B933" s="41">
        <v>1</v>
      </c>
      <c r="C933" s="46" t="s">
        <v>149</v>
      </c>
      <c r="D933" s="41">
        <v>2</v>
      </c>
      <c r="E933" s="42" t="e">
        <f>#REF!</f>
        <v>#REF!</v>
      </c>
      <c r="F933" s="42" t="e">
        <f>#REF!</f>
        <v>#REF!</v>
      </c>
      <c r="G933" s="42" t="e">
        <f>D933*F933</f>
        <v>#REF!</v>
      </c>
      <c r="H933" s="42" t="e">
        <f>G933*12</f>
        <v>#REF!</v>
      </c>
    </row>
    <row r="934" spans="1:8" s="38" customFormat="1" x14ac:dyDescent="0.25">
      <c r="A934" s="127"/>
      <c r="B934" s="44">
        <v>2</v>
      </c>
      <c r="C934" s="5" t="s">
        <v>101</v>
      </c>
      <c r="D934" s="44"/>
      <c r="E934" s="9"/>
      <c r="F934" s="9"/>
      <c r="G934" s="9">
        <f t="shared" ref="G934:G942" si="116">D934*F934</f>
        <v>0</v>
      </c>
      <c r="H934" s="9">
        <f t="shared" ref="H934:H942" si="117">G934*12</f>
        <v>0</v>
      </c>
    </row>
    <row r="935" spans="1:8" s="38" customFormat="1" x14ac:dyDescent="0.25">
      <c r="A935" s="127"/>
      <c r="B935" s="44">
        <v>3</v>
      </c>
      <c r="C935" s="5" t="s">
        <v>100</v>
      </c>
      <c r="D935" s="44"/>
      <c r="E935" s="9"/>
      <c r="F935" s="9"/>
      <c r="G935" s="9">
        <f t="shared" si="116"/>
        <v>0</v>
      </c>
      <c r="H935" s="9">
        <f t="shared" si="117"/>
        <v>0</v>
      </c>
    </row>
    <row r="936" spans="1:8" s="38" customFormat="1" x14ac:dyDescent="0.25">
      <c r="A936" s="128"/>
      <c r="B936" s="44">
        <v>4</v>
      </c>
      <c r="C936" s="5" t="s">
        <v>114</v>
      </c>
      <c r="D936" s="44"/>
      <c r="E936" s="9"/>
      <c r="F936" s="9"/>
      <c r="G936" s="9">
        <f t="shared" si="116"/>
        <v>0</v>
      </c>
      <c r="H936" s="9">
        <f t="shared" si="117"/>
        <v>0</v>
      </c>
    </row>
    <row r="937" spans="1:8" s="38" customFormat="1" x14ac:dyDescent="0.25">
      <c r="A937" s="128"/>
      <c r="B937" s="44">
        <v>5</v>
      </c>
      <c r="C937" s="5" t="s">
        <v>117</v>
      </c>
      <c r="D937" s="44"/>
      <c r="E937" s="9"/>
      <c r="F937" s="9"/>
      <c r="G937" s="9">
        <f t="shared" si="116"/>
        <v>0</v>
      </c>
      <c r="H937" s="9">
        <f t="shared" si="117"/>
        <v>0</v>
      </c>
    </row>
    <row r="938" spans="1:8" s="38" customFormat="1" x14ac:dyDescent="0.25">
      <c r="A938" s="128"/>
      <c r="B938" s="44">
        <v>6</v>
      </c>
      <c r="C938" s="5" t="s">
        <v>119</v>
      </c>
      <c r="D938" s="44"/>
      <c r="E938" s="9"/>
      <c r="F938" s="9"/>
      <c r="G938" s="9">
        <f t="shared" si="116"/>
        <v>0</v>
      </c>
      <c r="H938" s="9">
        <f t="shared" si="117"/>
        <v>0</v>
      </c>
    </row>
    <row r="939" spans="1:8" s="38" customFormat="1" x14ac:dyDescent="0.25">
      <c r="A939" s="128"/>
      <c r="B939" s="44">
        <v>7</v>
      </c>
      <c r="C939" s="5" t="s">
        <v>120</v>
      </c>
      <c r="D939" s="44"/>
      <c r="E939" s="9"/>
      <c r="F939" s="9"/>
      <c r="G939" s="9">
        <f t="shared" si="116"/>
        <v>0</v>
      </c>
      <c r="H939" s="9">
        <f t="shared" si="117"/>
        <v>0</v>
      </c>
    </row>
    <row r="940" spans="1:8" s="38" customFormat="1" x14ac:dyDescent="0.25">
      <c r="A940" s="128"/>
      <c r="B940" s="44">
        <v>8</v>
      </c>
      <c r="C940" s="5" t="s">
        <v>121</v>
      </c>
      <c r="D940" s="44"/>
      <c r="E940" s="9"/>
      <c r="F940" s="9"/>
      <c r="G940" s="9">
        <f t="shared" si="116"/>
        <v>0</v>
      </c>
      <c r="H940" s="9">
        <f t="shared" si="117"/>
        <v>0</v>
      </c>
    </row>
    <row r="941" spans="1:8" s="38" customFormat="1" x14ac:dyDescent="0.25">
      <c r="A941" s="128"/>
      <c r="B941" s="44">
        <v>9</v>
      </c>
      <c r="C941" s="5" t="s">
        <v>118</v>
      </c>
      <c r="D941" s="44"/>
      <c r="E941" s="9"/>
      <c r="F941" s="9"/>
      <c r="G941" s="9">
        <f t="shared" si="116"/>
        <v>0</v>
      </c>
      <c r="H941" s="9">
        <f t="shared" si="117"/>
        <v>0</v>
      </c>
    </row>
    <row r="942" spans="1:8" s="38" customFormat="1" x14ac:dyDescent="0.25">
      <c r="A942" s="128"/>
      <c r="B942" s="44">
        <v>10</v>
      </c>
      <c r="C942" s="5" t="s">
        <v>116</v>
      </c>
      <c r="D942" s="44"/>
      <c r="E942" s="9"/>
      <c r="F942" s="9"/>
      <c r="G942" s="9">
        <f t="shared" si="116"/>
        <v>0</v>
      </c>
      <c r="H942" s="9">
        <f t="shared" si="117"/>
        <v>0</v>
      </c>
    </row>
    <row r="943" spans="1:8" s="38" customFormat="1" x14ac:dyDescent="0.25">
      <c r="A943" s="128"/>
      <c r="B943" s="44">
        <v>11</v>
      </c>
      <c r="C943" s="13" t="s">
        <v>110</v>
      </c>
      <c r="D943" s="14">
        <v>18</v>
      </c>
      <c r="E943" s="129">
        <v>224.2</v>
      </c>
      <c r="F943" s="129"/>
      <c r="G943" s="129"/>
      <c r="H943" s="43">
        <f>E943*D943</f>
        <v>4035.6</v>
      </c>
    </row>
    <row r="944" spans="1:8" s="38" customFormat="1" ht="18.75" customHeight="1" x14ac:dyDescent="0.25">
      <c r="A944" s="124" t="s">
        <v>115</v>
      </c>
      <c r="B944" s="125"/>
      <c r="C944" s="125"/>
      <c r="D944" s="125"/>
      <c r="E944" s="125"/>
      <c r="F944" s="126"/>
      <c r="G944" s="17" t="e">
        <f>SUM(G933:G942)+(H943/12)</f>
        <v>#REF!</v>
      </c>
      <c r="H944" s="17" t="e">
        <f>SUM(H933:H943)</f>
        <v>#REF!</v>
      </c>
    </row>
    <row r="945" spans="1:8" s="12" customFormat="1" x14ac:dyDescent="0.25"/>
    <row r="946" spans="1:8" s="38" customFormat="1" x14ac:dyDescent="0.25"/>
    <row r="947" spans="1:8" s="38" customFormat="1" ht="21.75" customHeight="1" x14ac:dyDescent="0.25">
      <c r="A947" s="130" t="s">
        <v>222</v>
      </c>
      <c r="B947" s="130"/>
      <c r="C947" s="130"/>
      <c r="D947" s="130"/>
      <c r="E947" s="130"/>
      <c r="F947" s="130"/>
      <c r="G947" s="130"/>
      <c r="H947" s="130"/>
    </row>
    <row r="948" spans="1:8" s="38" customFormat="1" ht="38.25" x14ac:dyDescent="0.25">
      <c r="A948" s="16" t="s">
        <v>102</v>
      </c>
      <c r="B948" s="16" t="s">
        <v>103</v>
      </c>
      <c r="C948" s="16" t="s">
        <v>104</v>
      </c>
      <c r="D948" s="16" t="s">
        <v>105</v>
      </c>
      <c r="E948" s="16" t="s">
        <v>106</v>
      </c>
      <c r="F948" s="16" t="s">
        <v>108</v>
      </c>
      <c r="G948" s="16" t="s">
        <v>107</v>
      </c>
      <c r="H948" s="16" t="s">
        <v>109</v>
      </c>
    </row>
    <row r="949" spans="1:8" s="38" customFormat="1" x14ac:dyDescent="0.25">
      <c r="A949" s="127">
        <v>1</v>
      </c>
      <c r="B949" s="41">
        <v>1</v>
      </c>
      <c r="C949" s="46" t="s">
        <v>149</v>
      </c>
      <c r="D949" s="41">
        <v>2</v>
      </c>
      <c r="E949" s="42" t="e">
        <f>#REF!</f>
        <v>#REF!</v>
      </c>
      <c r="F949" s="42" t="e">
        <f>#REF!</f>
        <v>#REF!</v>
      </c>
      <c r="G949" s="42" t="e">
        <f>D949*F949</f>
        <v>#REF!</v>
      </c>
      <c r="H949" s="42" t="e">
        <f>G949*12</f>
        <v>#REF!</v>
      </c>
    </row>
    <row r="950" spans="1:8" s="38" customFormat="1" x14ac:dyDescent="0.25">
      <c r="A950" s="127"/>
      <c r="B950" s="44">
        <v>2</v>
      </c>
      <c r="C950" s="5" t="s">
        <v>101</v>
      </c>
      <c r="D950" s="44"/>
      <c r="E950" s="9"/>
      <c r="F950" s="9"/>
      <c r="G950" s="9">
        <f t="shared" ref="G950:G958" si="118">D950*F950</f>
        <v>0</v>
      </c>
      <c r="H950" s="9">
        <f t="shared" ref="H950:H958" si="119">G950*12</f>
        <v>0</v>
      </c>
    </row>
    <row r="951" spans="1:8" s="38" customFormat="1" x14ac:dyDescent="0.25">
      <c r="A951" s="127"/>
      <c r="B951" s="44">
        <v>3</v>
      </c>
      <c r="C951" s="5" t="s">
        <v>100</v>
      </c>
      <c r="D951" s="44"/>
      <c r="E951" s="9"/>
      <c r="F951" s="9"/>
      <c r="G951" s="9">
        <f t="shared" si="118"/>
        <v>0</v>
      </c>
      <c r="H951" s="9">
        <f t="shared" si="119"/>
        <v>0</v>
      </c>
    </row>
    <row r="952" spans="1:8" s="38" customFormat="1" x14ac:dyDescent="0.25">
      <c r="A952" s="128"/>
      <c r="B952" s="44">
        <v>4</v>
      </c>
      <c r="C952" s="5" t="s">
        <v>114</v>
      </c>
      <c r="D952" s="44"/>
      <c r="E952" s="9"/>
      <c r="F952" s="9"/>
      <c r="G952" s="9">
        <f t="shared" si="118"/>
        <v>0</v>
      </c>
      <c r="H952" s="9">
        <f t="shared" si="119"/>
        <v>0</v>
      </c>
    </row>
    <row r="953" spans="1:8" s="38" customFormat="1" x14ac:dyDescent="0.25">
      <c r="A953" s="128"/>
      <c r="B953" s="44">
        <v>5</v>
      </c>
      <c r="C953" s="5" t="s">
        <v>117</v>
      </c>
      <c r="D953" s="44"/>
      <c r="E953" s="9"/>
      <c r="F953" s="9"/>
      <c r="G953" s="9">
        <f t="shared" si="118"/>
        <v>0</v>
      </c>
      <c r="H953" s="9">
        <f t="shared" si="119"/>
        <v>0</v>
      </c>
    </row>
    <row r="954" spans="1:8" s="38" customFormat="1" x14ac:dyDescent="0.25">
      <c r="A954" s="128"/>
      <c r="B954" s="44">
        <v>6</v>
      </c>
      <c r="C954" s="5" t="s">
        <v>119</v>
      </c>
      <c r="D954" s="44"/>
      <c r="E954" s="9"/>
      <c r="F954" s="9"/>
      <c r="G954" s="9">
        <f t="shared" si="118"/>
        <v>0</v>
      </c>
      <c r="H954" s="9">
        <f t="shared" si="119"/>
        <v>0</v>
      </c>
    </row>
    <row r="955" spans="1:8" s="38" customFormat="1" x14ac:dyDescent="0.25">
      <c r="A955" s="128"/>
      <c r="B955" s="44">
        <v>7</v>
      </c>
      <c r="C955" s="5" t="s">
        <v>120</v>
      </c>
      <c r="D955" s="44"/>
      <c r="E955" s="9"/>
      <c r="F955" s="9"/>
      <c r="G955" s="9">
        <f t="shared" si="118"/>
        <v>0</v>
      </c>
      <c r="H955" s="9">
        <f t="shared" si="119"/>
        <v>0</v>
      </c>
    </row>
    <row r="956" spans="1:8" s="38" customFormat="1" x14ac:dyDescent="0.25">
      <c r="A956" s="128"/>
      <c r="B956" s="44">
        <v>8</v>
      </c>
      <c r="C956" s="5" t="s">
        <v>121</v>
      </c>
      <c r="D956" s="44"/>
      <c r="E956" s="9"/>
      <c r="F956" s="9"/>
      <c r="G956" s="9">
        <f t="shared" si="118"/>
        <v>0</v>
      </c>
      <c r="H956" s="9">
        <f t="shared" si="119"/>
        <v>0</v>
      </c>
    </row>
    <row r="957" spans="1:8" s="38" customFormat="1" x14ac:dyDescent="0.25">
      <c r="A957" s="128"/>
      <c r="B957" s="44">
        <v>9</v>
      </c>
      <c r="C957" s="5" t="s">
        <v>118</v>
      </c>
      <c r="D957" s="44"/>
      <c r="E957" s="9"/>
      <c r="F957" s="9"/>
      <c r="G957" s="9">
        <f t="shared" si="118"/>
        <v>0</v>
      </c>
      <c r="H957" s="9">
        <f t="shared" si="119"/>
        <v>0</v>
      </c>
    </row>
    <row r="958" spans="1:8" s="38" customFormat="1" x14ac:dyDescent="0.25">
      <c r="A958" s="128"/>
      <c r="B958" s="44">
        <v>10</v>
      </c>
      <c r="C958" s="5" t="s">
        <v>116</v>
      </c>
      <c r="D958" s="44"/>
      <c r="E958" s="9"/>
      <c r="F958" s="9"/>
      <c r="G958" s="9">
        <f t="shared" si="118"/>
        <v>0</v>
      </c>
      <c r="H958" s="9">
        <f t="shared" si="119"/>
        <v>0</v>
      </c>
    </row>
    <row r="959" spans="1:8" s="38" customFormat="1" x14ac:dyDescent="0.25">
      <c r="A959" s="128"/>
      <c r="B959" s="44">
        <v>11</v>
      </c>
      <c r="C959" s="13" t="s">
        <v>110</v>
      </c>
      <c r="D959" s="14">
        <v>18</v>
      </c>
      <c r="E959" s="129">
        <v>224.2</v>
      </c>
      <c r="F959" s="129"/>
      <c r="G959" s="129"/>
      <c r="H959" s="43">
        <f>E959*D959</f>
        <v>4035.6</v>
      </c>
    </row>
    <row r="960" spans="1:8" s="38" customFormat="1" ht="18.75" customHeight="1" x14ac:dyDescent="0.25">
      <c r="A960" s="124" t="s">
        <v>115</v>
      </c>
      <c r="B960" s="125"/>
      <c r="C960" s="125"/>
      <c r="D960" s="125"/>
      <c r="E960" s="125"/>
      <c r="F960" s="126"/>
      <c r="G960" s="17" t="e">
        <f>SUM(G949:G958)+(H959/12)</f>
        <v>#REF!</v>
      </c>
      <c r="H960" s="17" t="e">
        <f>SUM(H949:H959)</f>
        <v>#REF!</v>
      </c>
    </row>
    <row r="961" spans="1:8" s="12" customFormat="1" x14ac:dyDescent="0.25"/>
    <row r="962" spans="1:8" s="38" customFormat="1" x14ac:dyDescent="0.25"/>
    <row r="963" spans="1:8" s="38" customFormat="1" ht="21.75" customHeight="1" x14ac:dyDescent="0.25">
      <c r="A963" s="130" t="s">
        <v>223</v>
      </c>
      <c r="B963" s="130"/>
      <c r="C963" s="130"/>
      <c r="D963" s="130"/>
      <c r="E963" s="130"/>
      <c r="F963" s="130"/>
      <c r="G963" s="130"/>
      <c r="H963" s="130"/>
    </row>
    <row r="964" spans="1:8" s="38" customFormat="1" ht="38.25" x14ac:dyDescent="0.25">
      <c r="A964" s="16" t="s">
        <v>102</v>
      </c>
      <c r="B964" s="16" t="s">
        <v>103</v>
      </c>
      <c r="C964" s="16" t="s">
        <v>104</v>
      </c>
      <c r="D964" s="16" t="s">
        <v>105</v>
      </c>
      <c r="E964" s="16" t="s">
        <v>106</v>
      </c>
      <c r="F964" s="16" t="s">
        <v>108</v>
      </c>
      <c r="G964" s="16" t="s">
        <v>107</v>
      </c>
      <c r="H964" s="16" t="s">
        <v>109</v>
      </c>
    </row>
    <row r="965" spans="1:8" s="38" customFormat="1" x14ac:dyDescent="0.25">
      <c r="A965" s="127">
        <v>1</v>
      </c>
      <c r="B965" s="41">
        <v>1</v>
      </c>
      <c r="C965" s="46" t="s">
        <v>149</v>
      </c>
      <c r="D965" s="41">
        <v>2</v>
      </c>
      <c r="E965" s="42" t="e">
        <f>#REF!</f>
        <v>#REF!</v>
      </c>
      <c r="F965" s="42" t="e">
        <f>#REF!</f>
        <v>#REF!</v>
      </c>
      <c r="G965" s="42" t="e">
        <f>D965*F965</f>
        <v>#REF!</v>
      </c>
      <c r="H965" s="42" t="e">
        <f>G965*12</f>
        <v>#REF!</v>
      </c>
    </row>
    <row r="966" spans="1:8" s="38" customFormat="1" x14ac:dyDescent="0.25">
      <c r="A966" s="127"/>
      <c r="B966" s="44">
        <v>2</v>
      </c>
      <c r="C966" s="5" t="s">
        <v>101</v>
      </c>
      <c r="D966" s="44"/>
      <c r="E966" s="9"/>
      <c r="F966" s="9"/>
      <c r="G966" s="9">
        <f t="shared" ref="G966:G974" si="120">D966*F966</f>
        <v>0</v>
      </c>
      <c r="H966" s="9">
        <f t="shared" ref="H966:H974" si="121">G966*12</f>
        <v>0</v>
      </c>
    </row>
    <row r="967" spans="1:8" s="38" customFormat="1" x14ac:dyDescent="0.25">
      <c r="A967" s="127"/>
      <c r="B967" s="44">
        <v>3</v>
      </c>
      <c r="C967" s="5" t="s">
        <v>100</v>
      </c>
      <c r="D967" s="44"/>
      <c r="E967" s="9"/>
      <c r="F967" s="9"/>
      <c r="G967" s="9">
        <f t="shared" si="120"/>
        <v>0</v>
      </c>
      <c r="H967" s="9">
        <f t="shared" si="121"/>
        <v>0</v>
      </c>
    </row>
    <row r="968" spans="1:8" s="38" customFormat="1" x14ac:dyDescent="0.25">
      <c r="A968" s="128"/>
      <c r="B968" s="44">
        <v>4</v>
      </c>
      <c r="C968" s="5" t="s">
        <v>114</v>
      </c>
      <c r="D968" s="44"/>
      <c r="E968" s="9"/>
      <c r="F968" s="9"/>
      <c r="G968" s="9">
        <f t="shared" si="120"/>
        <v>0</v>
      </c>
      <c r="H968" s="9">
        <f t="shared" si="121"/>
        <v>0</v>
      </c>
    </row>
    <row r="969" spans="1:8" s="38" customFormat="1" x14ac:dyDescent="0.25">
      <c r="A969" s="128"/>
      <c r="B969" s="44">
        <v>5</v>
      </c>
      <c r="C969" s="5" t="s">
        <v>117</v>
      </c>
      <c r="D969" s="44"/>
      <c r="E969" s="9"/>
      <c r="F969" s="9"/>
      <c r="G969" s="9">
        <f t="shared" si="120"/>
        <v>0</v>
      </c>
      <c r="H969" s="9">
        <f t="shared" si="121"/>
        <v>0</v>
      </c>
    </row>
    <row r="970" spans="1:8" s="38" customFormat="1" x14ac:dyDescent="0.25">
      <c r="A970" s="128"/>
      <c r="B970" s="44">
        <v>6</v>
      </c>
      <c r="C970" s="5" t="s">
        <v>119</v>
      </c>
      <c r="D970" s="44"/>
      <c r="E970" s="9"/>
      <c r="F970" s="9"/>
      <c r="G970" s="9">
        <f t="shared" si="120"/>
        <v>0</v>
      </c>
      <c r="H970" s="9">
        <f t="shared" si="121"/>
        <v>0</v>
      </c>
    </row>
    <row r="971" spans="1:8" s="38" customFormat="1" x14ac:dyDescent="0.25">
      <c r="A971" s="128"/>
      <c r="B971" s="44">
        <v>7</v>
      </c>
      <c r="C971" s="5" t="s">
        <v>120</v>
      </c>
      <c r="D971" s="44"/>
      <c r="E971" s="9"/>
      <c r="F971" s="9"/>
      <c r="G971" s="9">
        <f t="shared" si="120"/>
        <v>0</v>
      </c>
      <c r="H971" s="9">
        <f t="shared" si="121"/>
        <v>0</v>
      </c>
    </row>
    <row r="972" spans="1:8" s="38" customFormat="1" x14ac:dyDescent="0.25">
      <c r="A972" s="128"/>
      <c r="B972" s="44">
        <v>8</v>
      </c>
      <c r="C972" s="5" t="s">
        <v>121</v>
      </c>
      <c r="D972" s="44"/>
      <c r="E972" s="9"/>
      <c r="F972" s="9"/>
      <c r="G972" s="9">
        <f t="shared" si="120"/>
        <v>0</v>
      </c>
      <c r="H972" s="9">
        <f t="shared" si="121"/>
        <v>0</v>
      </c>
    </row>
    <row r="973" spans="1:8" s="38" customFormat="1" x14ac:dyDescent="0.25">
      <c r="A973" s="128"/>
      <c r="B973" s="44">
        <v>9</v>
      </c>
      <c r="C973" s="5" t="s">
        <v>118</v>
      </c>
      <c r="D973" s="44"/>
      <c r="E973" s="9"/>
      <c r="F973" s="9"/>
      <c r="G973" s="9">
        <f t="shared" si="120"/>
        <v>0</v>
      </c>
      <c r="H973" s="9">
        <f t="shared" si="121"/>
        <v>0</v>
      </c>
    </row>
    <row r="974" spans="1:8" s="38" customFormat="1" x14ac:dyDescent="0.25">
      <c r="A974" s="128"/>
      <c r="B974" s="44">
        <v>10</v>
      </c>
      <c r="C974" s="5" t="s">
        <v>116</v>
      </c>
      <c r="D974" s="44"/>
      <c r="E974" s="9"/>
      <c r="F974" s="9"/>
      <c r="G974" s="9">
        <f t="shared" si="120"/>
        <v>0</v>
      </c>
      <c r="H974" s="9">
        <f t="shared" si="121"/>
        <v>0</v>
      </c>
    </row>
    <row r="975" spans="1:8" s="38" customFormat="1" x14ac:dyDescent="0.25">
      <c r="A975" s="128"/>
      <c r="B975" s="44">
        <v>11</v>
      </c>
      <c r="C975" s="13" t="s">
        <v>110</v>
      </c>
      <c r="D975" s="14">
        <v>18</v>
      </c>
      <c r="E975" s="129">
        <v>224.2</v>
      </c>
      <c r="F975" s="129"/>
      <c r="G975" s="129"/>
      <c r="H975" s="43">
        <f>E975*D975</f>
        <v>4035.6</v>
      </c>
    </row>
    <row r="976" spans="1:8" s="38" customFormat="1" ht="18.75" customHeight="1" x14ac:dyDescent="0.25">
      <c r="A976" s="124" t="s">
        <v>115</v>
      </c>
      <c r="B976" s="125"/>
      <c r="C976" s="125"/>
      <c r="D976" s="125"/>
      <c r="E976" s="125"/>
      <c r="F976" s="126"/>
      <c r="G976" s="17" t="e">
        <f>SUM(G965:G974)+(H975/12)</f>
        <v>#REF!</v>
      </c>
      <c r="H976" s="17" t="e">
        <f>SUM(H965:H975)</f>
        <v>#REF!</v>
      </c>
    </row>
    <row r="977" spans="1:8" s="12" customFormat="1" x14ac:dyDescent="0.25"/>
    <row r="978" spans="1:8" s="38" customFormat="1" x14ac:dyDescent="0.25"/>
    <row r="979" spans="1:8" s="38" customFormat="1" ht="21.75" customHeight="1" x14ac:dyDescent="0.25">
      <c r="A979" s="130" t="s">
        <v>219</v>
      </c>
      <c r="B979" s="130"/>
      <c r="C979" s="130"/>
      <c r="D979" s="130"/>
      <c r="E979" s="130"/>
      <c r="F979" s="130"/>
      <c r="G979" s="130"/>
      <c r="H979" s="130"/>
    </row>
    <row r="980" spans="1:8" s="38" customFormat="1" ht="38.25" x14ac:dyDescent="0.25">
      <c r="A980" s="16" t="s">
        <v>102</v>
      </c>
      <c r="B980" s="16" t="s">
        <v>103</v>
      </c>
      <c r="C980" s="16" t="s">
        <v>104</v>
      </c>
      <c r="D980" s="16" t="s">
        <v>105</v>
      </c>
      <c r="E980" s="16" t="s">
        <v>106</v>
      </c>
      <c r="F980" s="16" t="s">
        <v>108</v>
      </c>
      <c r="G980" s="16" t="s">
        <v>107</v>
      </c>
      <c r="H980" s="16" t="s">
        <v>109</v>
      </c>
    </row>
    <row r="981" spans="1:8" s="38" customFormat="1" x14ac:dyDescent="0.25">
      <c r="A981" s="127">
        <v>1</v>
      </c>
      <c r="B981" s="41">
        <v>1</v>
      </c>
      <c r="C981" s="46" t="s">
        <v>149</v>
      </c>
      <c r="D981" s="41">
        <v>1</v>
      </c>
      <c r="E981" s="42" t="e">
        <f>#REF!</f>
        <v>#REF!</v>
      </c>
      <c r="F981" s="42" t="e">
        <f>#REF!</f>
        <v>#REF!</v>
      </c>
      <c r="G981" s="42" t="e">
        <f>D981*F981</f>
        <v>#REF!</v>
      </c>
      <c r="H981" s="42" t="e">
        <f>G981*12</f>
        <v>#REF!</v>
      </c>
    </row>
    <row r="982" spans="1:8" s="38" customFormat="1" x14ac:dyDescent="0.25">
      <c r="A982" s="127"/>
      <c r="B982" s="44">
        <v>2</v>
      </c>
      <c r="C982" s="5" t="s">
        <v>101</v>
      </c>
      <c r="D982" s="44"/>
      <c r="E982" s="9"/>
      <c r="F982" s="9"/>
      <c r="G982" s="9">
        <f t="shared" ref="G982:G990" si="122">D982*F982</f>
        <v>0</v>
      </c>
      <c r="H982" s="9">
        <f t="shared" ref="H982:H990" si="123">G982*12</f>
        <v>0</v>
      </c>
    </row>
    <row r="983" spans="1:8" s="38" customFormat="1" x14ac:dyDescent="0.25">
      <c r="A983" s="127"/>
      <c r="B983" s="44">
        <v>3</v>
      </c>
      <c r="C983" s="5" t="s">
        <v>100</v>
      </c>
      <c r="D983" s="44"/>
      <c r="E983" s="9"/>
      <c r="F983" s="9"/>
      <c r="G983" s="9">
        <f t="shared" si="122"/>
        <v>0</v>
      </c>
      <c r="H983" s="9">
        <f t="shared" si="123"/>
        <v>0</v>
      </c>
    </row>
    <row r="984" spans="1:8" s="38" customFormat="1" x14ac:dyDescent="0.25">
      <c r="A984" s="128"/>
      <c r="B984" s="44">
        <v>4</v>
      </c>
      <c r="C984" s="5" t="s">
        <v>114</v>
      </c>
      <c r="D984" s="44"/>
      <c r="E984" s="9"/>
      <c r="F984" s="9"/>
      <c r="G984" s="9">
        <f t="shared" si="122"/>
        <v>0</v>
      </c>
      <c r="H984" s="9">
        <f t="shared" si="123"/>
        <v>0</v>
      </c>
    </row>
    <row r="985" spans="1:8" s="38" customFormat="1" x14ac:dyDescent="0.25">
      <c r="A985" s="128"/>
      <c r="B985" s="44">
        <v>5</v>
      </c>
      <c r="C985" s="5" t="s">
        <v>117</v>
      </c>
      <c r="D985" s="44"/>
      <c r="E985" s="9"/>
      <c r="F985" s="9"/>
      <c r="G985" s="9">
        <f t="shared" si="122"/>
        <v>0</v>
      </c>
      <c r="H985" s="9">
        <f t="shared" si="123"/>
        <v>0</v>
      </c>
    </row>
    <row r="986" spans="1:8" s="38" customFormat="1" x14ac:dyDescent="0.25">
      <c r="A986" s="128"/>
      <c r="B986" s="44">
        <v>6</v>
      </c>
      <c r="C986" s="5" t="s">
        <v>119</v>
      </c>
      <c r="D986" s="44"/>
      <c r="E986" s="9"/>
      <c r="F986" s="9"/>
      <c r="G986" s="9">
        <f t="shared" si="122"/>
        <v>0</v>
      </c>
      <c r="H986" s="9">
        <f t="shared" si="123"/>
        <v>0</v>
      </c>
    </row>
    <row r="987" spans="1:8" s="38" customFormat="1" x14ac:dyDescent="0.25">
      <c r="A987" s="128"/>
      <c r="B987" s="44">
        <v>7</v>
      </c>
      <c r="C987" s="5" t="s">
        <v>120</v>
      </c>
      <c r="D987" s="44"/>
      <c r="E987" s="9"/>
      <c r="F987" s="9"/>
      <c r="G987" s="9">
        <f t="shared" si="122"/>
        <v>0</v>
      </c>
      <c r="H987" s="9">
        <f t="shared" si="123"/>
        <v>0</v>
      </c>
    </row>
    <row r="988" spans="1:8" s="38" customFormat="1" x14ac:dyDescent="0.25">
      <c r="A988" s="128"/>
      <c r="B988" s="44">
        <v>8</v>
      </c>
      <c r="C988" s="5" t="s">
        <v>121</v>
      </c>
      <c r="D988" s="44"/>
      <c r="E988" s="9"/>
      <c r="F988" s="9"/>
      <c r="G988" s="9">
        <f t="shared" si="122"/>
        <v>0</v>
      </c>
      <c r="H988" s="9">
        <f t="shared" si="123"/>
        <v>0</v>
      </c>
    </row>
    <row r="989" spans="1:8" s="38" customFormat="1" x14ac:dyDescent="0.25">
      <c r="A989" s="128"/>
      <c r="B989" s="44">
        <v>9</v>
      </c>
      <c r="C989" s="5" t="s">
        <v>118</v>
      </c>
      <c r="D989" s="44"/>
      <c r="E989" s="9"/>
      <c r="F989" s="9"/>
      <c r="G989" s="9">
        <f t="shared" si="122"/>
        <v>0</v>
      </c>
      <c r="H989" s="9">
        <f t="shared" si="123"/>
        <v>0</v>
      </c>
    </row>
    <row r="990" spans="1:8" s="38" customFormat="1" x14ac:dyDescent="0.25">
      <c r="A990" s="128"/>
      <c r="B990" s="44">
        <v>10</v>
      </c>
      <c r="C990" s="5" t="s">
        <v>116</v>
      </c>
      <c r="D990" s="44"/>
      <c r="E990" s="9"/>
      <c r="F990" s="9"/>
      <c r="G990" s="9">
        <f t="shared" si="122"/>
        <v>0</v>
      </c>
      <c r="H990" s="9">
        <f t="shared" si="123"/>
        <v>0</v>
      </c>
    </row>
    <row r="991" spans="1:8" s="38" customFormat="1" x14ac:dyDescent="0.25">
      <c r="A991" s="128"/>
      <c r="B991" s="44">
        <v>11</v>
      </c>
      <c r="C991" s="13" t="s">
        <v>110</v>
      </c>
      <c r="D991" s="14">
        <v>18</v>
      </c>
      <c r="E991" s="129">
        <v>224.2</v>
      </c>
      <c r="F991" s="129"/>
      <c r="G991" s="129"/>
      <c r="H991" s="43">
        <f>E991*D991</f>
        <v>4035.6</v>
      </c>
    </row>
    <row r="992" spans="1:8" s="38" customFormat="1" ht="18.75" customHeight="1" x14ac:dyDescent="0.25">
      <c r="A992" s="124" t="s">
        <v>115</v>
      </c>
      <c r="B992" s="125"/>
      <c r="C992" s="125"/>
      <c r="D992" s="125"/>
      <c r="E992" s="125"/>
      <c r="F992" s="126"/>
      <c r="G992" s="17" t="e">
        <f>SUM(G981:G990)+(H991/12)</f>
        <v>#REF!</v>
      </c>
      <c r="H992" s="17" t="e">
        <f>SUM(H981:H991)</f>
        <v>#REF!</v>
      </c>
    </row>
    <row r="993" spans="1:8" s="12" customFormat="1" x14ac:dyDescent="0.25"/>
    <row r="994" spans="1:8" s="38" customFormat="1" x14ac:dyDescent="0.25"/>
    <row r="995" spans="1:8" s="38" customFormat="1" ht="21.75" customHeight="1" x14ac:dyDescent="0.25">
      <c r="A995" s="130" t="s">
        <v>224</v>
      </c>
      <c r="B995" s="130"/>
      <c r="C995" s="130"/>
      <c r="D995" s="130"/>
      <c r="E995" s="130"/>
      <c r="F995" s="130"/>
      <c r="G995" s="130"/>
      <c r="H995" s="130"/>
    </row>
    <row r="996" spans="1:8" s="38" customFormat="1" ht="38.25" x14ac:dyDescent="0.25">
      <c r="A996" s="16" t="s">
        <v>102</v>
      </c>
      <c r="B996" s="16" t="s">
        <v>103</v>
      </c>
      <c r="C996" s="16" t="s">
        <v>104</v>
      </c>
      <c r="D996" s="16" t="s">
        <v>105</v>
      </c>
      <c r="E996" s="16" t="s">
        <v>106</v>
      </c>
      <c r="F996" s="16" t="s">
        <v>108</v>
      </c>
      <c r="G996" s="16" t="s">
        <v>107</v>
      </c>
      <c r="H996" s="16" t="s">
        <v>109</v>
      </c>
    </row>
    <row r="997" spans="1:8" s="38" customFormat="1" x14ac:dyDescent="0.25">
      <c r="A997" s="127">
        <v>1</v>
      </c>
      <c r="B997" s="41">
        <v>1</v>
      </c>
      <c r="C997" s="46" t="s">
        <v>149</v>
      </c>
      <c r="D997" s="41">
        <v>1</v>
      </c>
      <c r="E997" s="42" t="e">
        <f>#REF!</f>
        <v>#REF!</v>
      </c>
      <c r="F997" s="42" t="e">
        <f>#REF!</f>
        <v>#REF!</v>
      </c>
      <c r="G997" s="42" t="e">
        <f>D997*F997</f>
        <v>#REF!</v>
      </c>
      <c r="H997" s="42" t="e">
        <f>G997*12</f>
        <v>#REF!</v>
      </c>
    </row>
    <row r="998" spans="1:8" s="38" customFormat="1" x14ac:dyDescent="0.25">
      <c r="A998" s="127"/>
      <c r="B998" s="44">
        <v>2</v>
      </c>
      <c r="C998" s="5" t="s">
        <v>101</v>
      </c>
      <c r="D998" s="44"/>
      <c r="E998" s="9"/>
      <c r="F998" s="9"/>
      <c r="G998" s="9">
        <f t="shared" ref="G998:G1006" si="124">D998*F998</f>
        <v>0</v>
      </c>
      <c r="H998" s="9">
        <f t="shared" ref="H998:H1006" si="125">G998*12</f>
        <v>0</v>
      </c>
    </row>
    <row r="999" spans="1:8" s="38" customFormat="1" x14ac:dyDescent="0.25">
      <c r="A999" s="127"/>
      <c r="B999" s="44">
        <v>3</v>
      </c>
      <c r="C999" s="5" t="s">
        <v>100</v>
      </c>
      <c r="D999" s="44"/>
      <c r="E999" s="9"/>
      <c r="F999" s="9"/>
      <c r="G999" s="9">
        <f t="shared" si="124"/>
        <v>0</v>
      </c>
      <c r="H999" s="9">
        <f t="shared" si="125"/>
        <v>0</v>
      </c>
    </row>
    <row r="1000" spans="1:8" s="38" customFormat="1" x14ac:dyDescent="0.25">
      <c r="A1000" s="128"/>
      <c r="B1000" s="44">
        <v>4</v>
      </c>
      <c r="C1000" s="5" t="s">
        <v>114</v>
      </c>
      <c r="D1000" s="44"/>
      <c r="E1000" s="9"/>
      <c r="F1000" s="9"/>
      <c r="G1000" s="9">
        <f t="shared" si="124"/>
        <v>0</v>
      </c>
      <c r="H1000" s="9">
        <f t="shared" si="125"/>
        <v>0</v>
      </c>
    </row>
    <row r="1001" spans="1:8" s="38" customFormat="1" x14ac:dyDescent="0.25">
      <c r="A1001" s="128"/>
      <c r="B1001" s="44">
        <v>5</v>
      </c>
      <c r="C1001" s="5" t="s">
        <v>117</v>
      </c>
      <c r="D1001" s="44"/>
      <c r="E1001" s="9"/>
      <c r="F1001" s="9"/>
      <c r="G1001" s="9">
        <f t="shared" si="124"/>
        <v>0</v>
      </c>
      <c r="H1001" s="9">
        <f t="shared" si="125"/>
        <v>0</v>
      </c>
    </row>
    <row r="1002" spans="1:8" s="38" customFormat="1" x14ac:dyDescent="0.25">
      <c r="A1002" s="128"/>
      <c r="B1002" s="44">
        <v>6</v>
      </c>
      <c r="C1002" s="5" t="s">
        <v>119</v>
      </c>
      <c r="D1002" s="44"/>
      <c r="E1002" s="9"/>
      <c r="F1002" s="9"/>
      <c r="G1002" s="9">
        <f t="shared" si="124"/>
        <v>0</v>
      </c>
      <c r="H1002" s="9">
        <f t="shared" si="125"/>
        <v>0</v>
      </c>
    </row>
    <row r="1003" spans="1:8" s="38" customFormat="1" x14ac:dyDescent="0.25">
      <c r="A1003" s="128"/>
      <c r="B1003" s="44">
        <v>7</v>
      </c>
      <c r="C1003" s="5" t="s">
        <v>120</v>
      </c>
      <c r="D1003" s="44"/>
      <c r="E1003" s="9"/>
      <c r="F1003" s="9"/>
      <c r="G1003" s="9">
        <f t="shared" si="124"/>
        <v>0</v>
      </c>
      <c r="H1003" s="9">
        <f t="shared" si="125"/>
        <v>0</v>
      </c>
    </row>
    <row r="1004" spans="1:8" s="38" customFormat="1" x14ac:dyDescent="0.25">
      <c r="A1004" s="128"/>
      <c r="B1004" s="44">
        <v>8</v>
      </c>
      <c r="C1004" s="5" t="s">
        <v>121</v>
      </c>
      <c r="D1004" s="44"/>
      <c r="E1004" s="9"/>
      <c r="F1004" s="9"/>
      <c r="G1004" s="9">
        <f t="shared" si="124"/>
        <v>0</v>
      </c>
      <c r="H1004" s="9">
        <f t="shared" si="125"/>
        <v>0</v>
      </c>
    </row>
    <row r="1005" spans="1:8" s="38" customFormat="1" x14ac:dyDescent="0.25">
      <c r="A1005" s="128"/>
      <c r="B1005" s="44">
        <v>9</v>
      </c>
      <c r="C1005" s="5" t="s">
        <v>118</v>
      </c>
      <c r="D1005" s="44"/>
      <c r="E1005" s="9"/>
      <c r="F1005" s="9"/>
      <c r="G1005" s="9">
        <f t="shared" si="124"/>
        <v>0</v>
      </c>
      <c r="H1005" s="9">
        <f t="shared" si="125"/>
        <v>0</v>
      </c>
    </row>
    <row r="1006" spans="1:8" s="38" customFormat="1" x14ac:dyDescent="0.25">
      <c r="A1006" s="128"/>
      <c r="B1006" s="44">
        <v>10</v>
      </c>
      <c r="C1006" s="5" t="s">
        <v>116</v>
      </c>
      <c r="D1006" s="44"/>
      <c r="E1006" s="9"/>
      <c r="F1006" s="9"/>
      <c r="G1006" s="9">
        <f t="shared" si="124"/>
        <v>0</v>
      </c>
      <c r="H1006" s="9">
        <f t="shared" si="125"/>
        <v>0</v>
      </c>
    </row>
    <row r="1007" spans="1:8" s="38" customFormat="1" x14ac:dyDescent="0.25">
      <c r="A1007" s="128"/>
      <c r="B1007" s="44">
        <v>11</v>
      </c>
      <c r="C1007" s="13" t="s">
        <v>110</v>
      </c>
      <c r="D1007" s="14">
        <v>18</v>
      </c>
      <c r="E1007" s="129">
        <v>224.2</v>
      </c>
      <c r="F1007" s="129"/>
      <c r="G1007" s="129"/>
      <c r="H1007" s="43">
        <f>E1007*D1007</f>
        <v>4035.6</v>
      </c>
    </row>
    <row r="1008" spans="1:8" s="38" customFormat="1" ht="18.75" customHeight="1" x14ac:dyDescent="0.25">
      <c r="A1008" s="124" t="s">
        <v>115</v>
      </c>
      <c r="B1008" s="125"/>
      <c r="C1008" s="125"/>
      <c r="D1008" s="125"/>
      <c r="E1008" s="125"/>
      <c r="F1008" s="126"/>
      <c r="G1008" s="17" t="e">
        <f>SUM(G997:G1006)+(H1007/12)</f>
        <v>#REF!</v>
      </c>
      <c r="H1008" s="17" t="e">
        <f>SUM(H997:H1007)</f>
        <v>#REF!</v>
      </c>
    </row>
    <row r="1009" spans="1:8" s="12" customFormat="1" x14ac:dyDescent="0.25"/>
    <row r="1010" spans="1:8" s="38" customFormat="1" x14ac:dyDescent="0.25"/>
    <row r="1011" spans="1:8" ht="21.75" customHeight="1" x14ac:dyDescent="0.25">
      <c r="A1011" s="130" t="s">
        <v>133</v>
      </c>
      <c r="B1011" s="130"/>
      <c r="C1011" s="130"/>
      <c r="D1011" s="130"/>
      <c r="E1011" s="130"/>
      <c r="F1011" s="130"/>
      <c r="G1011" s="130"/>
      <c r="H1011" s="130"/>
    </row>
    <row r="1012" spans="1:8" ht="38.25" x14ac:dyDescent="0.25">
      <c r="A1012" s="16" t="s">
        <v>102</v>
      </c>
      <c r="B1012" s="16" t="s">
        <v>103</v>
      </c>
      <c r="C1012" s="16" t="s">
        <v>104</v>
      </c>
      <c r="D1012" s="16" t="s">
        <v>105</v>
      </c>
      <c r="E1012" s="16" t="s">
        <v>106</v>
      </c>
      <c r="F1012" s="16" t="s">
        <v>108</v>
      </c>
      <c r="G1012" s="16" t="s">
        <v>107</v>
      </c>
      <c r="H1012" s="16" t="s">
        <v>109</v>
      </c>
    </row>
    <row r="1013" spans="1:8" x14ac:dyDescent="0.25">
      <c r="A1013" s="127">
        <v>1</v>
      </c>
      <c r="B1013" s="41">
        <v>1</v>
      </c>
      <c r="C1013" s="46" t="s">
        <v>149</v>
      </c>
      <c r="D1013" s="41">
        <v>1</v>
      </c>
      <c r="E1013" s="42" t="e">
        <f>#REF!</f>
        <v>#REF!</v>
      </c>
      <c r="F1013" s="42" t="e">
        <f>#REF!</f>
        <v>#REF!</v>
      </c>
      <c r="G1013" s="42" t="e">
        <f>D1013*F1013</f>
        <v>#REF!</v>
      </c>
      <c r="H1013" s="42" t="e">
        <f>G1013*12</f>
        <v>#REF!</v>
      </c>
    </row>
    <row r="1014" spans="1:8" x14ac:dyDescent="0.25">
      <c r="A1014" s="127"/>
      <c r="B1014" s="10">
        <v>2</v>
      </c>
      <c r="C1014" s="5" t="s">
        <v>101</v>
      </c>
      <c r="D1014" s="10">
        <v>2</v>
      </c>
      <c r="E1014" s="9">
        <v>3698.74</v>
      </c>
      <c r="F1014" s="9" t="e">
        <f>#REF!</f>
        <v>#REF!</v>
      </c>
      <c r="G1014" s="9" t="e">
        <f t="shared" ref="G1014:G1022" si="126">D1014*F1014</f>
        <v>#REF!</v>
      </c>
      <c r="H1014" s="9" t="e">
        <f t="shared" ref="H1014:H1022" si="127">G1014*12</f>
        <v>#REF!</v>
      </c>
    </row>
    <row r="1015" spans="1:8" x14ac:dyDescent="0.25">
      <c r="A1015" s="127"/>
      <c r="B1015" s="10">
        <v>3</v>
      </c>
      <c r="C1015" s="5" t="s">
        <v>100</v>
      </c>
      <c r="D1015" s="10"/>
      <c r="E1015" s="9"/>
      <c r="F1015" s="9"/>
      <c r="G1015" s="9">
        <f t="shared" si="126"/>
        <v>0</v>
      </c>
      <c r="H1015" s="9">
        <f t="shared" si="127"/>
        <v>0</v>
      </c>
    </row>
    <row r="1016" spans="1:8" x14ac:dyDescent="0.25">
      <c r="A1016" s="128"/>
      <c r="B1016" s="10">
        <v>4</v>
      </c>
      <c r="C1016" s="5" t="s">
        <v>114</v>
      </c>
      <c r="D1016" s="10"/>
      <c r="E1016" s="9"/>
      <c r="F1016" s="9"/>
      <c r="G1016" s="9">
        <f t="shared" si="126"/>
        <v>0</v>
      </c>
      <c r="H1016" s="9">
        <f t="shared" si="127"/>
        <v>0</v>
      </c>
    </row>
    <row r="1017" spans="1:8" x14ac:dyDescent="0.25">
      <c r="A1017" s="128"/>
      <c r="B1017" s="10">
        <v>5</v>
      </c>
      <c r="C1017" s="5" t="s">
        <v>117</v>
      </c>
      <c r="D1017" s="10"/>
      <c r="E1017" s="9"/>
      <c r="F1017" s="9"/>
      <c r="G1017" s="9">
        <f t="shared" si="126"/>
        <v>0</v>
      </c>
      <c r="H1017" s="9">
        <f t="shared" si="127"/>
        <v>0</v>
      </c>
    </row>
    <row r="1018" spans="1:8" x14ac:dyDescent="0.25">
      <c r="A1018" s="128"/>
      <c r="B1018" s="10">
        <v>6</v>
      </c>
      <c r="C1018" s="5" t="s">
        <v>119</v>
      </c>
      <c r="D1018" s="10"/>
      <c r="E1018" s="9"/>
      <c r="F1018" s="9"/>
      <c r="G1018" s="9">
        <f t="shared" si="126"/>
        <v>0</v>
      </c>
      <c r="H1018" s="9">
        <f t="shared" si="127"/>
        <v>0</v>
      </c>
    </row>
    <row r="1019" spans="1:8" x14ac:dyDescent="0.25">
      <c r="A1019" s="128"/>
      <c r="B1019" s="10">
        <v>7</v>
      </c>
      <c r="C1019" s="5" t="s">
        <v>120</v>
      </c>
      <c r="D1019" s="10"/>
      <c r="E1019" s="9"/>
      <c r="F1019" s="9"/>
      <c r="G1019" s="9">
        <f t="shared" si="126"/>
        <v>0</v>
      </c>
      <c r="H1019" s="9">
        <f t="shared" si="127"/>
        <v>0</v>
      </c>
    </row>
    <row r="1020" spans="1:8" x14ac:dyDescent="0.25">
      <c r="A1020" s="128"/>
      <c r="B1020" s="10">
        <v>8</v>
      </c>
      <c r="C1020" s="5" t="s">
        <v>121</v>
      </c>
      <c r="D1020" s="10"/>
      <c r="E1020" s="9"/>
      <c r="F1020" s="9"/>
      <c r="G1020" s="9">
        <f t="shared" si="126"/>
        <v>0</v>
      </c>
      <c r="H1020" s="9">
        <f t="shared" si="127"/>
        <v>0</v>
      </c>
    </row>
    <row r="1021" spans="1:8" x14ac:dyDescent="0.25">
      <c r="A1021" s="128"/>
      <c r="B1021" s="10">
        <v>9</v>
      </c>
      <c r="C1021" s="5" t="s">
        <v>118</v>
      </c>
      <c r="D1021" s="10"/>
      <c r="E1021" s="9"/>
      <c r="F1021" s="9"/>
      <c r="G1021" s="9">
        <f t="shared" si="126"/>
        <v>0</v>
      </c>
      <c r="H1021" s="9">
        <f t="shared" si="127"/>
        <v>0</v>
      </c>
    </row>
    <row r="1022" spans="1:8" x14ac:dyDescent="0.25">
      <c r="A1022" s="128"/>
      <c r="B1022" s="10">
        <v>10</v>
      </c>
      <c r="C1022" s="5" t="s">
        <v>116</v>
      </c>
      <c r="D1022" s="10"/>
      <c r="E1022" s="9"/>
      <c r="F1022" s="9"/>
      <c r="G1022" s="9">
        <f t="shared" si="126"/>
        <v>0</v>
      </c>
      <c r="H1022" s="9">
        <f t="shared" si="127"/>
        <v>0</v>
      </c>
    </row>
    <row r="1023" spans="1:8" x14ac:dyDescent="0.25">
      <c r="A1023" s="128"/>
      <c r="B1023" s="10">
        <v>11</v>
      </c>
      <c r="C1023" s="13" t="s">
        <v>110</v>
      </c>
      <c r="D1023" s="14">
        <v>18</v>
      </c>
      <c r="E1023" s="129">
        <v>224.2</v>
      </c>
      <c r="F1023" s="129"/>
      <c r="G1023" s="129"/>
      <c r="H1023" s="15">
        <f>E1023*D1023</f>
        <v>4035.6</v>
      </c>
    </row>
    <row r="1024" spans="1:8" ht="18.75" customHeight="1" x14ac:dyDescent="0.25">
      <c r="A1024" s="124" t="s">
        <v>115</v>
      </c>
      <c r="B1024" s="125"/>
      <c r="C1024" s="125"/>
      <c r="D1024" s="125"/>
      <c r="E1024" s="125"/>
      <c r="F1024" s="126"/>
      <c r="G1024" s="17" t="e">
        <f>SUM(G1013:G1022)+(H1023/12)</f>
        <v>#REF!</v>
      </c>
      <c r="H1024" s="17" t="e">
        <f>SUM(H1013:H1023)</f>
        <v>#REF!</v>
      </c>
    </row>
    <row r="1027" spans="1:8" ht="21.75" customHeight="1" x14ac:dyDescent="0.25">
      <c r="A1027" s="130" t="s">
        <v>134</v>
      </c>
      <c r="B1027" s="130"/>
      <c r="C1027" s="130"/>
      <c r="D1027" s="130"/>
      <c r="E1027" s="130"/>
      <c r="F1027" s="130"/>
      <c r="G1027" s="130"/>
      <c r="H1027" s="130"/>
    </row>
    <row r="1028" spans="1:8" ht="38.25" x14ac:dyDescent="0.25">
      <c r="A1028" s="16" t="s">
        <v>102</v>
      </c>
      <c r="B1028" s="16" t="s">
        <v>103</v>
      </c>
      <c r="C1028" s="16" t="s">
        <v>104</v>
      </c>
      <c r="D1028" s="16" t="s">
        <v>105</v>
      </c>
      <c r="E1028" s="16" t="s">
        <v>106</v>
      </c>
      <c r="F1028" s="16" t="s">
        <v>108</v>
      </c>
      <c r="G1028" s="16" t="s">
        <v>107</v>
      </c>
      <c r="H1028" s="16" t="s">
        <v>109</v>
      </c>
    </row>
    <row r="1029" spans="1:8" x14ac:dyDescent="0.25">
      <c r="A1029" s="127">
        <v>1</v>
      </c>
      <c r="B1029" s="10">
        <v>1</v>
      </c>
      <c r="C1029" s="5" t="s">
        <v>149</v>
      </c>
      <c r="D1029" s="10"/>
      <c r="E1029" s="9"/>
      <c r="F1029" s="9"/>
      <c r="G1029" s="9">
        <f>D1029*F1029</f>
        <v>0</v>
      </c>
      <c r="H1029" s="9">
        <f>G1029*12</f>
        <v>0</v>
      </c>
    </row>
    <row r="1030" spans="1:8" x14ac:dyDescent="0.25">
      <c r="A1030" s="127"/>
      <c r="B1030" s="10">
        <v>2</v>
      </c>
      <c r="C1030" s="5" t="s">
        <v>101</v>
      </c>
      <c r="D1030" s="10">
        <v>2</v>
      </c>
      <c r="E1030" s="9">
        <v>3698.74</v>
      </c>
      <c r="F1030" s="9" t="e">
        <f>#REF!</f>
        <v>#REF!</v>
      </c>
      <c r="G1030" s="9" t="e">
        <f t="shared" ref="G1030:G1038" si="128">D1030*F1030</f>
        <v>#REF!</v>
      </c>
      <c r="H1030" s="9" t="e">
        <f t="shared" ref="H1030:H1038" si="129">G1030*12</f>
        <v>#REF!</v>
      </c>
    </row>
    <row r="1031" spans="1:8" x14ac:dyDescent="0.25">
      <c r="A1031" s="127"/>
      <c r="B1031" s="10">
        <v>3</v>
      </c>
      <c r="C1031" s="5" t="s">
        <v>100</v>
      </c>
      <c r="D1031" s="10"/>
      <c r="E1031" s="9"/>
      <c r="F1031" s="9"/>
      <c r="G1031" s="9">
        <f t="shared" si="128"/>
        <v>0</v>
      </c>
      <c r="H1031" s="9">
        <f t="shared" si="129"/>
        <v>0</v>
      </c>
    </row>
    <row r="1032" spans="1:8" x14ac:dyDescent="0.25">
      <c r="A1032" s="128"/>
      <c r="B1032" s="10">
        <v>4</v>
      </c>
      <c r="C1032" s="5" t="s">
        <v>114</v>
      </c>
      <c r="D1032" s="10"/>
      <c r="E1032" s="9"/>
      <c r="F1032" s="9"/>
      <c r="G1032" s="9">
        <f t="shared" si="128"/>
        <v>0</v>
      </c>
      <c r="H1032" s="9">
        <f t="shared" si="129"/>
        <v>0</v>
      </c>
    </row>
    <row r="1033" spans="1:8" x14ac:dyDescent="0.25">
      <c r="A1033" s="128"/>
      <c r="B1033" s="10">
        <v>5</v>
      </c>
      <c r="C1033" s="5" t="s">
        <v>117</v>
      </c>
      <c r="D1033" s="10"/>
      <c r="E1033" s="9"/>
      <c r="F1033" s="9"/>
      <c r="G1033" s="9">
        <f t="shared" si="128"/>
        <v>0</v>
      </c>
      <c r="H1033" s="9">
        <f t="shared" si="129"/>
        <v>0</v>
      </c>
    </row>
    <row r="1034" spans="1:8" x14ac:dyDescent="0.25">
      <c r="A1034" s="128"/>
      <c r="B1034" s="10">
        <v>6</v>
      </c>
      <c r="C1034" s="5" t="s">
        <v>119</v>
      </c>
      <c r="D1034" s="10"/>
      <c r="E1034" s="9"/>
      <c r="F1034" s="9"/>
      <c r="G1034" s="9">
        <f t="shared" si="128"/>
        <v>0</v>
      </c>
      <c r="H1034" s="9">
        <f t="shared" si="129"/>
        <v>0</v>
      </c>
    </row>
    <row r="1035" spans="1:8" x14ac:dyDescent="0.25">
      <c r="A1035" s="128"/>
      <c r="B1035" s="10">
        <v>7</v>
      </c>
      <c r="C1035" s="5" t="s">
        <v>120</v>
      </c>
      <c r="D1035" s="10"/>
      <c r="E1035" s="9"/>
      <c r="F1035" s="9"/>
      <c r="G1035" s="9">
        <f t="shared" si="128"/>
        <v>0</v>
      </c>
      <c r="H1035" s="9">
        <f t="shared" si="129"/>
        <v>0</v>
      </c>
    </row>
    <row r="1036" spans="1:8" x14ac:dyDescent="0.25">
      <c r="A1036" s="128"/>
      <c r="B1036" s="10">
        <v>8</v>
      </c>
      <c r="C1036" s="5" t="s">
        <v>121</v>
      </c>
      <c r="D1036" s="10"/>
      <c r="E1036" s="9"/>
      <c r="F1036" s="9"/>
      <c r="G1036" s="9">
        <f t="shared" si="128"/>
        <v>0</v>
      </c>
      <c r="H1036" s="9">
        <f t="shared" si="129"/>
        <v>0</v>
      </c>
    </row>
    <row r="1037" spans="1:8" x14ac:dyDescent="0.25">
      <c r="A1037" s="128"/>
      <c r="B1037" s="10">
        <v>9</v>
      </c>
      <c r="C1037" s="5" t="s">
        <v>118</v>
      </c>
      <c r="D1037" s="10"/>
      <c r="E1037" s="9"/>
      <c r="F1037" s="9"/>
      <c r="G1037" s="9">
        <f t="shared" si="128"/>
        <v>0</v>
      </c>
      <c r="H1037" s="9">
        <f t="shared" si="129"/>
        <v>0</v>
      </c>
    </row>
    <row r="1038" spans="1:8" x14ac:dyDescent="0.25">
      <c r="A1038" s="128"/>
      <c r="B1038" s="10">
        <v>10</v>
      </c>
      <c r="C1038" s="5" t="s">
        <v>116</v>
      </c>
      <c r="D1038" s="10"/>
      <c r="E1038" s="9"/>
      <c r="F1038" s="9"/>
      <c r="G1038" s="9">
        <f t="shared" si="128"/>
        <v>0</v>
      </c>
      <c r="H1038" s="9">
        <f t="shared" si="129"/>
        <v>0</v>
      </c>
    </row>
    <row r="1039" spans="1:8" x14ac:dyDescent="0.25">
      <c r="A1039" s="128"/>
      <c r="B1039" s="10">
        <v>11</v>
      </c>
      <c r="C1039" s="13" t="s">
        <v>110</v>
      </c>
      <c r="D1039" s="14">
        <v>18</v>
      </c>
      <c r="E1039" s="129">
        <v>224.2</v>
      </c>
      <c r="F1039" s="129"/>
      <c r="G1039" s="129"/>
      <c r="H1039" s="15">
        <f>E1039*D1039</f>
        <v>4035.6</v>
      </c>
    </row>
    <row r="1040" spans="1:8" ht="18.75" customHeight="1" x14ac:dyDescent="0.25">
      <c r="A1040" s="124" t="s">
        <v>115</v>
      </c>
      <c r="B1040" s="125"/>
      <c r="C1040" s="125"/>
      <c r="D1040" s="125"/>
      <c r="E1040" s="125"/>
      <c r="F1040" s="126"/>
      <c r="G1040" s="17" t="e">
        <f>SUM(G1029:G1038)+(H1039/12)</f>
        <v>#REF!</v>
      </c>
      <c r="H1040" s="17" t="e">
        <f>SUM(H1029:H1039)</f>
        <v>#REF!</v>
      </c>
    </row>
    <row r="1043" spans="1:8" s="38" customFormat="1" ht="21.75" customHeight="1" x14ac:dyDescent="0.25">
      <c r="A1043" s="130" t="s">
        <v>185</v>
      </c>
      <c r="B1043" s="130"/>
      <c r="C1043" s="130"/>
      <c r="D1043" s="130"/>
      <c r="E1043" s="130"/>
      <c r="F1043" s="130"/>
      <c r="G1043" s="130"/>
      <c r="H1043" s="130"/>
    </row>
    <row r="1044" spans="1:8" s="38" customFormat="1" ht="38.25" x14ac:dyDescent="0.25">
      <c r="A1044" s="16" t="s">
        <v>102</v>
      </c>
      <c r="B1044" s="16" t="s">
        <v>103</v>
      </c>
      <c r="C1044" s="16" t="s">
        <v>104</v>
      </c>
      <c r="D1044" s="16" t="s">
        <v>105</v>
      </c>
      <c r="E1044" s="16" t="s">
        <v>106</v>
      </c>
      <c r="F1044" s="16" t="s">
        <v>108</v>
      </c>
      <c r="G1044" s="16" t="s">
        <v>107</v>
      </c>
      <c r="H1044" s="16" t="s">
        <v>109</v>
      </c>
    </row>
    <row r="1045" spans="1:8" s="38" customFormat="1" x14ac:dyDescent="0.25">
      <c r="A1045" s="127">
        <v>1</v>
      </c>
      <c r="B1045" s="27">
        <v>1</v>
      </c>
      <c r="C1045" s="5" t="s">
        <v>149</v>
      </c>
      <c r="D1045" s="27">
        <v>1</v>
      </c>
      <c r="E1045" s="9" t="e">
        <f>#REF!</f>
        <v>#REF!</v>
      </c>
      <c r="F1045" s="9" t="e">
        <f>#REF!</f>
        <v>#REF!</v>
      </c>
      <c r="G1045" s="9" t="e">
        <f>D1045*F1045</f>
        <v>#REF!</v>
      </c>
      <c r="H1045" s="9" t="e">
        <f>G1045*12</f>
        <v>#REF!</v>
      </c>
    </row>
    <row r="1046" spans="1:8" s="38" customFormat="1" x14ac:dyDescent="0.25">
      <c r="A1046" s="127"/>
      <c r="B1046" s="27">
        <v>2</v>
      </c>
      <c r="C1046" s="5" t="s">
        <v>101</v>
      </c>
      <c r="D1046" s="27"/>
      <c r="E1046" s="9"/>
      <c r="F1046" s="9"/>
      <c r="G1046" s="9">
        <f t="shared" ref="G1046:G1054" si="130">D1046*F1046</f>
        <v>0</v>
      </c>
      <c r="H1046" s="9">
        <f t="shared" ref="H1046:H1054" si="131">G1046*12</f>
        <v>0</v>
      </c>
    </row>
    <row r="1047" spans="1:8" s="38" customFormat="1" x14ac:dyDescent="0.25">
      <c r="A1047" s="127"/>
      <c r="B1047" s="27">
        <v>3</v>
      </c>
      <c r="C1047" s="5" t="s">
        <v>100</v>
      </c>
      <c r="D1047" s="27"/>
      <c r="E1047" s="9"/>
      <c r="F1047" s="9"/>
      <c r="G1047" s="9">
        <f t="shared" si="130"/>
        <v>0</v>
      </c>
      <c r="H1047" s="9">
        <f t="shared" si="131"/>
        <v>0</v>
      </c>
    </row>
    <row r="1048" spans="1:8" s="38" customFormat="1" x14ac:dyDescent="0.25">
      <c r="A1048" s="128"/>
      <c r="B1048" s="27">
        <v>4</v>
      </c>
      <c r="C1048" s="5" t="s">
        <v>114</v>
      </c>
      <c r="D1048" s="27">
        <v>1</v>
      </c>
      <c r="E1048" s="9" t="e">
        <f>#REF!</f>
        <v>#REF!</v>
      </c>
      <c r="F1048" s="9" t="e">
        <f>#REF!</f>
        <v>#REF!</v>
      </c>
      <c r="G1048" s="9" t="e">
        <f t="shared" si="130"/>
        <v>#REF!</v>
      </c>
      <c r="H1048" s="9" t="e">
        <f t="shared" si="131"/>
        <v>#REF!</v>
      </c>
    </row>
    <row r="1049" spans="1:8" s="38" customFormat="1" x14ac:dyDescent="0.25">
      <c r="A1049" s="128"/>
      <c r="B1049" s="27">
        <v>5</v>
      </c>
      <c r="C1049" s="5" t="s">
        <v>117</v>
      </c>
      <c r="D1049" s="27"/>
      <c r="E1049" s="9"/>
      <c r="F1049" s="9"/>
      <c r="G1049" s="9">
        <f t="shared" si="130"/>
        <v>0</v>
      </c>
      <c r="H1049" s="9">
        <f t="shared" si="131"/>
        <v>0</v>
      </c>
    </row>
    <row r="1050" spans="1:8" s="38" customFormat="1" x14ac:dyDescent="0.25">
      <c r="A1050" s="128"/>
      <c r="B1050" s="27">
        <v>6</v>
      </c>
      <c r="C1050" s="5" t="s">
        <v>119</v>
      </c>
      <c r="D1050" s="27"/>
      <c r="E1050" s="9"/>
      <c r="F1050" s="9"/>
      <c r="G1050" s="9">
        <f t="shared" si="130"/>
        <v>0</v>
      </c>
      <c r="H1050" s="9">
        <f t="shared" si="131"/>
        <v>0</v>
      </c>
    </row>
    <row r="1051" spans="1:8" s="38" customFormat="1" x14ac:dyDescent="0.25">
      <c r="A1051" s="128"/>
      <c r="B1051" s="27">
        <v>7</v>
      </c>
      <c r="C1051" s="5" t="s">
        <v>120</v>
      </c>
      <c r="D1051" s="27"/>
      <c r="E1051" s="9"/>
      <c r="F1051" s="9"/>
      <c r="G1051" s="9">
        <f t="shared" si="130"/>
        <v>0</v>
      </c>
      <c r="H1051" s="9">
        <f t="shared" si="131"/>
        <v>0</v>
      </c>
    </row>
    <row r="1052" spans="1:8" s="38" customFormat="1" x14ac:dyDescent="0.25">
      <c r="A1052" s="128"/>
      <c r="B1052" s="27">
        <v>8</v>
      </c>
      <c r="C1052" s="5" t="s">
        <v>121</v>
      </c>
      <c r="D1052" s="27"/>
      <c r="E1052" s="9"/>
      <c r="F1052" s="9"/>
      <c r="G1052" s="9">
        <f t="shared" si="130"/>
        <v>0</v>
      </c>
      <c r="H1052" s="9">
        <f t="shared" si="131"/>
        <v>0</v>
      </c>
    </row>
    <row r="1053" spans="1:8" s="38" customFormat="1" x14ac:dyDescent="0.25">
      <c r="A1053" s="128"/>
      <c r="B1053" s="27">
        <v>9</v>
      </c>
      <c r="C1053" s="5" t="s">
        <v>118</v>
      </c>
      <c r="D1053" s="27"/>
      <c r="E1053" s="9"/>
      <c r="F1053" s="9"/>
      <c r="G1053" s="9">
        <f t="shared" si="130"/>
        <v>0</v>
      </c>
      <c r="H1053" s="9">
        <f t="shared" si="131"/>
        <v>0</v>
      </c>
    </row>
    <row r="1054" spans="1:8" s="38" customFormat="1" x14ac:dyDescent="0.25">
      <c r="A1054" s="128"/>
      <c r="B1054" s="27">
        <v>10</v>
      </c>
      <c r="C1054" s="5" t="s">
        <v>116</v>
      </c>
      <c r="D1054" s="27"/>
      <c r="E1054" s="9"/>
      <c r="F1054" s="9"/>
      <c r="G1054" s="9">
        <f t="shared" si="130"/>
        <v>0</v>
      </c>
      <c r="H1054" s="9">
        <f t="shared" si="131"/>
        <v>0</v>
      </c>
    </row>
    <row r="1055" spans="1:8" s="38" customFormat="1" x14ac:dyDescent="0.25">
      <c r="A1055" s="128"/>
      <c r="B1055" s="27">
        <v>11</v>
      </c>
      <c r="C1055" s="13" t="s">
        <v>110</v>
      </c>
      <c r="D1055" s="14">
        <v>36</v>
      </c>
      <c r="E1055" s="129">
        <v>224.2</v>
      </c>
      <c r="F1055" s="129"/>
      <c r="G1055" s="129"/>
      <c r="H1055" s="28">
        <f>E1055*D1055</f>
        <v>8071.2</v>
      </c>
    </row>
    <row r="1056" spans="1:8" s="38" customFormat="1" ht="18.75" customHeight="1" x14ac:dyDescent="0.25">
      <c r="A1056" s="124" t="s">
        <v>115</v>
      </c>
      <c r="B1056" s="125"/>
      <c r="C1056" s="125"/>
      <c r="D1056" s="125"/>
      <c r="E1056" s="125"/>
      <c r="F1056" s="126"/>
      <c r="G1056" s="17" t="e">
        <f>SUM(G1045:G1054)+(H1055/12)</f>
        <v>#REF!</v>
      </c>
      <c r="H1056" s="17" t="e">
        <f>SUM(H1045:H1055)</f>
        <v>#REF!</v>
      </c>
    </row>
    <row r="1057" spans="1:8" s="38" customFormat="1" x14ac:dyDescent="0.25"/>
    <row r="1058" spans="1:8" s="38" customFormat="1" x14ac:dyDescent="0.25"/>
    <row r="1059" spans="1:8" s="38" customFormat="1" ht="21.75" customHeight="1" x14ac:dyDescent="0.25">
      <c r="A1059" s="130" t="s">
        <v>186</v>
      </c>
      <c r="B1059" s="130"/>
      <c r="C1059" s="130"/>
      <c r="D1059" s="130"/>
      <c r="E1059" s="130"/>
      <c r="F1059" s="130"/>
      <c r="G1059" s="130"/>
      <c r="H1059" s="130"/>
    </row>
    <row r="1060" spans="1:8" s="38" customFormat="1" ht="38.25" x14ac:dyDescent="0.25">
      <c r="A1060" s="16" t="s">
        <v>102</v>
      </c>
      <c r="B1060" s="16" t="s">
        <v>103</v>
      </c>
      <c r="C1060" s="16" t="s">
        <v>104</v>
      </c>
      <c r="D1060" s="16" t="s">
        <v>105</v>
      </c>
      <c r="E1060" s="16" t="s">
        <v>106</v>
      </c>
      <c r="F1060" s="16" t="s">
        <v>108</v>
      </c>
      <c r="G1060" s="16" t="s">
        <v>107</v>
      </c>
      <c r="H1060" s="16" t="s">
        <v>109</v>
      </c>
    </row>
    <row r="1061" spans="1:8" s="38" customFormat="1" x14ac:dyDescent="0.25">
      <c r="A1061" s="127">
        <v>1</v>
      </c>
      <c r="B1061" s="27">
        <v>1</v>
      </c>
      <c r="C1061" s="5" t="s">
        <v>149</v>
      </c>
      <c r="D1061" s="27">
        <v>4</v>
      </c>
      <c r="E1061" s="9" t="e">
        <f>#REF!</f>
        <v>#REF!</v>
      </c>
      <c r="F1061" s="9" t="e">
        <f>#REF!</f>
        <v>#REF!</v>
      </c>
      <c r="G1061" s="9" t="e">
        <f>D1061*F1061</f>
        <v>#REF!</v>
      </c>
      <c r="H1061" s="9" t="e">
        <f>G1061*12</f>
        <v>#REF!</v>
      </c>
    </row>
    <row r="1062" spans="1:8" s="38" customFormat="1" x14ac:dyDescent="0.25">
      <c r="A1062" s="127"/>
      <c r="B1062" s="27">
        <v>2</v>
      </c>
      <c r="C1062" s="5" t="s">
        <v>101</v>
      </c>
      <c r="D1062" s="27"/>
      <c r="E1062" s="9"/>
      <c r="F1062" s="9"/>
      <c r="G1062" s="9">
        <f t="shared" ref="G1062:G1070" si="132">D1062*F1062</f>
        <v>0</v>
      </c>
      <c r="H1062" s="9">
        <f t="shared" ref="H1062:H1070" si="133">G1062*12</f>
        <v>0</v>
      </c>
    </row>
    <row r="1063" spans="1:8" s="38" customFormat="1" x14ac:dyDescent="0.25">
      <c r="A1063" s="127"/>
      <c r="B1063" s="27">
        <v>3</v>
      </c>
      <c r="C1063" s="5" t="s">
        <v>100</v>
      </c>
      <c r="D1063" s="27"/>
      <c r="E1063" s="9"/>
      <c r="F1063" s="9"/>
      <c r="G1063" s="9">
        <f t="shared" si="132"/>
        <v>0</v>
      </c>
      <c r="H1063" s="9">
        <f t="shared" si="133"/>
        <v>0</v>
      </c>
    </row>
    <row r="1064" spans="1:8" s="38" customFormat="1" x14ac:dyDescent="0.25">
      <c r="A1064" s="128"/>
      <c r="B1064" s="27">
        <v>4</v>
      </c>
      <c r="C1064" s="5" t="s">
        <v>114</v>
      </c>
      <c r="D1064" s="27"/>
      <c r="E1064" s="9"/>
      <c r="F1064" s="9"/>
      <c r="G1064" s="9">
        <f t="shared" si="132"/>
        <v>0</v>
      </c>
      <c r="H1064" s="9">
        <f t="shared" si="133"/>
        <v>0</v>
      </c>
    </row>
    <row r="1065" spans="1:8" s="38" customFormat="1" x14ac:dyDescent="0.25">
      <c r="A1065" s="128"/>
      <c r="B1065" s="27">
        <v>5</v>
      </c>
      <c r="C1065" s="5" t="s">
        <v>117</v>
      </c>
      <c r="D1065" s="27"/>
      <c r="E1065" s="9"/>
      <c r="F1065" s="9"/>
      <c r="G1065" s="9">
        <f t="shared" si="132"/>
        <v>0</v>
      </c>
      <c r="H1065" s="9">
        <f t="shared" si="133"/>
        <v>0</v>
      </c>
    </row>
    <row r="1066" spans="1:8" s="38" customFormat="1" x14ac:dyDescent="0.25">
      <c r="A1066" s="128"/>
      <c r="B1066" s="27">
        <v>6</v>
      </c>
      <c r="C1066" s="5" t="s">
        <v>119</v>
      </c>
      <c r="D1066" s="27"/>
      <c r="E1066" s="9"/>
      <c r="F1066" s="9"/>
      <c r="G1066" s="9">
        <f t="shared" si="132"/>
        <v>0</v>
      </c>
      <c r="H1066" s="9">
        <f t="shared" si="133"/>
        <v>0</v>
      </c>
    </row>
    <row r="1067" spans="1:8" s="38" customFormat="1" x14ac:dyDescent="0.25">
      <c r="A1067" s="128"/>
      <c r="B1067" s="27">
        <v>7</v>
      </c>
      <c r="C1067" s="5" t="s">
        <v>120</v>
      </c>
      <c r="D1067" s="27"/>
      <c r="E1067" s="9"/>
      <c r="F1067" s="9"/>
      <c r="G1067" s="9">
        <f t="shared" si="132"/>
        <v>0</v>
      </c>
      <c r="H1067" s="9">
        <f t="shared" si="133"/>
        <v>0</v>
      </c>
    </row>
    <row r="1068" spans="1:8" s="38" customFormat="1" x14ac:dyDescent="0.25">
      <c r="A1068" s="128"/>
      <c r="B1068" s="27">
        <v>8</v>
      </c>
      <c r="C1068" s="5" t="s">
        <v>121</v>
      </c>
      <c r="D1068" s="27"/>
      <c r="E1068" s="9"/>
      <c r="F1068" s="9"/>
      <c r="G1068" s="9">
        <f t="shared" si="132"/>
        <v>0</v>
      </c>
      <c r="H1068" s="9">
        <f t="shared" si="133"/>
        <v>0</v>
      </c>
    </row>
    <row r="1069" spans="1:8" s="38" customFormat="1" x14ac:dyDescent="0.25">
      <c r="A1069" s="128"/>
      <c r="B1069" s="27">
        <v>9</v>
      </c>
      <c r="C1069" s="5" t="s">
        <v>118</v>
      </c>
      <c r="D1069" s="27"/>
      <c r="E1069" s="9"/>
      <c r="F1069" s="9"/>
      <c r="G1069" s="9">
        <f t="shared" si="132"/>
        <v>0</v>
      </c>
      <c r="H1069" s="9">
        <f t="shared" si="133"/>
        <v>0</v>
      </c>
    </row>
    <row r="1070" spans="1:8" s="38" customFormat="1" x14ac:dyDescent="0.25">
      <c r="A1070" s="128"/>
      <c r="B1070" s="27">
        <v>10</v>
      </c>
      <c r="C1070" s="5" t="s">
        <v>116</v>
      </c>
      <c r="D1070" s="27"/>
      <c r="E1070" s="9"/>
      <c r="F1070" s="9"/>
      <c r="G1070" s="9">
        <f t="shared" si="132"/>
        <v>0</v>
      </c>
      <c r="H1070" s="9">
        <f t="shared" si="133"/>
        <v>0</v>
      </c>
    </row>
    <row r="1071" spans="1:8" s="38" customFormat="1" x14ac:dyDescent="0.25">
      <c r="A1071" s="128"/>
      <c r="B1071" s="27">
        <v>11</v>
      </c>
      <c r="C1071" s="13" t="s">
        <v>110</v>
      </c>
      <c r="D1071" s="14">
        <v>18</v>
      </c>
      <c r="E1071" s="129">
        <v>224.2</v>
      </c>
      <c r="F1071" s="129"/>
      <c r="G1071" s="129"/>
      <c r="H1071" s="28">
        <f>E1071*D1071</f>
        <v>4035.6</v>
      </c>
    </row>
    <row r="1072" spans="1:8" s="38" customFormat="1" ht="18.75" customHeight="1" x14ac:dyDescent="0.25">
      <c r="A1072" s="124" t="s">
        <v>115</v>
      </c>
      <c r="B1072" s="125"/>
      <c r="C1072" s="125"/>
      <c r="D1072" s="125"/>
      <c r="E1072" s="125"/>
      <c r="F1072" s="126"/>
      <c r="G1072" s="17" t="e">
        <f>SUM(G1061:G1070)+(H1071/12)</f>
        <v>#REF!</v>
      </c>
      <c r="H1072" s="17" t="e">
        <f>SUM(H1061:H1071)</f>
        <v>#REF!</v>
      </c>
    </row>
    <row r="1073" spans="1:8" s="38" customFormat="1" x14ac:dyDescent="0.25"/>
    <row r="1074" spans="1:8" s="38" customFormat="1" x14ac:dyDescent="0.25"/>
    <row r="1075" spans="1:8" s="38" customFormat="1" ht="21.75" customHeight="1" x14ac:dyDescent="0.25">
      <c r="A1075" s="130" t="s">
        <v>187</v>
      </c>
      <c r="B1075" s="130"/>
      <c r="C1075" s="130"/>
      <c r="D1075" s="130"/>
      <c r="E1075" s="130"/>
      <c r="F1075" s="130"/>
      <c r="G1075" s="130"/>
      <c r="H1075" s="130"/>
    </row>
    <row r="1076" spans="1:8" s="38" customFormat="1" ht="38.25" x14ac:dyDescent="0.25">
      <c r="A1076" s="16" t="s">
        <v>102</v>
      </c>
      <c r="B1076" s="16" t="s">
        <v>103</v>
      </c>
      <c r="C1076" s="16" t="s">
        <v>104</v>
      </c>
      <c r="D1076" s="16" t="s">
        <v>105</v>
      </c>
      <c r="E1076" s="16" t="s">
        <v>106</v>
      </c>
      <c r="F1076" s="16" t="s">
        <v>108</v>
      </c>
      <c r="G1076" s="16" t="s">
        <v>107</v>
      </c>
      <c r="H1076" s="16" t="s">
        <v>109</v>
      </c>
    </row>
    <row r="1077" spans="1:8" s="38" customFormat="1" x14ac:dyDescent="0.25">
      <c r="A1077" s="127">
        <v>1</v>
      </c>
      <c r="B1077" s="27">
        <v>1</v>
      </c>
      <c r="C1077" s="5" t="s">
        <v>149</v>
      </c>
      <c r="D1077" s="27">
        <v>2</v>
      </c>
      <c r="E1077" s="9" t="e">
        <f>#REF!</f>
        <v>#REF!</v>
      </c>
      <c r="F1077" s="9" t="e">
        <f>#REF!</f>
        <v>#REF!</v>
      </c>
      <c r="G1077" s="9" t="e">
        <f>D1077*F1077</f>
        <v>#REF!</v>
      </c>
      <c r="H1077" s="9" t="e">
        <f>G1077*12</f>
        <v>#REF!</v>
      </c>
    </row>
    <row r="1078" spans="1:8" s="38" customFormat="1" x14ac:dyDescent="0.25">
      <c r="A1078" s="127"/>
      <c r="B1078" s="27">
        <v>2</v>
      </c>
      <c r="C1078" s="5" t="s">
        <v>101</v>
      </c>
      <c r="D1078" s="27"/>
      <c r="E1078" s="9"/>
      <c r="F1078" s="9"/>
      <c r="G1078" s="9">
        <f t="shared" ref="G1078:G1086" si="134">D1078*F1078</f>
        <v>0</v>
      </c>
      <c r="H1078" s="9">
        <f t="shared" ref="H1078:H1086" si="135">G1078*12</f>
        <v>0</v>
      </c>
    </row>
    <row r="1079" spans="1:8" s="38" customFormat="1" x14ac:dyDescent="0.25">
      <c r="A1079" s="127"/>
      <c r="B1079" s="27">
        <v>3</v>
      </c>
      <c r="C1079" s="5" t="s">
        <v>100</v>
      </c>
      <c r="D1079" s="27"/>
      <c r="E1079" s="9"/>
      <c r="F1079" s="9"/>
      <c r="G1079" s="9">
        <f t="shared" si="134"/>
        <v>0</v>
      </c>
      <c r="H1079" s="9">
        <f t="shared" si="135"/>
        <v>0</v>
      </c>
    </row>
    <row r="1080" spans="1:8" s="38" customFormat="1" x14ac:dyDescent="0.25">
      <c r="A1080" s="128"/>
      <c r="B1080" s="27">
        <v>4</v>
      </c>
      <c r="C1080" s="5" t="s">
        <v>114</v>
      </c>
      <c r="D1080" s="27"/>
      <c r="E1080" s="9"/>
      <c r="F1080" s="9"/>
      <c r="G1080" s="9">
        <f t="shared" si="134"/>
        <v>0</v>
      </c>
      <c r="H1080" s="9">
        <f t="shared" si="135"/>
        <v>0</v>
      </c>
    </row>
    <row r="1081" spans="1:8" s="38" customFormat="1" x14ac:dyDescent="0.25">
      <c r="A1081" s="128"/>
      <c r="B1081" s="27">
        <v>5</v>
      </c>
      <c r="C1081" s="5" t="s">
        <v>117</v>
      </c>
      <c r="D1081" s="27"/>
      <c r="E1081" s="9"/>
      <c r="F1081" s="9"/>
      <c r="G1081" s="9">
        <f t="shared" si="134"/>
        <v>0</v>
      </c>
      <c r="H1081" s="9">
        <f t="shared" si="135"/>
        <v>0</v>
      </c>
    </row>
    <row r="1082" spans="1:8" s="38" customFormat="1" x14ac:dyDescent="0.25">
      <c r="A1082" s="128"/>
      <c r="B1082" s="27">
        <v>6</v>
      </c>
      <c r="C1082" s="5" t="s">
        <v>119</v>
      </c>
      <c r="D1082" s="27"/>
      <c r="E1082" s="9"/>
      <c r="F1082" s="9"/>
      <c r="G1082" s="9">
        <f t="shared" si="134"/>
        <v>0</v>
      </c>
      <c r="H1082" s="9">
        <f t="shared" si="135"/>
        <v>0</v>
      </c>
    </row>
    <row r="1083" spans="1:8" s="38" customFormat="1" x14ac:dyDescent="0.25">
      <c r="A1083" s="128"/>
      <c r="B1083" s="27">
        <v>7</v>
      </c>
      <c r="C1083" s="5" t="s">
        <v>120</v>
      </c>
      <c r="D1083" s="27"/>
      <c r="E1083" s="9"/>
      <c r="F1083" s="9"/>
      <c r="G1083" s="9">
        <f t="shared" si="134"/>
        <v>0</v>
      </c>
      <c r="H1083" s="9">
        <f t="shared" si="135"/>
        <v>0</v>
      </c>
    </row>
    <row r="1084" spans="1:8" s="38" customFormat="1" x14ac:dyDescent="0.25">
      <c r="A1084" s="128"/>
      <c r="B1084" s="27">
        <v>8</v>
      </c>
      <c r="C1084" s="5" t="s">
        <v>121</v>
      </c>
      <c r="D1084" s="27"/>
      <c r="E1084" s="9"/>
      <c r="F1084" s="9"/>
      <c r="G1084" s="9">
        <f t="shared" si="134"/>
        <v>0</v>
      </c>
      <c r="H1084" s="9">
        <f t="shared" si="135"/>
        <v>0</v>
      </c>
    </row>
    <row r="1085" spans="1:8" s="38" customFormat="1" x14ac:dyDescent="0.25">
      <c r="A1085" s="128"/>
      <c r="B1085" s="27">
        <v>9</v>
      </c>
      <c r="C1085" s="5" t="s">
        <v>118</v>
      </c>
      <c r="D1085" s="27"/>
      <c r="E1085" s="9"/>
      <c r="F1085" s="9"/>
      <c r="G1085" s="9">
        <f t="shared" si="134"/>
        <v>0</v>
      </c>
      <c r="H1085" s="9">
        <f t="shared" si="135"/>
        <v>0</v>
      </c>
    </row>
    <row r="1086" spans="1:8" s="38" customFormat="1" x14ac:dyDescent="0.25">
      <c r="A1086" s="128"/>
      <c r="B1086" s="27">
        <v>10</v>
      </c>
      <c r="C1086" s="5" t="s">
        <v>116</v>
      </c>
      <c r="D1086" s="27"/>
      <c r="E1086" s="9"/>
      <c r="F1086" s="9"/>
      <c r="G1086" s="9">
        <f t="shared" si="134"/>
        <v>0</v>
      </c>
      <c r="H1086" s="9">
        <f t="shared" si="135"/>
        <v>0</v>
      </c>
    </row>
    <row r="1087" spans="1:8" s="38" customFormat="1" x14ac:dyDescent="0.25">
      <c r="A1087" s="128"/>
      <c r="B1087" s="27">
        <v>11</v>
      </c>
      <c r="C1087" s="13" t="s">
        <v>110</v>
      </c>
      <c r="D1087" s="14">
        <v>18</v>
      </c>
      <c r="E1087" s="129">
        <v>224.2</v>
      </c>
      <c r="F1087" s="129"/>
      <c r="G1087" s="129"/>
      <c r="H1087" s="28">
        <f>E1087*D1087</f>
        <v>4035.6</v>
      </c>
    </row>
    <row r="1088" spans="1:8" s="38" customFormat="1" ht="18.75" customHeight="1" x14ac:dyDescent="0.25">
      <c r="A1088" s="124" t="s">
        <v>115</v>
      </c>
      <c r="B1088" s="125"/>
      <c r="C1088" s="125"/>
      <c r="D1088" s="125"/>
      <c r="E1088" s="125"/>
      <c r="F1088" s="126"/>
      <c r="G1088" s="17" t="e">
        <f>SUM(G1077:G1086)+(H1087/12)</f>
        <v>#REF!</v>
      </c>
      <c r="H1088" s="17" t="e">
        <f>SUM(H1077:H1087)</f>
        <v>#REF!</v>
      </c>
    </row>
    <row r="1089" spans="1:8" s="38" customFormat="1" x14ac:dyDescent="0.25"/>
    <row r="1090" spans="1:8" s="38" customFormat="1" x14ac:dyDescent="0.25"/>
    <row r="1091" spans="1:8" s="38" customFormat="1" ht="21.75" customHeight="1" x14ac:dyDescent="0.25">
      <c r="A1091" s="130" t="s">
        <v>188</v>
      </c>
      <c r="B1091" s="130"/>
      <c r="C1091" s="130"/>
      <c r="D1091" s="130"/>
      <c r="E1091" s="130"/>
      <c r="F1091" s="130"/>
      <c r="G1091" s="130"/>
      <c r="H1091" s="130"/>
    </row>
    <row r="1092" spans="1:8" s="38" customFormat="1" ht="38.25" x14ac:dyDescent="0.25">
      <c r="A1092" s="16" t="s">
        <v>102</v>
      </c>
      <c r="B1092" s="16" t="s">
        <v>103</v>
      </c>
      <c r="C1092" s="16" t="s">
        <v>104</v>
      </c>
      <c r="D1092" s="16" t="s">
        <v>105</v>
      </c>
      <c r="E1092" s="16" t="s">
        <v>106</v>
      </c>
      <c r="F1092" s="16" t="s">
        <v>108</v>
      </c>
      <c r="G1092" s="16" t="s">
        <v>107</v>
      </c>
      <c r="H1092" s="16" t="s">
        <v>109</v>
      </c>
    </row>
    <row r="1093" spans="1:8" s="38" customFormat="1" x14ac:dyDescent="0.25">
      <c r="A1093" s="127">
        <v>1</v>
      </c>
      <c r="B1093" s="27">
        <v>1</v>
      </c>
      <c r="C1093" s="5" t="s">
        <v>149</v>
      </c>
      <c r="D1093" s="27">
        <v>2</v>
      </c>
      <c r="E1093" s="9" t="e">
        <f>#REF!</f>
        <v>#REF!</v>
      </c>
      <c r="F1093" s="9" t="e">
        <f>#REF!</f>
        <v>#REF!</v>
      </c>
      <c r="G1093" s="9" t="e">
        <f>D1093*F1093</f>
        <v>#REF!</v>
      </c>
      <c r="H1093" s="9" t="e">
        <f>G1093*12</f>
        <v>#REF!</v>
      </c>
    </row>
    <row r="1094" spans="1:8" s="38" customFormat="1" x14ac:dyDescent="0.25">
      <c r="A1094" s="127"/>
      <c r="B1094" s="27">
        <v>2</v>
      </c>
      <c r="C1094" s="5" t="s">
        <v>101</v>
      </c>
      <c r="D1094" s="27"/>
      <c r="E1094" s="9"/>
      <c r="F1094" s="9"/>
      <c r="G1094" s="9">
        <f t="shared" ref="G1094:G1102" si="136">D1094*F1094</f>
        <v>0</v>
      </c>
      <c r="H1094" s="9">
        <f t="shared" ref="H1094:H1102" si="137">G1094*12</f>
        <v>0</v>
      </c>
    </row>
    <row r="1095" spans="1:8" s="38" customFormat="1" x14ac:dyDescent="0.25">
      <c r="A1095" s="127"/>
      <c r="B1095" s="27">
        <v>3</v>
      </c>
      <c r="C1095" s="5" t="s">
        <v>100</v>
      </c>
      <c r="D1095" s="27"/>
      <c r="E1095" s="9"/>
      <c r="F1095" s="9"/>
      <c r="G1095" s="9">
        <f t="shared" si="136"/>
        <v>0</v>
      </c>
      <c r="H1095" s="9">
        <f t="shared" si="137"/>
        <v>0</v>
      </c>
    </row>
    <row r="1096" spans="1:8" s="38" customFormat="1" x14ac:dyDescent="0.25">
      <c r="A1096" s="128"/>
      <c r="B1096" s="27">
        <v>4</v>
      </c>
      <c r="C1096" s="5" t="s">
        <v>114</v>
      </c>
      <c r="D1096" s="27"/>
      <c r="E1096" s="9"/>
      <c r="F1096" s="9"/>
      <c r="G1096" s="9">
        <f t="shared" si="136"/>
        <v>0</v>
      </c>
      <c r="H1096" s="9">
        <f t="shared" si="137"/>
        <v>0</v>
      </c>
    </row>
    <row r="1097" spans="1:8" s="38" customFormat="1" x14ac:dyDescent="0.25">
      <c r="A1097" s="128"/>
      <c r="B1097" s="27">
        <v>5</v>
      </c>
      <c r="C1097" s="5" t="s">
        <v>117</v>
      </c>
      <c r="D1097" s="27"/>
      <c r="E1097" s="9"/>
      <c r="F1097" s="9"/>
      <c r="G1097" s="9">
        <f t="shared" si="136"/>
        <v>0</v>
      </c>
      <c r="H1097" s="9">
        <f t="shared" si="137"/>
        <v>0</v>
      </c>
    </row>
    <row r="1098" spans="1:8" s="38" customFormat="1" x14ac:dyDescent="0.25">
      <c r="A1098" s="128"/>
      <c r="B1098" s="27">
        <v>6</v>
      </c>
      <c r="C1098" s="5" t="s">
        <v>119</v>
      </c>
      <c r="D1098" s="27"/>
      <c r="E1098" s="9"/>
      <c r="F1098" s="9"/>
      <c r="G1098" s="9">
        <f t="shared" si="136"/>
        <v>0</v>
      </c>
      <c r="H1098" s="9">
        <f t="shared" si="137"/>
        <v>0</v>
      </c>
    </row>
    <row r="1099" spans="1:8" s="38" customFormat="1" x14ac:dyDescent="0.25">
      <c r="A1099" s="128"/>
      <c r="B1099" s="27">
        <v>7</v>
      </c>
      <c r="C1099" s="5" t="s">
        <v>120</v>
      </c>
      <c r="D1099" s="27"/>
      <c r="E1099" s="9"/>
      <c r="F1099" s="9"/>
      <c r="G1099" s="9">
        <f t="shared" si="136"/>
        <v>0</v>
      </c>
      <c r="H1099" s="9">
        <f t="shared" si="137"/>
        <v>0</v>
      </c>
    </row>
    <row r="1100" spans="1:8" s="38" customFormat="1" x14ac:dyDescent="0.25">
      <c r="A1100" s="128"/>
      <c r="B1100" s="27">
        <v>8</v>
      </c>
      <c r="C1100" s="5" t="s">
        <v>121</v>
      </c>
      <c r="D1100" s="27"/>
      <c r="E1100" s="9"/>
      <c r="F1100" s="9"/>
      <c r="G1100" s="9">
        <f t="shared" si="136"/>
        <v>0</v>
      </c>
      <c r="H1100" s="9">
        <f t="shared" si="137"/>
        <v>0</v>
      </c>
    </row>
    <row r="1101" spans="1:8" s="38" customFormat="1" x14ac:dyDescent="0.25">
      <c r="A1101" s="128"/>
      <c r="B1101" s="27">
        <v>9</v>
      </c>
      <c r="C1101" s="5" t="s">
        <v>118</v>
      </c>
      <c r="D1101" s="27"/>
      <c r="E1101" s="9"/>
      <c r="F1101" s="9"/>
      <c r="G1101" s="9">
        <f t="shared" si="136"/>
        <v>0</v>
      </c>
      <c r="H1101" s="9">
        <f t="shared" si="137"/>
        <v>0</v>
      </c>
    </row>
    <row r="1102" spans="1:8" s="38" customFormat="1" x14ac:dyDescent="0.25">
      <c r="A1102" s="128"/>
      <c r="B1102" s="27">
        <v>10</v>
      </c>
      <c r="C1102" s="5" t="s">
        <v>116</v>
      </c>
      <c r="D1102" s="27"/>
      <c r="E1102" s="9"/>
      <c r="F1102" s="9"/>
      <c r="G1102" s="9">
        <f t="shared" si="136"/>
        <v>0</v>
      </c>
      <c r="H1102" s="9">
        <f t="shared" si="137"/>
        <v>0</v>
      </c>
    </row>
    <row r="1103" spans="1:8" s="38" customFormat="1" x14ac:dyDescent="0.25">
      <c r="A1103" s="128"/>
      <c r="B1103" s="27">
        <v>11</v>
      </c>
      <c r="C1103" s="13" t="s">
        <v>110</v>
      </c>
      <c r="D1103" s="14">
        <v>18</v>
      </c>
      <c r="E1103" s="129">
        <v>224.2</v>
      </c>
      <c r="F1103" s="129"/>
      <c r="G1103" s="129"/>
      <c r="H1103" s="28">
        <f>E1103*D1103</f>
        <v>4035.6</v>
      </c>
    </row>
    <row r="1104" spans="1:8" s="38" customFormat="1" ht="18.75" customHeight="1" x14ac:dyDescent="0.25">
      <c r="A1104" s="124" t="s">
        <v>115</v>
      </c>
      <c r="B1104" s="125"/>
      <c r="C1104" s="125"/>
      <c r="D1104" s="125"/>
      <c r="E1104" s="125"/>
      <c r="F1104" s="126"/>
      <c r="G1104" s="17" t="e">
        <f>SUM(G1093:G1102)+(H1103/12)</f>
        <v>#REF!</v>
      </c>
      <c r="H1104" s="17" t="e">
        <f>SUM(H1093:H1103)</f>
        <v>#REF!</v>
      </c>
    </row>
    <row r="1105" spans="1:9" s="38" customFormat="1" x14ac:dyDescent="0.25"/>
    <row r="1106" spans="1:9" s="38" customFormat="1" x14ac:dyDescent="0.25"/>
    <row r="1107" spans="1:9" ht="21.75" customHeight="1" x14ac:dyDescent="0.25">
      <c r="A1107" s="130" t="s">
        <v>184</v>
      </c>
      <c r="B1107" s="130"/>
      <c r="C1107" s="130"/>
      <c r="D1107" s="130"/>
      <c r="E1107" s="130"/>
      <c r="F1107" s="130"/>
      <c r="G1107" s="130"/>
      <c r="H1107" s="130"/>
    </row>
    <row r="1108" spans="1:9" ht="38.25" x14ac:dyDescent="0.25">
      <c r="A1108" s="16" t="s">
        <v>102</v>
      </c>
      <c r="B1108" s="16" t="s">
        <v>103</v>
      </c>
      <c r="C1108" s="16" t="s">
        <v>104</v>
      </c>
      <c r="D1108" s="16" t="s">
        <v>105</v>
      </c>
      <c r="E1108" s="16" t="s">
        <v>106</v>
      </c>
      <c r="F1108" s="16" t="s">
        <v>108</v>
      </c>
      <c r="G1108" s="16" t="s">
        <v>107</v>
      </c>
      <c r="H1108" s="16" t="s">
        <v>109</v>
      </c>
    </row>
    <row r="1109" spans="1:9" x14ac:dyDescent="0.25">
      <c r="A1109" s="127">
        <v>1</v>
      </c>
      <c r="B1109" s="10">
        <v>1</v>
      </c>
      <c r="C1109" s="5" t="s">
        <v>149</v>
      </c>
      <c r="D1109" s="10">
        <v>1</v>
      </c>
      <c r="E1109" s="9" t="e">
        <f>#REF!</f>
        <v>#REF!</v>
      </c>
      <c r="F1109" s="9" t="e">
        <f>#REF!</f>
        <v>#REF!</v>
      </c>
      <c r="G1109" s="9" t="e">
        <f>D1109*F1109</f>
        <v>#REF!</v>
      </c>
      <c r="H1109" s="9" t="e">
        <f>G1109*12</f>
        <v>#REF!</v>
      </c>
    </row>
    <row r="1110" spans="1:9" x14ac:dyDescent="0.25">
      <c r="A1110" s="127"/>
      <c r="B1110" s="10">
        <v>2</v>
      </c>
      <c r="C1110" s="5" t="s">
        <v>101</v>
      </c>
      <c r="D1110" s="10">
        <v>1</v>
      </c>
      <c r="E1110" s="9">
        <v>3698.74</v>
      </c>
      <c r="F1110" s="9" t="e">
        <f>#REF!</f>
        <v>#REF!</v>
      </c>
      <c r="G1110" s="9" t="e">
        <f t="shared" ref="G1110:G1118" si="138">D1110*F1110</f>
        <v>#REF!</v>
      </c>
      <c r="H1110" s="9" t="e">
        <f t="shared" ref="H1110:H1118" si="139">G1110*12</f>
        <v>#REF!</v>
      </c>
    </row>
    <row r="1111" spans="1:9" x14ac:dyDescent="0.25">
      <c r="A1111" s="127"/>
      <c r="B1111" s="10">
        <v>3</v>
      </c>
      <c r="C1111" s="5" t="s">
        <v>100</v>
      </c>
      <c r="D1111" s="10"/>
      <c r="E1111" s="9"/>
      <c r="F1111" s="9"/>
      <c r="G1111" s="9">
        <f t="shared" si="138"/>
        <v>0</v>
      </c>
      <c r="H1111" s="9">
        <f t="shared" si="139"/>
        <v>0</v>
      </c>
    </row>
    <row r="1112" spans="1:9" x14ac:dyDescent="0.25">
      <c r="A1112" s="128"/>
      <c r="B1112" s="10">
        <v>4</v>
      </c>
      <c r="C1112" s="5" t="s">
        <v>114</v>
      </c>
      <c r="D1112" s="10"/>
      <c r="E1112" s="9"/>
      <c r="F1112" s="9"/>
      <c r="G1112" s="9">
        <f t="shared" si="138"/>
        <v>0</v>
      </c>
      <c r="H1112" s="9">
        <f t="shared" si="139"/>
        <v>0</v>
      </c>
    </row>
    <row r="1113" spans="1:9" x14ac:dyDescent="0.25">
      <c r="A1113" s="128"/>
      <c r="B1113" s="10">
        <v>5</v>
      </c>
      <c r="C1113" s="5" t="s">
        <v>117</v>
      </c>
      <c r="D1113" s="10"/>
      <c r="E1113" s="9"/>
      <c r="F1113" s="9"/>
      <c r="G1113" s="9">
        <f t="shared" si="138"/>
        <v>0</v>
      </c>
      <c r="H1113" s="9">
        <f t="shared" si="139"/>
        <v>0</v>
      </c>
    </row>
    <row r="1114" spans="1:9" x14ac:dyDescent="0.25">
      <c r="A1114" s="128"/>
      <c r="B1114" s="10">
        <v>6</v>
      </c>
      <c r="C1114" s="5" t="s">
        <v>119</v>
      </c>
      <c r="D1114" s="10"/>
      <c r="E1114" s="9"/>
      <c r="F1114" s="9"/>
      <c r="G1114" s="9">
        <f t="shared" si="138"/>
        <v>0</v>
      </c>
      <c r="H1114" s="9">
        <f t="shared" si="139"/>
        <v>0</v>
      </c>
    </row>
    <row r="1115" spans="1:9" x14ac:dyDescent="0.25">
      <c r="A1115" s="128"/>
      <c r="B1115" s="10">
        <v>7</v>
      </c>
      <c r="C1115" s="5" t="s">
        <v>120</v>
      </c>
      <c r="D1115" s="10"/>
      <c r="E1115" s="9"/>
      <c r="F1115" s="9"/>
      <c r="G1115" s="9">
        <f t="shared" si="138"/>
        <v>0</v>
      </c>
      <c r="H1115" s="9">
        <f t="shared" si="139"/>
        <v>0</v>
      </c>
    </row>
    <row r="1116" spans="1:9" ht="25.5" x14ac:dyDescent="0.25">
      <c r="A1116" s="128"/>
      <c r="B1116" s="41">
        <v>8</v>
      </c>
      <c r="C1116" s="45" t="s">
        <v>148</v>
      </c>
      <c r="D1116" s="41">
        <v>0</v>
      </c>
      <c r="E1116" s="42"/>
      <c r="F1116" s="42"/>
      <c r="G1116" s="42">
        <f t="shared" si="138"/>
        <v>0</v>
      </c>
      <c r="H1116" s="42">
        <f t="shared" si="139"/>
        <v>0</v>
      </c>
      <c r="I1116" s="3" t="s">
        <v>151</v>
      </c>
    </row>
    <row r="1117" spans="1:9" x14ac:dyDescent="0.25">
      <c r="A1117" s="128"/>
      <c r="B1117" s="10">
        <v>9</v>
      </c>
      <c r="C1117" s="5" t="s">
        <v>118</v>
      </c>
      <c r="D1117" s="10"/>
      <c r="E1117" s="9"/>
      <c r="F1117" s="9"/>
      <c r="G1117" s="9">
        <f t="shared" si="138"/>
        <v>0</v>
      </c>
      <c r="H1117" s="9">
        <f t="shared" si="139"/>
        <v>0</v>
      </c>
    </row>
    <row r="1118" spans="1:9" x14ac:dyDescent="0.25">
      <c r="A1118" s="128"/>
      <c r="B1118" s="10">
        <v>10</v>
      </c>
      <c r="C1118" s="5" t="s">
        <v>116</v>
      </c>
      <c r="D1118" s="10"/>
      <c r="E1118" s="9"/>
      <c r="F1118" s="9"/>
      <c r="G1118" s="9">
        <f t="shared" si="138"/>
        <v>0</v>
      </c>
      <c r="H1118" s="9">
        <f t="shared" si="139"/>
        <v>0</v>
      </c>
    </row>
    <row r="1119" spans="1:9" x14ac:dyDescent="0.25">
      <c r="A1119" s="128"/>
      <c r="B1119" s="10">
        <v>11</v>
      </c>
      <c r="C1119" s="13" t="s">
        <v>110</v>
      </c>
      <c r="D1119" s="14">
        <v>18</v>
      </c>
      <c r="E1119" s="129">
        <v>224.2</v>
      </c>
      <c r="F1119" s="129"/>
      <c r="G1119" s="129"/>
      <c r="H1119" s="15">
        <f>E1119*D1119</f>
        <v>4035.6</v>
      </c>
    </row>
    <row r="1120" spans="1:9" ht="18.75" customHeight="1" x14ac:dyDescent="0.25">
      <c r="A1120" s="124" t="s">
        <v>115</v>
      </c>
      <c r="B1120" s="125"/>
      <c r="C1120" s="125"/>
      <c r="D1120" s="125"/>
      <c r="E1120" s="125"/>
      <c r="F1120" s="126"/>
      <c r="G1120" s="17" t="e">
        <f>SUM(G1109:G1118)+(H1119/12)</f>
        <v>#REF!</v>
      </c>
      <c r="H1120" s="17" t="e">
        <f>SUM(H1109:H1119)</f>
        <v>#REF!</v>
      </c>
    </row>
    <row r="1121" spans="1:9" s="12" customFormat="1" x14ac:dyDescent="0.25"/>
    <row r="1123" spans="1:9" s="38" customFormat="1" ht="21.75" customHeight="1" x14ac:dyDescent="0.25">
      <c r="A1123" s="130" t="s">
        <v>183</v>
      </c>
      <c r="B1123" s="130"/>
      <c r="C1123" s="130"/>
      <c r="D1123" s="130"/>
      <c r="E1123" s="130"/>
      <c r="F1123" s="130"/>
      <c r="G1123" s="130"/>
      <c r="H1123" s="130"/>
    </row>
    <row r="1124" spans="1:9" s="38" customFormat="1" ht="38.25" x14ac:dyDescent="0.25">
      <c r="A1124" s="16" t="s">
        <v>102</v>
      </c>
      <c r="B1124" s="16" t="s">
        <v>103</v>
      </c>
      <c r="C1124" s="16" t="s">
        <v>104</v>
      </c>
      <c r="D1124" s="16" t="s">
        <v>105</v>
      </c>
      <c r="E1124" s="16" t="s">
        <v>106</v>
      </c>
      <c r="F1124" s="16" t="s">
        <v>108</v>
      </c>
      <c r="G1124" s="16" t="s">
        <v>107</v>
      </c>
      <c r="H1124" s="16" t="s">
        <v>109</v>
      </c>
    </row>
    <row r="1125" spans="1:9" s="38" customFormat="1" x14ac:dyDescent="0.25">
      <c r="A1125" s="127">
        <v>1</v>
      </c>
      <c r="B1125" s="27">
        <v>1</v>
      </c>
      <c r="C1125" s="5" t="s">
        <v>149</v>
      </c>
      <c r="D1125" s="27"/>
      <c r="E1125" s="9"/>
      <c r="F1125" s="9"/>
      <c r="G1125" s="9">
        <f>D1125*F1125</f>
        <v>0</v>
      </c>
      <c r="H1125" s="9">
        <f>G1125*12</f>
        <v>0</v>
      </c>
    </row>
    <row r="1126" spans="1:9" s="38" customFormat="1" x14ac:dyDescent="0.25">
      <c r="A1126" s="127"/>
      <c r="B1126" s="27">
        <v>2</v>
      </c>
      <c r="C1126" s="5" t="s">
        <v>101</v>
      </c>
      <c r="D1126" s="27"/>
      <c r="E1126" s="9"/>
      <c r="F1126" s="9"/>
      <c r="G1126" s="9">
        <f t="shared" ref="G1126:G1134" si="140">D1126*F1126</f>
        <v>0</v>
      </c>
      <c r="H1126" s="9">
        <f t="shared" ref="H1126:H1134" si="141">G1126*12</f>
        <v>0</v>
      </c>
    </row>
    <row r="1127" spans="1:9" s="38" customFormat="1" x14ac:dyDescent="0.25">
      <c r="A1127" s="127"/>
      <c r="B1127" s="27">
        <v>3</v>
      </c>
      <c r="C1127" s="5" t="s">
        <v>100</v>
      </c>
      <c r="D1127" s="27"/>
      <c r="E1127" s="9"/>
      <c r="F1127" s="9"/>
      <c r="G1127" s="9">
        <f t="shared" si="140"/>
        <v>0</v>
      </c>
      <c r="H1127" s="9">
        <f t="shared" si="141"/>
        <v>0</v>
      </c>
    </row>
    <row r="1128" spans="1:9" s="38" customFormat="1" x14ac:dyDescent="0.25">
      <c r="A1128" s="128"/>
      <c r="B1128" s="27">
        <v>4</v>
      </c>
      <c r="C1128" s="5" t="s">
        <v>114</v>
      </c>
      <c r="D1128" s="27"/>
      <c r="E1128" s="9"/>
      <c r="F1128" s="9"/>
      <c r="G1128" s="9">
        <f t="shared" si="140"/>
        <v>0</v>
      </c>
      <c r="H1128" s="9">
        <f t="shared" si="141"/>
        <v>0</v>
      </c>
    </row>
    <row r="1129" spans="1:9" s="38" customFormat="1" x14ac:dyDescent="0.25">
      <c r="A1129" s="128"/>
      <c r="B1129" s="27">
        <v>5</v>
      </c>
      <c r="C1129" s="5" t="s">
        <v>117</v>
      </c>
      <c r="D1129" s="27"/>
      <c r="E1129" s="9"/>
      <c r="F1129" s="9"/>
      <c r="G1129" s="9">
        <f t="shared" si="140"/>
        <v>0</v>
      </c>
      <c r="H1129" s="9">
        <f t="shared" si="141"/>
        <v>0</v>
      </c>
    </row>
    <row r="1130" spans="1:9" s="38" customFormat="1" x14ac:dyDescent="0.25">
      <c r="A1130" s="128"/>
      <c r="B1130" s="27">
        <v>6</v>
      </c>
      <c r="C1130" s="5" t="s">
        <v>119</v>
      </c>
      <c r="D1130" s="27"/>
      <c r="E1130" s="9"/>
      <c r="F1130" s="9"/>
      <c r="G1130" s="9">
        <f t="shared" si="140"/>
        <v>0</v>
      </c>
      <c r="H1130" s="9">
        <f t="shared" si="141"/>
        <v>0</v>
      </c>
    </row>
    <row r="1131" spans="1:9" s="38" customFormat="1" x14ac:dyDescent="0.25">
      <c r="A1131" s="128"/>
      <c r="B1131" s="27">
        <v>7</v>
      </c>
      <c r="C1131" s="5" t="s">
        <v>120</v>
      </c>
      <c r="D1131" s="27"/>
      <c r="E1131" s="9"/>
      <c r="F1131" s="9"/>
      <c r="G1131" s="9">
        <f t="shared" si="140"/>
        <v>0</v>
      </c>
      <c r="H1131" s="9">
        <f t="shared" si="141"/>
        <v>0</v>
      </c>
    </row>
    <row r="1132" spans="1:9" s="38" customFormat="1" ht="25.5" x14ac:dyDescent="0.25">
      <c r="A1132" s="128"/>
      <c r="B1132" s="33">
        <v>8</v>
      </c>
      <c r="C1132" s="34" t="s">
        <v>148</v>
      </c>
      <c r="D1132" s="33">
        <v>2</v>
      </c>
      <c r="E1132" s="32" t="e">
        <f>#REF!</f>
        <v>#REF!</v>
      </c>
      <c r="F1132" s="32" t="e">
        <f>#REF!</f>
        <v>#REF!</v>
      </c>
      <c r="G1132" s="32" t="e">
        <f t="shared" si="140"/>
        <v>#REF!</v>
      </c>
      <c r="H1132" s="32" t="e">
        <f t="shared" si="141"/>
        <v>#REF!</v>
      </c>
      <c r="I1132" s="38" t="s">
        <v>151</v>
      </c>
    </row>
    <row r="1133" spans="1:9" s="38" customFormat="1" x14ac:dyDescent="0.25">
      <c r="A1133" s="128"/>
      <c r="B1133" s="27">
        <v>9</v>
      </c>
      <c r="C1133" s="5" t="s">
        <v>118</v>
      </c>
      <c r="D1133" s="27"/>
      <c r="E1133" s="9"/>
      <c r="F1133" s="9"/>
      <c r="G1133" s="9">
        <f t="shared" si="140"/>
        <v>0</v>
      </c>
      <c r="H1133" s="9">
        <f t="shared" si="141"/>
        <v>0</v>
      </c>
    </row>
    <row r="1134" spans="1:9" s="38" customFormat="1" x14ac:dyDescent="0.25">
      <c r="A1134" s="128"/>
      <c r="B1134" s="27">
        <v>10</v>
      </c>
      <c r="C1134" s="5" t="s">
        <v>116</v>
      </c>
      <c r="D1134" s="27"/>
      <c r="E1134" s="9"/>
      <c r="F1134" s="9"/>
      <c r="G1134" s="9">
        <f t="shared" si="140"/>
        <v>0</v>
      </c>
      <c r="H1134" s="9">
        <f t="shared" si="141"/>
        <v>0</v>
      </c>
    </row>
    <row r="1135" spans="1:9" s="38" customFormat="1" x14ac:dyDescent="0.25">
      <c r="A1135" s="128"/>
      <c r="B1135" s="27">
        <v>11</v>
      </c>
      <c r="C1135" s="13" t="s">
        <v>110</v>
      </c>
      <c r="D1135" s="14">
        <v>18</v>
      </c>
      <c r="E1135" s="129">
        <v>224.2</v>
      </c>
      <c r="F1135" s="129"/>
      <c r="G1135" s="129"/>
      <c r="H1135" s="28">
        <f>E1135*D1135</f>
        <v>4035.6</v>
      </c>
    </row>
    <row r="1136" spans="1:9" s="38" customFormat="1" ht="18.75" customHeight="1" x14ac:dyDescent="0.25">
      <c r="A1136" s="124" t="s">
        <v>115</v>
      </c>
      <c r="B1136" s="125"/>
      <c r="C1136" s="125"/>
      <c r="D1136" s="125"/>
      <c r="E1136" s="125"/>
      <c r="F1136" s="126"/>
      <c r="G1136" s="17" t="e">
        <f>SUM(G1125:G1134)+(H1135/12)</f>
        <v>#REF!</v>
      </c>
      <c r="H1136" s="17" t="e">
        <f>SUM(H1125:H1135)</f>
        <v>#REF!</v>
      </c>
    </row>
    <row r="1137" spans="1:8" s="12" customFormat="1" x14ac:dyDescent="0.25"/>
    <row r="1138" spans="1:8" s="38" customFormat="1" x14ac:dyDescent="0.25"/>
    <row r="1139" spans="1:8" s="38" customFormat="1" ht="21.75" customHeight="1" x14ac:dyDescent="0.25">
      <c r="A1139" s="130" t="s">
        <v>189</v>
      </c>
      <c r="B1139" s="130"/>
      <c r="C1139" s="130"/>
      <c r="D1139" s="130"/>
      <c r="E1139" s="130"/>
      <c r="F1139" s="130"/>
      <c r="G1139" s="130"/>
      <c r="H1139" s="130"/>
    </row>
    <row r="1140" spans="1:8" s="38" customFormat="1" ht="38.25" x14ac:dyDescent="0.25">
      <c r="A1140" s="16" t="s">
        <v>102</v>
      </c>
      <c r="B1140" s="16" t="s">
        <v>103</v>
      </c>
      <c r="C1140" s="16" t="s">
        <v>104</v>
      </c>
      <c r="D1140" s="16" t="s">
        <v>105</v>
      </c>
      <c r="E1140" s="16" t="s">
        <v>106</v>
      </c>
      <c r="F1140" s="16" t="s">
        <v>108</v>
      </c>
      <c r="G1140" s="16" t="s">
        <v>107</v>
      </c>
      <c r="H1140" s="16" t="s">
        <v>109</v>
      </c>
    </row>
    <row r="1141" spans="1:8" s="38" customFormat="1" x14ac:dyDescent="0.25">
      <c r="A1141" s="127">
        <v>1</v>
      </c>
      <c r="B1141" s="27">
        <v>1</v>
      </c>
      <c r="C1141" s="5" t="s">
        <v>149</v>
      </c>
      <c r="D1141" s="27">
        <v>2</v>
      </c>
      <c r="E1141" s="9" t="e">
        <f>#REF!</f>
        <v>#REF!</v>
      </c>
      <c r="F1141" s="9" t="e">
        <f>#REF!</f>
        <v>#REF!</v>
      </c>
      <c r="G1141" s="9" t="e">
        <f>D1141*F1141</f>
        <v>#REF!</v>
      </c>
      <c r="H1141" s="9" t="e">
        <f>G1141*12</f>
        <v>#REF!</v>
      </c>
    </row>
    <row r="1142" spans="1:8" s="38" customFormat="1" x14ac:dyDescent="0.25">
      <c r="A1142" s="127"/>
      <c r="B1142" s="27">
        <v>2</v>
      </c>
      <c r="C1142" s="5" t="s">
        <v>101</v>
      </c>
      <c r="D1142" s="27"/>
      <c r="E1142" s="9"/>
      <c r="F1142" s="9"/>
      <c r="G1142" s="9">
        <f t="shared" ref="G1142:G1150" si="142">D1142*F1142</f>
        <v>0</v>
      </c>
      <c r="H1142" s="9">
        <f t="shared" ref="H1142:H1150" si="143">G1142*12</f>
        <v>0</v>
      </c>
    </row>
    <row r="1143" spans="1:8" s="38" customFormat="1" x14ac:dyDescent="0.25">
      <c r="A1143" s="127"/>
      <c r="B1143" s="27">
        <v>3</v>
      </c>
      <c r="C1143" s="5" t="s">
        <v>100</v>
      </c>
      <c r="D1143" s="27"/>
      <c r="E1143" s="9"/>
      <c r="F1143" s="9"/>
      <c r="G1143" s="9">
        <f t="shared" si="142"/>
        <v>0</v>
      </c>
      <c r="H1143" s="9">
        <f t="shared" si="143"/>
        <v>0</v>
      </c>
    </row>
    <row r="1144" spans="1:8" s="38" customFormat="1" x14ac:dyDescent="0.25">
      <c r="A1144" s="128"/>
      <c r="B1144" s="27">
        <v>4</v>
      </c>
      <c r="C1144" s="5" t="s">
        <v>114</v>
      </c>
      <c r="D1144" s="27"/>
      <c r="E1144" s="9"/>
      <c r="F1144" s="9"/>
      <c r="G1144" s="9">
        <f t="shared" si="142"/>
        <v>0</v>
      </c>
      <c r="H1144" s="9">
        <f t="shared" si="143"/>
        <v>0</v>
      </c>
    </row>
    <row r="1145" spans="1:8" s="38" customFormat="1" x14ac:dyDescent="0.25">
      <c r="A1145" s="128"/>
      <c r="B1145" s="27">
        <v>5</v>
      </c>
      <c r="C1145" s="5" t="s">
        <v>117</v>
      </c>
      <c r="D1145" s="27"/>
      <c r="E1145" s="9"/>
      <c r="F1145" s="9"/>
      <c r="G1145" s="9">
        <f t="shared" si="142"/>
        <v>0</v>
      </c>
      <c r="H1145" s="9">
        <f t="shared" si="143"/>
        <v>0</v>
      </c>
    </row>
    <row r="1146" spans="1:8" s="38" customFormat="1" x14ac:dyDescent="0.25">
      <c r="A1146" s="128"/>
      <c r="B1146" s="27">
        <v>6</v>
      </c>
      <c r="C1146" s="5" t="s">
        <v>119</v>
      </c>
      <c r="D1146" s="27"/>
      <c r="E1146" s="9"/>
      <c r="F1146" s="9"/>
      <c r="G1146" s="9">
        <f t="shared" si="142"/>
        <v>0</v>
      </c>
      <c r="H1146" s="9">
        <f t="shared" si="143"/>
        <v>0</v>
      </c>
    </row>
    <row r="1147" spans="1:8" s="38" customFormat="1" x14ac:dyDescent="0.25">
      <c r="A1147" s="128"/>
      <c r="B1147" s="27">
        <v>7</v>
      </c>
      <c r="C1147" s="5" t="s">
        <v>120</v>
      </c>
      <c r="D1147" s="27"/>
      <c r="E1147" s="9"/>
      <c r="F1147" s="9"/>
      <c r="G1147" s="9">
        <f t="shared" si="142"/>
        <v>0</v>
      </c>
      <c r="H1147" s="9">
        <f t="shared" si="143"/>
        <v>0</v>
      </c>
    </row>
    <row r="1148" spans="1:8" s="38" customFormat="1" ht="25.5" x14ac:dyDescent="0.25">
      <c r="A1148" s="128"/>
      <c r="B1148" s="41">
        <v>8</v>
      </c>
      <c r="C1148" s="45" t="s">
        <v>148</v>
      </c>
      <c r="D1148" s="41"/>
      <c r="E1148" s="42"/>
      <c r="F1148" s="42"/>
      <c r="G1148" s="42">
        <f t="shared" si="142"/>
        <v>0</v>
      </c>
      <c r="H1148" s="42">
        <f t="shared" si="143"/>
        <v>0</v>
      </c>
    </row>
    <row r="1149" spans="1:8" s="38" customFormat="1" x14ac:dyDescent="0.25">
      <c r="A1149" s="128"/>
      <c r="B1149" s="27">
        <v>9</v>
      </c>
      <c r="C1149" s="5" t="s">
        <v>118</v>
      </c>
      <c r="D1149" s="27"/>
      <c r="E1149" s="9"/>
      <c r="F1149" s="9"/>
      <c r="G1149" s="9">
        <f t="shared" si="142"/>
        <v>0</v>
      </c>
      <c r="H1149" s="9">
        <f t="shared" si="143"/>
        <v>0</v>
      </c>
    </row>
    <row r="1150" spans="1:8" s="38" customFormat="1" x14ac:dyDescent="0.25">
      <c r="A1150" s="128"/>
      <c r="B1150" s="27">
        <v>10</v>
      </c>
      <c r="C1150" s="5" t="s">
        <v>116</v>
      </c>
      <c r="D1150" s="27"/>
      <c r="E1150" s="9"/>
      <c r="F1150" s="9"/>
      <c r="G1150" s="9">
        <f t="shared" si="142"/>
        <v>0</v>
      </c>
      <c r="H1150" s="9">
        <f t="shared" si="143"/>
        <v>0</v>
      </c>
    </row>
    <row r="1151" spans="1:8" s="38" customFormat="1" x14ac:dyDescent="0.25">
      <c r="A1151" s="128"/>
      <c r="B1151" s="27">
        <v>11</v>
      </c>
      <c r="C1151" s="13" t="s">
        <v>110</v>
      </c>
      <c r="D1151" s="14">
        <v>18</v>
      </c>
      <c r="E1151" s="129">
        <v>224.2</v>
      </c>
      <c r="F1151" s="129"/>
      <c r="G1151" s="129"/>
      <c r="H1151" s="28">
        <f>E1151*D1151</f>
        <v>4035.6</v>
      </c>
    </row>
    <row r="1152" spans="1:8" s="38" customFormat="1" ht="18.75" customHeight="1" x14ac:dyDescent="0.25">
      <c r="A1152" s="124" t="s">
        <v>115</v>
      </c>
      <c r="B1152" s="125"/>
      <c r="C1152" s="125"/>
      <c r="D1152" s="125"/>
      <c r="E1152" s="125"/>
      <c r="F1152" s="126"/>
      <c r="G1152" s="17" t="e">
        <f>SUM(G1141:G1150)+(H1151/12)</f>
        <v>#REF!</v>
      </c>
      <c r="H1152" s="17" t="e">
        <f>SUM(H1141:H1151)</f>
        <v>#REF!</v>
      </c>
    </row>
    <row r="1153" spans="1:8" s="12" customFormat="1" x14ac:dyDescent="0.25"/>
    <row r="1154" spans="1:8" s="38" customFormat="1" x14ac:dyDescent="0.25"/>
    <row r="1155" spans="1:8" s="38" customFormat="1" ht="21.75" customHeight="1" x14ac:dyDescent="0.25">
      <c r="A1155" s="130" t="s">
        <v>190</v>
      </c>
      <c r="B1155" s="130"/>
      <c r="C1155" s="130"/>
      <c r="D1155" s="130"/>
      <c r="E1155" s="130"/>
      <c r="F1155" s="130"/>
      <c r="G1155" s="130"/>
      <c r="H1155" s="130"/>
    </row>
    <row r="1156" spans="1:8" s="38" customFormat="1" ht="38.25" x14ac:dyDescent="0.25">
      <c r="A1156" s="16" t="s">
        <v>102</v>
      </c>
      <c r="B1156" s="16" t="s">
        <v>103</v>
      </c>
      <c r="C1156" s="16" t="s">
        <v>104</v>
      </c>
      <c r="D1156" s="16" t="s">
        <v>105</v>
      </c>
      <c r="E1156" s="16" t="s">
        <v>106</v>
      </c>
      <c r="F1156" s="16" t="s">
        <v>108</v>
      </c>
      <c r="G1156" s="16" t="s">
        <v>107</v>
      </c>
      <c r="H1156" s="16" t="s">
        <v>109</v>
      </c>
    </row>
    <row r="1157" spans="1:8" s="38" customFormat="1" x14ac:dyDescent="0.25">
      <c r="A1157" s="127">
        <v>1</v>
      </c>
      <c r="B1157" s="27">
        <v>1</v>
      </c>
      <c r="C1157" s="5" t="s">
        <v>149</v>
      </c>
      <c r="D1157" s="27">
        <v>2</v>
      </c>
      <c r="E1157" s="9" t="e">
        <f>#REF!</f>
        <v>#REF!</v>
      </c>
      <c r="F1157" s="9" t="e">
        <f>#REF!</f>
        <v>#REF!</v>
      </c>
      <c r="G1157" s="9" t="e">
        <f>D1157*F1157</f>
        <v>#REF!</v>
      </c>
      <c r="H1157" s="9" t="e">
        <f>G1157*12</f>
        <v>#REF!</v>
      </c>
    </row>
    <row r="1158" spans="1:8" s="38" customFormat="1" x14ac:dyDescent="0.25">
      <c r="A1158" s="127"/>
      <c r="B1158" s="27">
        <v>2</v>
      </c>
      <c r="C1158" s="5" t="s">
        <v>101</v>
      </c>
      <c r="D1158" s="27"/>
      <c r="E1158" s="9"/>
      <c r="F1158" s="9"/>
      <c r="G1158" s="9">
        <f t="shared" ref="G1158:G1166" si="144">D1158*F1158</f>
        <v>0</v>
      </c>
      <c r="H1158" s="9">
        <f t="shared" ref="H1158:H1166" si="145">G1158*12</f>
        <v>0</v>
      </c>
    </row>
    <row r="1159" spans="1:8" s="38" customFormat="1" x14ac:dyDescent="0.25">
      <c r="A1159" s="127"/>
      <c r="B1159" s="27">
        <v>3</v>
      </c>
      <c r="C1159" s="5" t="s">
        <v>100</v>
      </c>
      <c r="D1159" s="27"/>
      <c r="E1159" s="9"/>
      <c r="F1159" s="9"/>
      <c r="G1159" s="9">
        <f t="shared" si="144"/>
        <v>0</v>
      </c>
      <c r="H1159" s="9">
        <f t="shared" si="145"/>
        <v>0</v>
      </c>
    </row>
    <row r="1160" spans="1:8" s="38" customFormat="1" x14ac:dyDescent="0.25">
      <c r="A1160" s="128"/>
      <c r="B1160" s="27">
        <v>4</v>
      </c>
      <c r="C1160" s="5" t="s">
        <v>114</v>
      </c>
      <c r="D1160" s="27"/>
      <c r="E1160" s="9"/>
      <c r="F1160" s="9"/>
      <c r="G1160" s="9">
        <f t="shared" si="144"/>
        <v>0</v>
      </c>
      <c r="H1160" s="9">
        <f t="shared" si="145"/>
        <v>0</v>
      </c>
    </row>
    <row r="1161" spans="1:8" s="38" customFormat="1" x14ac:dyDescent="0.25">
      <c r="A1161" s="128"/>
      <c r="B1161" s="27">
        <v>5</v>
      </c>
      <c r="C1161" s="5" t="s">
        <v>117</v>
      </c>
      <c r="D1161" s="27"/>
      <c r="E1161" s="9"/>
      <c r="F1161" s="9"/>
      <c r="G1161" s="9">
        <f t="shared" si="144"/>
        <v>0</v>
      </c>
      <c r="H1161" s="9">
        <f t="shared" si="145"/>
        <v>0</v>
      </c>
    </row>
    <row r="1162" spans="1:8" s="38" customFormat="1" x14ac:dyDescent="0.25">
      <c r="A1162" s="128"/>
      <c r="B1162" s="27">
        <v>6</v>
      </c>
      <c r="C1162" s="5" t="s">
        <v>119</v>
      </c>
      <c r="D1162" s="27"/>
      <c r="E1162" s="9"/>
      <c r="F1162" s="9"/>
      <c r="G1162" s="9">
        <f t="shared" si="144"/>
        <v>0</v>
      </c>
      <c r="H1162" s="9">
        <f t="shared" si="145"/>
        <v>0</v>
      </c>
    </row>
    <row r="1163" spans="1:8" s="38" customFormat="1" x14ac:dyDescent="0.25">
      <c r="A1163" s="128"/>
      <c r="B1163" s="27">
        <v>7</v>
      </c>
      <c r="C1163" s="5" t="s">
        <v>120</v>
      </c>
      <c r="D1163" s="27"/>
      <c r="E1163" s="9"/>
      <c r="F1163" s="9"/>
      <c r="G1163" s="9">
        <f t="shared" si="144"/>
        <v>0</v>
      </c>
      <c r="H1163" s="9">
        <f t="shared" si="145"/>
        <v>0</v>
      </c>
    </row>
    <row r="1164" spans="1:8" s="38" customFormat="1" ht="25.5" x14ac:dyDescent="0.25">
      <c r="A1164" s="128"/>
      <c r="B1164" s="41">
        <v>8</v>
      </c>
      <c r="C1164" s="45" t="s">
        <v>148</v>
      </c>
      <c r="D1164" s="41"/>
      <c r="E1164" s="42"/>
      <c r="F1164" s="42"/>
      <c r="G1164" s="42">
        <f t="shared" si="144"/>
        <v>0</v>
      </c>
      <c r="H1164" s="42">
        <f t="shared" si="145"/>
        <v>0</v>
      </c>
    </row>
    <row r="1165" spans="1:8" s="38" customFormat="1" x14ac:dyDescent="0.25">
      <c r="A1165" s="128"/>
      <c r="B1165" s="27">
        <v>9</v>
      </c>
      <c r="C1165" s="5" t="s">
        <v>118</v>
      </c>
      <c r="D1165" s="27"/>
      <c r="E1165" s="9"/>
      <c r="F1165" s="9"/>
      <c r="G1165" s="9">
        <f t="shared" si="144"/>
        <v>0</v>
      </c>
      <c r="H1165" s="9">
        <f t="shared" si="145"/>
        <v>0</v>
      </c>
    </row>
    <row r="1166" spans="1:8" s="38" customFormat="1" x14ac:dyDescent="0.25">
      <c r="A1166" s="128"/>
      <c r="B1166" s="27">
        <v>10</v>
      </c>
      <c r="C1166" s="5" t="s">
        <v>116</v>
      </c>
      <c r="D1166" s="27"/>
      <c r="E1166" s="9"/>
      <c r="F1166" s="9"/>
      <c r="G1166" s="9">
        <f t="shared" si="144"/>
        <v>0</v>
      </c>
      <c r="H1166" s="9">
        <f t="shared" si="145"/>
        <v>0</v>
      </c>
    </row>
    <row r="1167" spans="1:8" s="38" customFormat="1" x14ac:dyDescent="0.25">
      <c r="A1167" s="128"/>
      <c r="B1167" s="27">
        <v>11</v>
      </c>
      <c r="C1167" s="13" t="s">
        <v>110</v>
      </c>
      <c r="D1167" s="14">
        <v>18</v>
      </c>
      <c r="E1167" s="129">
        <v>224.2</v>
      </c>
      <c r="F1167" s="129"/>
      <c r="G1167" s="129"/>
      <c r="H1167" s="28">
        <f>E1167*D1167</f>
        <v>4035.6</v>
      </c>
    </row>
    <row r="1168" spans="1:8" s="38" customFormat="1" ht="18.75" customHeight="1" x14ac:dyDescent="0.25">
      <c r="A1168" s="124" t="s">
        <v>115</v>
      </c>
      <c r="B1168" s="125"/>
      <c r="C1168" s="125"/>
      <c r="D1168" s="125"/>
      <c r="E1168" s="125"/>
      <c r="F1168" s="126"/>
      <c r="G1168" s="17" t="e">
        <f>SUM(G1157:G1166)+(H1167/12)</f>
        <v>#REF!</v>
      </c>
      <c r="H1168" s="17" t="e">
        <f>SUM(H1157:H1167)</f>
        <v>#REF!</v>
      </c>
    </row>
    <row r="1169" spans="1:8" s="12" customFormat="1" x14ac:dyDescent="0.25"/>
    <row r="1170" spans="1:8" s="38" customFormat="1" x14ac:dyDescent="0.25"/>
    <row r="1171" spans="1:8" s="38" customFormat="1" ht="21.75" customHeight="1" x14ac:dyDescent="0.25">
      <c r="A1171" s="130" t="s">
        <v>192</v>
      </c>
      <c r="B1171" s="130"/>
      <c r="C1171" s="130"/>
      <c r="D1171" s="130"/>
      <c r="E1171" s="130"/>
      <c r="F1171" s="130"/>
      <c r="G1171" s="130"/>
      <c r="H1171" s="130"/>
    </row>
    <row r="1172" spans="1:8" s="38" customFormat="1" ht="38.25" x14ac:dyDescent="0.25">
      <c r="A1172" s="16" t="s">
        <v>102</v>
      </c>
      <c r="B1172" s="16" t="s">
        <v>103</v>
      </c>
      <c r="C1172" s="16" t="s">
        <v>104</v>
      </c>
      <c r="D1172" s="16" t="s">
        <v>105</v>
      </c>
      <c r="E1172" s="16" t="s">
        <v>106</v>
      </c>
      <c r="F1172" s="16" t="s">
        <v>108</v>
      </c>
      <c r="G1172" s="16" t="s">
        <v>107</v>
      </c>
      <c r="H1172" s="16" t="s">
        <v>109</v>
      </c>
    </row>
    <row r="1173" spans="1:8" s="38" customFormat="1" x14ac:dyDescent="0.25">
      <c r="A1173" s="127">
        <v>1</v>
      </c>
      <c r="B1173" s="27">
        <v>1</v>
      </c>
      <c r="C1173" s="5" t="s">
        <v>149</v>
      </c>
      <c r="D1173" s="27">
        <v>2</v>
      </c>
      <c r="E1173" s="9" t="e">
        <f>#REF!</f>
        <v>#REF!</v>
      </c>
      <c r="F1173" s="9" t="e">
        <f>#REF!</f>
        <v>#REF!</v>
      </c>
      <c r="G1173" s="9" t="e">
        <f>D1173*F1173</f>
        <v>#REF!</v>
      </c>
      <c r="H1173" s="9" t="e">
        <f>G1173*12</f>
        <v>#REF!</v>
      </c>
    </row>
    <row r="1174" spans="1:8" s="38" customFormat="1" x14ac:dyDescent="0.25">
      <c r="A1174" s="127"/>
      <c r="B1174" s="27">
        <v>2</v>
      </c>
      <c r="C1174" s="5" t="s">
        <v>101</v>
      </c>
      <c r="D1174" s="27"/>
      <c r="E1174" s="9"/>
      <c r="F1174" s="9"/>
      <c r="G1174" s="9">
        <f t="shared" ref="G1174:G1182" si="146">D1174*F1174</f>
        <v>0</v>
      </c>
      <c r="H1174" s="9">
        <f t="shared" ref="H1174:H1182" si="147">G1174*12</f>
        <v>0</v>
      </c>
    </row>
    <row r="1175" spans="1:8" s="38" customFormat="1" x14ac:dyDescent="0.25">
      <c r="A1175" s="127"/>
      <c r="B1175" s="27">
        <v>3</v>
      </c>
      <c r="C1175" s="5" t="s">
        <v>100</v>
      </c>
      <c r="D1175" s="27"/>
      <c r="E1175" s="9"/>
      <c r="F1175" s="9"/>
      <c r="G1175" s="9">
        <f t="shared" si="146"/>
        <v>0</v>
      </c>
      <c r="H1175" s="9">
        <f t="shared" si="147"/>
        <v>0</v>
      </c>
    </row>
    <row r="1176" spans="1:8" s="38" customFormat="1" x14ac:dyDescent="0.25">
      <c r="A1176" s="128"/>
      <c r="B1176" s="27">
        <v>4</v>
      </c>
      <c r="C1176" s="5" t="s">
        <v>114</v>
      </c>
      <c r="D1176" s="27"/>
      <c r="E1176" s="9"/>
      <c r="F1176" s="9"/>
      <c r="G1176" s="9">
        <f t="shared" si="146"/>
        <v>0</v>
      </c>
      <c r="H1176" s="9">
        <f t="shared" si="147"/>
        <v>0</v>
      </c>
    </row>
    <row r="1177" spans="1:8" s="38" customFormat="1" x14ac:dyDescent="0.25">
      <c r="A1177" s="128"/>
      <c r="B1177" s="27">
        <v>5</v>
      </c>
      <c r="C1177" s="5" t="s">
        <v>117</v>
      </c>
      <c r="D1177" s="27"/>
      <c r="E1177" s="9"/>
      <c r="F1177" s="9"/>
      <c r="G1177" s="9">
        <f t="shared" si="146"/>
        <v>0</v>
      </c>
      <c r="H1177" s="9">
        <f t="shared" si="147"/>
        <v>0</v>
      </c>
    </row>
    <row r="1178" spans="1:8" s="38" customFormat="1" x14ac:dyDescent="0.25">
      <c r="A1178" s="128"/>
      <c r="B1178" s="27">
        <v>6</v>
      </c>
      <c r="C1178" s="5" t="s">
        <v>119</v>
      </c>
      <c r="D1178" s="27"/>
      <c r="E1178" s="9"/>
      <c r="F1178" s="9"/>
      <c r="G1178" s="9">
        <f t="shared" si="146"/>
        <v>0</v>
      </c>
      <c r="H1178" s="9">
        <f t="shared" si="147"/>
        <v>0</v>
      </c>
    </row>
    <row r="1179" spans="1:8" s="38" customFormat="1" x14ac:dyDescent="0.25">
      <c r="A1179" s="128"/>
      <c r="B1179" s="27">
        <v>7</v>
      </c>
      <c r="C1179" s="5" t="s">
        <v>120</v>
      </c>
      <c r="D1179" s="27"/>
      <c r="E1179" s="9"/>
      <c r="F1179" s="9"/>
      <c r="G1179" s="9">
        <f t="shared" si="146"/>
        <v>0</v>
      </c>
      <c r="H1179" s="9">
        <f t="shared" si="147"/>
        <v>0</v>
      </c>
    </row>
    <row r="1180" spans="1:8" s="38" customFormat="1" ht="25.5" x14ac:dyDescent="0.25">
      <c r="A1180" s="128"/>
      <c r="B1180" s="41">
        <v>8</v>
      </c>
      <c r="C1180" s="45" t="s">
        <v>148</v>
      </c>
      <c r="D1180" s="41"/>
      <c r="E1180" s="42"/>
      <c r="F1180" s="42"/>
      <c r="G1180" s="42">
        <f t="shared" si="146"/>
        <v>0</v>
      </c>
      <c r="H1180" s="42">
        <f t="shared" si="147"/>
        <v>0</v>
      </c>
    </row>
    <row r="1181" spans="1:8" s="38" customFormat="1" x14ac:dyDescent="0.25">
      <c r="A1181" s="128"/>
      <c r="B1181" s="27">
        <v>9</v>
      </c>
      <c r="C1181" s="5" t="s">
        <v>118</v>
      </c>
      <c r="D1181" s="27"/>
      <c r="E1181" s="9"/>
      <c r="F1181" s="9"/>
      <c r="G1181" s="9">
        <f t="shared" si="146"/>
        <v>0</v>
      </c>
      <c r="H1181" s="9">
        <f t="shared" si="147"/>
        <v>0</v>
      </c>
    </row>
    <row r="1182" spans="1:8" s="38" customFormat="1" x14ac:dyDescent="0.25">
      <c r="A1182" s="128"/>
      <c r="B1182" s="27">
        <v>10</v>
      </c>
      <c r="C1182" s="5" t="s">
        <v>116</v>
      </c>
      <c r="D1182" s="27"/>
      <c r="E1182" s="9"/>
      <c r="F1182" s="9"/>
      <c r="G1182" s="9">
        <f t="shared" si="146"/>
        <v>0</v>
      </c>
      <c r="H1182" s="9">
        <f t="shared" si="147"/>
        <v>0</v>
      </c>
    </row>
    <row r="1183" spans="1:8" s="38" customFormat="1" x14ac:dyDescent="0.25">
      <c r="A1183" s="128"/>
      <c r="B1183" s="27">
        <v>11</v>
      </c>
      <c r="C1183" s="13" t="s">
        <v>110</v>
      </c>
      <c r="D1183" s="14">
        <v>18</v>
      </c>
      <c r="E1183" s="129">
        <v>224.2</v>
      </c>
      <c r="F1183" s="129"/>
      <c r="G1183" s="129"/>
      <c r="H1183" s="28">
        <f>E1183*D1183</f>
        <v>4035.6</v>
      </c>
    </row>
    <row r="1184" spans="1:8" s="38" customFormat="1" ht="18.75" customHeight="1" x14ac:dyDescent="0.25">
      <c r="A1184" s="124" t="s">
        <v>115</v>
      </c>
      <c r="B1184" s="125"/>
      <c r="C1184" s="125"/>
      <c r="D1184" s="125"/>
      <c r="E1184" s="125"/>
      <c r="F1184" s="126"/>
      <c r="G1184" s="17" t="e">
        <f>SUM(G1173:G1182)+(H1183/12)</f>
        <v>#REF!</v>
      </c>
      <c r="H1184" s="17" t="e">
        <f>SUM(H1173:H1183)</f>
        <v>#REF!</v>
      </c>
    </row>
    <row r="1185" spans="1:8" s="12" customFormat="1" x14ac:dyDescent="0.25"/>
    <row r="1186" spans="1:8" s="38" customFormat="1" x14ac:dyDescent="0.25"/>
    <row r="1187" spans="1:8" s="38" customFormat="1" ht="21.75" customHeight="1" x14ac:dyDescent="0.25">
      <c r="A1187" s="130" t="s">
        <v>191</v>
      </c>
      <c r="B1187" s="130"/>
      <c r="C1187" s="130"/>
      <c r="D1187" s="130"/>
      <c r="E1187" s="130"/>
      <c r="F1187" s="130"/>
      <c r="G1187" s="130"/>
      <c r="H1187" s="130"/>
    </row>
    <row r="1188" spans="1:8" s="38" customFormat="1" ht="38.25" x14ac:dyDescent="0.25">
      <c r="A1188" s="16" t="s">
        <v>102</v>
      </c>
      <c r="B1188" s="16" t="s">
        <v>103</v>
      </c>
      <c r="C1188" s="16" t="s">
        <v>104</v>
      </c>
      <c r="D1188" s="16" t="s">
        <v>105</v>
      </c>
      <c r="E1188" s="16" t="s">
        <v>106</v>
      </c>
      <c r="F1188" s="16" t="s">
        <v>108</v>
      </c>
      <c r="G1188" s="16" t="s">
        <v>107</v>
      </c>
      <c r="H1188" s="16" t="s">
        <v>109</v>
      </c>
    </row>
    <row r="1189" spans="1:8" s="38" customFormat="1" x14ac:dyDescent="0.25">
      <c r="A1189" s="127">
        <v>1</v>
      </c>
      <c r="B1189" s="27">
        <v>1</v>
      </c>
      <c r="C1189" s="5" t="s">
        <v>149</v>
      </c>
      <c r="D1189" s="27">
        <v>2</v>
      </c>
      <c r="E1189" s="9" t="e">
        <f>#REF!</f>
        <v>#REF!</v>
      </c>
      <c r="F1189" s="9" t="e">
        <f>#REF!</f>
        <v>#REF!</v>
      </c>
      <c r="G1189" s="9" t="e">
        <f>D1189*F1189</f>
        <v>#REF!</v>
      </c>
      <c r="H1189" s="9" t="e">
        <f>G1189*12</f>
        <v>#REF!</v>
      </c>
    </row>
    <row r="1190" spans="1:8" s="38" customFormat="1" x14ac:dyDescent="0.25">
      <c r="A1190" s="127"/>
      <c r="B1190" s="27">
        <v>2</v>
      </c>
      <c r="C1190" s="5" t="s">
        <v>101</v>
      </c>
      <c r="D1190" s="27"/>
      <c r="E1190" s="9"/>
      <c r="F1190" s="9"/>
      <c r="G1190" s="9">
        <f t="shared" ref="G1190:G1198" si="148">D1190*F1190</f>
        <v>0</v>
      </c>
      <c r="H1190" s="9">
        <f t="shared" ref="H1190:H1198" si="149">G1190*12</f>
        <v>0</v>
      </c>
    </row>
    <row r="1191" spans="1:8" s="38" customFormat="1" x14ac:dyDescent="0.25">
      <c r="A1191" s="127"/>
      <c r="B1191" s="27">
        <v>3</v>
      </c>
      <c r="C1191" s="5" t="s">
        <v>100</v>
      </c>
      <c r="D1191" s="27"/>
      <c r="E1191" s="9"/>
      <c r="F1191" s="9"/>
      <c r="G1191" s="9">
        <f t="shared" si="148"/>
        <v>0</v>
      </c>
      <c r="H1191" s="9">
        <f t="shared" si="149"/>
        <v>0</v>
      </c>
    </row>
    <row r="1192" spans="1:8" s="38" customFormat="1" x14ac:dyDescent="0.25">
      <c r="A1192" s="128"/>
      <c r="B1192" s="27">
        <v>4</v>
      </c>
      <c r="C1192" s="5" t="s">
        <v>114</v>
      </c>
      <c r="D1192" s="27"/>
      <c r="E1192" s="9"/>
      <c r="F1192" s="9"/>
      <c r="G1192" s="9">
        <f t="shared" si="148"/>
        <v>0</v>
      </c>
      <c r="H1192" s="9">
        <f t="shared" si="149"/>
        <v>0</v>
      </c>
    </row>
    <row r="1193" spans="1:8" s="38" customFormat="1" x14ac:dyDescent="0.25">
      <c r="A1193" s="128"/>
      <c r="B1193" s="27">
        <v>5</v>
      </c>
      <c r="C1193" s="5" t="s">
        <v>117</v>
      </c>
      <c r="D1193" s="27"/>
      <c r="E1193" s="9"/>
      <c r="F1193" s="9"/>
      <c r="G1193" s="9">
        <f t="shared" si="148"/>
        <v>0</v>
      </c>
      <c r="H1193" s="9">
        <f t="shared" si="149"/>
        <v>0</v>
      </c>
    </row>
    <row r="1194" spans="1:8" s="38" customFormat="1" x14ac:dyDescent="0.25">
      <c r="A1194" s="128"/>
      <c r="B1194" s="27">
        <v>6</v>
      </c>
      <c r="C1194" s="5" t="s">
        <v>119</v>
      </c>
      <c r="D1194" s="27"/>
      <c r="E1194" s="9"/>
      <c r="F1194" s="9"/>
      <c r="G1194" s="9">
        <f t="shared" si="148"/>
        <v>0</v>
      </c>
      <c r="H1194" s="9">
        <f t="shared" si="149"/>
        <v>0</v>
      </c>
    </row>
    <row r="1195" spans="1:8" s="38" customFormat="1" x14ac:dyDescent="0.25">
      <c r="A1195" s="128"/>
      <c r="B1195" s="27">
        <v>7</v>
      </c>
      <c r="C1195" s="5" t="s">
        <v>120</v>
      </c>
      <c r="D1195" s="27"/>
      <c r="E1195" s="9"/>
      <c r="F1195" s="9"/>
      <c r="G1195" s="9">
        <f t="shared" si="148"/>
        <v>0</v>
      </c>
      <c r="H1195" s="9">
        <f t="shared" si="149"/>
        <v>0</v>
      </c>
    </row>
    <row r="1196" spans="1:8" s="38" customFormat="1" ht="25.5" x14ac:dyDescent="0.25">
      <c r="A1196" s="128"/>
      <c r="B1196" s="41">
        <v>8</v>
      </c>
      <c r="C1196" s="45" t="s">
        <v>148</v>
      </c>
      <c r="D1196" s="41"/>
      <c r="E1196" s="42"/>
      <c r="F1196" s="42"/>
      <c r="G1196" s="42">
        <f t="shared" si="148"/>
        <v>0</v>
      </c>
      <c r="H1196" s="42">
        <f t="shared" si="149"/>
        <v>0</v>
      </c>
    </row>
    <row r="1197" spans="1:8" s="38" customFormat="1" x14ac:dyDescent="0.25">
      <c r="A1197" s="128"/>
      <c r="B1197" s="27">
        <v>9</v>
      </c>
      <c r="C1197" s="5" t="s">
        <v>118</v>
      </c>
      <c r="D1197" s="27"/>
      <c r="E1197" s="9"/>
      <c r="F1197" s="9"/>
      <c r="G1197" s="9">
        <f t="shared" si="148"/>
        <v>0</v>
      </c>
      <c r="H1197" s="9">
        <f t="shared" si="149"/>
        <v>0</v>
      </c>
    </row>
    <row r="1198" spans="1:8" s="38" customFormat="1" x14ac:dyDescent="0.25">
      <c r="A1198" s="128"/>
      <c r="B1198" s="27">
        <v>10</v>
      </c>
      <c r="C1198" s="5" t="s">
        <v>116</v>
      </c>
      <c r="D1198" s="27"/>
      <c r="E1198" s="9"/>
      <c r="F1198" s="9"/>
      <c r="G1198" s="9">
        <f t="shared" si="148"/>
        <v>0</v>
      </c>
      <c r="H1198" s="9">
        <f t="shared" si="149"/>
        <v>0</v>
      </c>
    </row>
    <row r="1199" spans="1:8" s="38" customFormat="1" x14ac:dyDescent="0.25">
      <c r="A1199" s="128"/>
      <c r="B1199" s="27">
        <v>11</v>
      </c>
      <c r="C1199" s="13" t="s">
        <v>110</v>
      </c>
      <c r="D1199" s="14">
        <v>18</v>
      </c>
      <c r="E1199" s="129">
        <v>224.2</v>
      </c>
      <c r="F1199" s="129"/>
      <c r="G1199" s="129"/>
      <c r="H1199" s="28">
        <f>E1199*D1199</f>
        <v>4035.6</v>
      </c>
    </row>
    <row r="1200" spans="1:8" s="38" customFormat="1" ht="18.75" customHeight="1" x14ac:dyDescent="0.25">
      <c r="A1200" s="124" t="s">
        <v>115</v>
      </c>
      <c r="B1200" s="125"/>
      <c r="C1200" s="125"/>
      <c r="D1200" s="125"/>
      <c r="E1200" s="125"/>
      <c r="F1200" s="126"/>
      <c r="G1200" s="17" t="e">
        <f>SUM(G1189:G1198)+(H1199/12)</f>
        <v>#REF!</v>
      </c>
      <c r="H1200" s="17" t="e">
        <f>SUM(H1189:H1199)</f>
        <v>#REF!</v>
      </c>
    </row>
    <row r="1201" spans="1:8" s="12" customFormat="1" x14ac:dyDescent="0.25"/>
    <row r="1202" spans="1:8" s="38" customFormat="1" x14ac:dyDescent="0.25"/>
    <row r="1203" spans="1:8" s="38" customFormat="1" ht="21.75" customHeight="1" x14ac:dyDescent="0.25">
      <c r="A1203" s="130" t="s">
        <v>193</v>
      </c>
      <c r="B1203" s="130"/>
      <c r="C1203" s="130"/>
      <c r="D1203" s="130"/>
      <c r="E1203" s="130"/>
      <c r="F1203" s="130"/>
      <c r="G1203" s="130"/>
      <c r="H1203" s="130"/>
    </row>
    <row r="1204" spans="1:8" s="38" customFormat="1" ht="38.25" x14ac:dyDescent="0.25">
      <c r="A1204" s="16" t="s">
        <v>102</v>
      </c>
      <c r="B1204" s="16" t="s">
        <v>103</v>
      </c>
      <c r="C1204" s="16" t="s">
        <v>104</v>
      </c>
      <c r="D1204" s="16" t="s">
        <v>105</v>
      </c>
      <c r="E1204" s="16" t="s">
        <v>106</v>
      </c>
      <c r="F1204" s="16" t="s">
        <v>108</v>
      </c>
      <c r="G1204" s="16" t="s">
        <v>107</v>
      </c>
      <c r="H1204" s="16" t="s">
        <v>109</v>
      </c>
    </row>
    <row r="1205" spans="1:8" s="38" customFormat="1" x14ac:dyDescent="0.25">
      <c r="A1205" s="127">
        <v>1</v>
      </c>
      <c r="B1205" s="27">
        <v>1</v>
      </c>
      <c r="C1205" s="5" t="s">
        <v>149</v>
      </c>
      <c r="D1205" s="27">
        <v>2</v>
      </c>
      <c r="E1205" s="9" t="e">
        <f>#REF!</f>
        <v>#REF!</v>
      </c>
      <c r="F1205" s="9" t="e">
        <f>#REF!</f>
        <v>#REF!</v>
      </c>
      <c r="G1205" s="9" t="e">
        <f>D1205*F1205</f>
        <v>#REF!</v>
      </c>
      <c r="H1205" s="9" t="e">
        <f>G1205*12</f>
        <v>#REF!</v>
      </c>
    </row>
    <row r="1206" spans="1:8" s="38" customFormat="1" x14ac:dyDescent="0.25">
      <c r="A1206" s="127"/>
      <c r="B1206" s="27">
        <v>2</v>
      </c>
      <c r="C1206" s="5" t="s">
        <v>101</v>
      </c>
      <c r="D1206" s="27"/>
      <c r="E1206" s="9"/>
      <c r="F1206" s="9"/>
      <c r="G1206" s="9">
        <f t="shared" ref="G1206:G1214" si="150">D1206*F1206</f>
        <v>0</v>
      </c>
      <c r="H1206" s="9">
        <f t="shared" ref="H1206:H1214" si="151">G1206*12</f>
        <v>0</v>
      </c>
    </row>
    <row r="1207" spans="1:8" s="38" customFormat="1" x14ac:dyDescent="0.25">
      <c r="A1207" s="127"/>
      <c r="B1207" s="27">
        <v>3</v>
      </c>
      <c r="C1207" s="5" t="s">
        <v>100</v>
      </c>
      <c r="D1207" s="27"/>
      <c r="E1207" s="9"/>
      <c r="F1207" s="9"/>
      <c r="G1207" s="9">
        <f t="shared" si="150"/>
        <v>0</v>
      </c>
      <c r="H1207" s="9">
        <f t="shared" si="151"/>
        <v>0</v>
      </c>
    </row>
    <row r="1208" spans="1:8" s="38" customFormat="1" x14ac:dyDescent="0.25">
      <c r="A1208" s="128"/>
      <c r="B1208" s="27">
        <v>4</v>
      </c>
      <c r="C1208" s="5" t="s">
        <v>114</v>
      </c>
      <c r="D1208" s="27"/>
      <c r="E1208" s="9"/>
      <c r="F1208" s="9"/>
      <c r="G1208" s="9">
        <f t="shared" si="150"/>
        <v>0</v>
      </c>
      <c r="H1208" s="9">
        <f t="shared" si="151"/>
        <v>0</v>
      </c>
    </row>
    <row r="1209" spans="1:8" s="38" customFormat="1" x14ac:dyDescent="0.25">
      <c r="A1209" s="128"/>
      <c r="B1209" s="27">
        <v>5</v>
      </c>
      <c r="C1209" s="5" t="s">
        <v>117</v>
      </c>
      <c r="D1209" s="27"/>
      <c r="E1209" s="9"/>
      <c r="F1209" s="9"/>
      <c r="G1209" s="9">
        <f t="shared" si="150"/>
        <v>0</v>
      </c>
      <c r="H1209" s="9">
        <f t="shared" si="151"/>
        <v>0</v>
      </c>
    </row>
    <row r="1210" spans="1:8" s="38" customFormat="1" x14ac:dyDescent="0.25">
      <c r="A1210" s="128"/>
      <c r="B1210" s="27">
        <v>6</v>
      </c>
      <c r="C1210" s="5" t="s">
        <v>119</v>
      </c>
      <c r="D1210" s="27"/>
      <c r="E1210" s="9"/>
      <c r="F1210" s="9"/>
      <c r="G1210" s="9">
        <f t="shared" si="150"/>
        <v>0</v>
      </c>
      <c r="H1210" s="9">
        <f t="shared" si="151"/>
        <v>0</v>
      </c>
    </row>
    <row r="1211" spans="1:8" s="38" customFormat="1" x14ac:dyDescent="0.25">
      <c r="A1211" s="128"/>
      <c r="B1211" s="27">
        <v>7</v>
      </c>
      <c r="C1211" s="5" t="s">
        <v>120</v>
      </c>
      <c r="D1211" s="27"/>
      <c r="E1211" s="9"/>
      <c r="F1211" s="9"/>
      <c r="G1211" s="9">
        <f t="shared" si="150"/>
        <v>0</v>
      </c>
      <c r="H1211" s="9">
        <f t="shared" si="151"/>
        <v>0</v>
      </c>
    </row>
    <row r="1212" spans="1:8" s="38" customFormat="1" ht="25.5" x14ac:dyDescent="0.25">
      <c r="A1212" s="128"/>
      <c r="B1212" s="41">
        <v>8</v>
      </c>
      <c r="C1212" s="45" t="s">
        <v>148</v>
      </c>
      <c r="D1212" s="41"/>
      <c r="E1212" s="42"/>
      <c r="F1212" s="42"/>
      <c r="G1212" s="42">
        <f t="shared" si="150"/>
        <v>0</v>
      </c>
      <c r="H1212" s="42">
        <f t="shared" si="151"/>
        <v>0</v>
      </c>
    </row>
    <row r="1213" spans="1:8" s="38" customFormat="1" x14ac:dyDescent="0.25">
      <c r="A1213" s="128"/>
      <c r="B1213" s="27">
        <v>9</v>
      </c>
      <c r="C1213" s="5" t="s">
        <v>118</v>
      </c>
      <c r="D1213" s="27"/>
      <c r="E1213" s="9"/>
      <c r="F1213" s="9"/>
      <c r="G1213" s="9">
        <f t="shared" si="150"/>
        <v>0</v>
      </c>
      <c r="H1213" s="9">
        <f t="shared" si="151"/>
        <v>0</v>
      </c>
    </row>
    <row r="1214" spans="1:8" s="38" customFormat="1" x14ac:dyDescent="0.25">
      <c r="A1214" s="128"/>
      <c r="B1214" s="27">
        <v>10</v>
      </c>
      <c r="C1214" s="5" t="s">
        <v>116</v>
      </c>
      <c r="D1214" s="27"/>
      <c r="E1214" s="9"/>
      <c r="F1214" s="9"/>
      <c r="G1214" s="9">
        <f t="shared" si="150"/>
        <v>0</v>
      </c>
      <c r="H1214" s="9">
        <f t="shared" si="151"/>
        <v>0</v>
      </c>
    </row>
    <row r="1215" spans="1:8" s="38" customFormat="1" x14ac:dyDescent="0.25">
      <c r="A1215" s="128"/>
      <c r="B1215" s="27">
        <v>11</v>
      </c>
      <c r="C1215" s="13" t="s">
        <v>110</v>
      </c>
      <c r="D1215" s="14">
        <v>18</v>
      </c>
      <c r="E1215" s="129">
        <v>224.2</v>
      </c>
      <c r="F1215" s="129"/>
      <c r="G1215" s="129"/>
      <c r="H1215" s="28">
        <f>E1215*D1215</f>
        <v>4035.6</v>
      </c>
    </row>
    <row r="1216" spans="1:8" s="38" customFormat="1" ht="18.75" customHeight="1" x14ac:dyDescent="0.25">
      <c r="A1216" s="124" t="s">
        <v>115</v>
      </c>
      <c r="B1216" s="125"/>
      <c r="C1216" s="125"/>
      <c r="D1216" s="125"/>
      <c r="E1216" s="125"/>
      <c r="F1216" s="126"/>
      <c r="G1216" s="17" t="e">
        <f>SUM(G1205:G1214)+(H1215/12)</f>
        <v>#REF!</v>
      </c>
      <c r="H1216" s="17" t="e">
        <f>SUM(H1205:H1215)</f>
        <v>#REF!</v>
      </c>
    </row>
    <row r="1217" spans="1:8" s="12" customFormat="1" x14ac:dyDescent="0.25"/>
    <row r="1218" spans="1:8" s="38" customFormat="1" x14ac:dyDescent="0.25"/>
    <row r="1219" spans="1:8" s="38" customFormat="1" ht="21.75" customHeight="1" x14ac:dyDescent="0.25">
      <c r="A1219" s="130" t="s">
        <v>194</v>
      </c>
      <c r="B1219" s="130"/>
      <c r="C1219" s="130"/>
      <c r="D1219" s="130"/>
      <c r="E1219" s="130"/>
      <c r="F1219" s="130"/>
      <c r="G1219" s="130"/>
      <c r="H1219" s="130"/>
    </row>
    <row r="1220" spans="1:8" s="38" customFormat="1" ht="38.25" x14ac:dyDescent="0.25">
      <c r="A1220" s="16" t="s">
        <v>102</v>
      </c>
      <c r="B1220" s="16" t="s">
        <v>103</v>
      </c>
      <c r="C1220" s="16" t="s">
        <v>104</v>
      </c>
      <c r="D1220" s="16" t="s">
        <v>105</v>
      </c>
      <c r="E1220" s="16" t="s">
        <v>106</v>
      </c>
      <c r="F1220" s="16" t="s">
        <v>108</v>
      </c>
      <c r="G1220" s="16" t="s">
        <v>107</v>
      </c>
      <c r="H1220" s="16" t="s">
        <v>109</v>
      </c>
    </row>
    <row r="1221" spans="1:8" s="38" customFormat="1" x14ac:dyDescent="0.25">
      <c r="A1221" s="127">
        <v>1</v>
      </c>
      <c r="B1221" s="27">
        <v>1</v>
      </c>
      <c r="C1221" s="5" t="s">
        <v>149</v>
      </c>
      <c r="D1221" s="27">
        <v>1</v>
      </c>
      <c r="E1221" s="9" t="e">
        <f>#REF!</f>
        <v>#REF!</v>
      </c>
      <c r="F1221" s="9" t="e">
        <f>#REF!</f>
        <v>#REF!</v>
      </c>
      <c r="G1221" s="9" t="e">
        <f>D1221*F1221</f>
        <v>#REF!</v>
      </c>
      <c r="H1221" s="9" t="e">
        <f>G1221*12</f>
        <v>#REF!</v>
      </c>
    </row>
    <row r="1222" spans="1:8" s="38" customFormat="1" x14ac:dyDescent="0.25">
      <c r="A1222" s="127"/>
      <c r="B1222" s="27">
        <v>2</v>
      </c>
      <c r="C1222" s="5" t="s">
        <v>101</v>
      </c>
      <c r="D1222" s="27"/>
      <c r="E1222" s="9"/>
      <c r="F1222" s="9"/>
      <c r="G1222" s="9">
        <f t="shared" ref="G1222:G1230" si="152">D1222*F1222</f>
        <v>0</v>
      </c>
      <c r="H1222" s="9">
        <f t="shared" ref="H1222:H1230" si="153">G1222*12</f>
        <v>0</v>
      </c>
    </row>
    <row r="1223" spans="1:8" s="38" customFormat="1" x14ac:dyDescent="0.25">
      <c r="A1223" s="127"/>
      <c r="B1223" s="27">
        <v>3</v>
      </c>
      <c r="C1223" s="5" t="s">
        <v>100</v>
      </c>
      <c r="D1223" s="27"/>
      <c r="E1223" s="9"/>
      <c r="F1223" s="9"/>
      <c r="G1223" s="9">
        <f t="shared" si="152"/>
        <v>0</v>
      </c>
      <c r="H1223" s="9">
        <f t="shared" si="153"/>
        <v>0</v>
      </c>
    </row>
    <row r="1224" spans="1:8" s="38" customFormat="1" x14ac:dyDescent="0.25">
      <c r="A1224" s="128"/>
      <c r="B1224" s="27">
        <v>4</v>
      </c>
      <c r="C1224" s="5" t="s">
        <v>114</v>
      </c>
      <c r="D1224" s="27"/>
      <c r="E1224" s="9"/>
      <c r="F1224" s="9"/>
      <c r="G1224" s="9">
        <f t="shared" si="152"/>
        <v>0</v>
      </c>
      <c r="H1224" s="9">
        <f t="shared" si="153"/>
        <v>0</v>
      </c>
    </row>
    <row r="1225" spans="1:8" s="38" customFormat="1" x14ac:dyDescent="0.25">
      <c r="A1225" s="128"/>
      <c r="B1225" s="27">
        <v>5</v>
      </c>
      <c r="C1225" s="5" t="s">
        <v>117</v>
      </c>
      <c r="D1225" s="27"/>
      <c r="E1225" s="9"/>
      <c r="F1225" s="9"/>
      <c r="G1225" s="9">
        <f t="shared" si="152"/>
        <v>0</v>
      </c>
      <c r="H1225" s="9">
        <f t="shared" si="153"/>
        <v>0</v>
      </c>
    </row>
    <row r="1226" spans="1:8" s="38" customFormat="1" x14ac:dyDescent="0.25">
      <c r="A1226" s="128"/>
      <c r="B1226" s="27">
        <v>6</v>
      </c>
      <c r="C1226" s="5" t="s">
        <v>119</v>
      </c>
      <c r="D1226" s="27"/>
      <c r="E1226" s="9"/>
      <c r="F1226" s="9"/>
      <c r="G1226" s="9">
        <f t="shared" si="152"/>
        <v>0</v>
      </c>
      <c r="H1226" s="9">
        <f t="shared" si="153"/>
        <v>0</v>
      </c>
    </row>
    <row r="1227" spans="1:8" s="38" customFormat="1" x14ac:dyDescent="0.25">
      <c r="A1227" s="128"/>
      <c r="B1227" s="27">
        <v>7</v>
      </c>
      <c r="C1227" s="5" t="s">
        <v>120</v>
      </c>
      <c r="D1227" s="27"/>
      <c r="E1227" s="9"/>
      <c r="F1227" s="9"/>
      <c r="G1227" s="9">
        <f t="shared" si="152"/>
        <v>0</v>
      </c>
      <c r="H1227" s="9">
        <f t="shared" si="153"/>
        <v>0</v>
      </c>
    </row>
    <row r="1228" spans="1:8" s="38" customFormat="1" ht="25.5" x14ac:dyDescent="0.25">
      <c r="A1228" s="128"/>
      <c r="B1228" s="41">
        <v>8</v>
      </c>
      <c r="C1228" s="45" t="s">
        <v>148</v>
      </c>
      <c r="D1228" s="41"/>
      <c r="E1228" s="42"/>
      <c r="F1228" s="42"/>
      <c r="G1228" s="42">
        <f t="shared" si="152"/>
        <v>0</v>
      </c>
      <c r="H1228" s="42">
        <f t="shared" si="153"/>
        <v>0</v>
      </c>
    </row>
    <row r="1229" spans="1:8" s="38" customFormat="1" x14ac:dyDescent="0.25">
      <c r="A1229" s="128"/>
      <c r="B1229" s="27">
        <v>9</v>
      </c>
      <c r="C1229" s="5" t="s">
        <v>118</v>
      </c>
      <c r="D1229" s="27"/>
      <c r="E1229" s="9"/>
      <c r="F1229" s="9"/>
      <c r="G1229" s="9">
        <f t="shared" si="152"/>
        <v>0</v>
      </c>
      <c r="H1229" s="9">
        <f t="shared" si="153"/>
        <v>0</v>
      </c>
    </row>
    <row r="1230" spans="1:8" s="38" customFormat="1" x14ac:dyDescent="0.25">
      <c r="A1230" s="128"/>
      <c r="B1230" s="27">
        <v>10</v>
      </c>
      <c r="C1230" s="5" t="s">
        <v>116</v>
      </c>
      <c r="D1230" s="27"/>
      <c r="E1230" s="9"/>
      <c r="F1230" s="9"/>
      <c r="G1230" s="9">
        <f t="shared" si="152"/>
        <v>0</v>
      </c>
      <c r="H1230" s="9">
        <f t="shared" si="153"/>
        <v>0</v>
      </c>
    </row>
    <row r="1231" spans="1:8" s="38" customFormat="1" x14ac:dyDescent="0.25">
      <c r="A1231" s="128"/>
      <c r="B1231" s="27">
        <v>11</v>
      </c>
      <c r="C1231" s="13" t="s">
        <v>110</v>
      </c>
      <c r="D1231" s="14">
        <v>18</v>
      </c>
      <c r="E1231" s="129">
        <v>224.2</v>
      </c>
      <c r="F1231" s="129"/>
      <c r="G1231" s="129"/>
      <c r="H1231" s="28">
        <f>E1231*D1231</f>
        <v>4035.6</v>
      </c>
    </row>
    <row r="1232" spans="1:8" s="38" customFormat="1" ht="18.75" customHeight="1" x14ac:dyDescent="0.25">
      <c r="A1232" s="124" t="s">
        <v>115</v>
      </c>
      <c r="B1232" s="125"/>
      <c r="C1232" s="125"/>
      <c r="D1232" s="125"/>
      <c r="E1232" s="125"/>
      <c r="F1232" s="126"/>
      <c r="G1232" s="17" t="e">
        <f>SUM(G1221:G1230)+(H1231/12)</f>
        <v>#REF!</v>
      </c>
      <c r="H1232" s="17" t="e">
        <f>SUM(H1221:H1231)</f>
        <v>#REF!</v>
      </c>
    </row>
    <row r="1233" spans="1:8" s="12" customFormat="1" x14ac:dyDescent="0.25"/>
    <row r="1234" spans="1:8" s="38" customFormat="1" x14ac:dyDescent="0.25"/>
    <row r="1235" spans="1:8" s="38" customFormat="1" ht="21.75" customHeight="1" x14ac:dyDescent="0.25">
      <c r="A1235" s="130" t="s">
        <v>195</v>
      </c>
      <c r="B1235" s="130"/>
      <c r="C1235" s="130"/>
      <c r="D1235" s="130"/>
      <c r="E1235" s="130"/>
      <c r="F1235" s="130"/>
      <c r="G1235" s="130"/>
      <c r="H1235" s="130"/>
    </row>
    <row r="1236" spans="1:8" s="38" customFormat="1" ht="38.25" x14ac:dyDescent="0.25">
      <c r="A1236" s="16" t="s">
        <v>102</v>
      </c>
      <c r="B1236" s="16" t="s">
        <v>103</v>
      </c>
      <c r="C1236" s="16" t="s">
        <v>104</v>
      </c>
      <c r="D1236" s="16" t="s">
        <v>105</v>
      </c>
      <c r="E1236" s="16" t="s">
        <v>106</v>
      </c>
      <c r="F1236" s="16" t="s">
        <v>108</v>
      </c>
      <c r="G1236" s="16" t="s">
        <v>107</v>
      </c>
      <c r="H1236" s="16" t="s">
        <v>109</v>
      </c>
    </row>
    <row r="1237" spans="1:8" s="38" customFormat="1" x14ac:dyDescent="0.25">
      <c r="A1237" s="127">
        <v>1</v>
      </c>
      <c r="B1237" s="27">
        <v>1</v>
      </c>
      <c r="C1237" s="5" t="s">
        <v>149</v>
      </c>
      <c r="D1237" s="27">
        <v>1</v>
      </c>
      <c r="E1237" s="9" t="e">
        <f>#REF!</f>
        <v>#REF!</v>
      </c>
      <c r="F1237" s="9" t="e">
        <f>#REF!</f>
        <v>#REF!</v>
      </c>
      <c r="G1237" s="9" t="e">
        <f>D1237*F1237</f>
        <v>#REF!</v>
      </c>
      <c r="H1237" s="9" t="e">
        <f>G1237*12</f>
        <v>#REF!</v>
      </c>
    </row>
    <row r="1238" spans="1:8" s="38" customFormat="1" x14ac:dyDescent="0.25">
      <c r="A1238" s="127"/>
      <c r="B1238" s="27">
        <v>2</v>
      </c>
      <c r="C1238" s="5" t="s">
        <v>101</v>
      </c>
      <c r="D1238" s="27"/>
      <c r="E1238" s="9"/>
      <c r="F1238" s="9"/>
      <c r="G1238" s="9">
        <f t="shared" ref="G1238:G1246" si="154">D1238*F1238</f>
        <v>0</v>
      </c>
      <c r="H1238" s="9">
        <f t="shared" ref="H1238:H1246" si="155">G1238*12</f>
        <v>0</v>
      </c>
    </row>
    <row r="1239" spans="1:8" s="38" customFormat="1" x14ac:dyDescent="0.25">
      <c r="A1239" s="127"/>
      <c r="B1239" s="27">
        <v>3</v>
      </c>
      <c r="C1239" s="5" t="s">
        <v>100</v>
      </c>
      <c r="D1239" s="27"/>
      <c r="E1239" s="9"/>
      <c r="F1239" s="9"/>
      <c r="G1239" s="9">
        <f t="shared" si="154"/>
        <v>0</v>
      </c>
      <c r="H1239" s="9">
        <f t="shared" si="155"/>
        <v>0</v>
      </c>
    </row>
    <row r="1240" spans="1:8" s="38" customFormat="1" x14ac:dyDescent="0.25">
      <c r="A1240" s="128"/>
      <c r="B1240" s="27">
        <v>4</v>
      </c>
      <c r="C1240" s="5" t="s">
        <v>114</v>
      </c>
      <c r="D1240" s="27"/>
      <c r="E1240" s="9"/>
      <c r="F1240" s="9"/>
      <c r="G1240" s="9">
        <f t="shared" si="154"/>
        <v>0</v>
      </c>
      <c r="H1240" s="9">
        <f t="shared" si="155"/>
        <v>0</v>
      </c>
    </row>
    <row r="1241" spans="1:8" s="38" customFormat="1" x14ac:dyDescent="0.25">
      <c r="A1241" s="128"/>
      <c r="B1241" s="27">
        <v>5</v>
      </c>
      <c r="C1241" s="5" t="s">
        <v>117</v>
      </c>
      <c r="D1241" s="27"/>
      <c r="E1241" s="9"/>
      <c r="F1241" s="9"/>
      <c r="G1241" s="9">
        <f t="shared" si="154"/>
        <v>0</v>
      </c>
      <c r="H1241" s="9">
        <f t="shared" si="155"/>
        <v>0</v>
      </c>
    </row>
    <row r="1242" spans="1:8" s="38" customFormat="1" x14ac:dyDescent="0.25">
      <c r="A1242" s="128"/>
      <c r="B1242" s="27">
        <v>6</v>
      </c>
      <c r="C1242" s="5" t="s">
        <v>119</v>
      </c>
      <c r="D1242" s="27"/>
      <c r="E1242" s="9"/>
      <c r="F1242" s="9"/>
      <c r="G1242" s="9">
        <f t="shared" si="154"/>
        <v>0</v>
      </c>
      <c r="H1242" s="9">
        <f t="shared" si="155"/>
        <v>0</v>
      </c>
    </row>
    <row r="1243" spans="1:8" s="38" customFormat="1" x14ac:dyDescent="0.25">
      <c r="A1243" s="128"/>
      <c r="B1243" s="27">
        <v>7</v>
      </c>
      <c r="C1243" s="5" t="s">
        <v>120</v>
      </c>
      <c r="D1243" s="27"/>
      <c r="E1243" s="9"/>
      <c r="F1243" s="9"/>
      <c r="G1243" s="9">
        <f t="shared" si="154"/>
        <v>0</v>
      </c>
      <c r="H1243" s="9">
        <f t="shared" si="155"/>
        <v>0</v>
      </c>
    </row>
    <row r="1244" spans="1:8" s="38" customFormat="1" ht="25.5" x14ac:dyDescent="0.25">
      <c r="A1244" s="128"/>
      <c r="B1244" s="41">
        <v>8</v>
      </c>
      <c r="C1244" s="45" t="s">
        <v>148</v>
      </c>
      <c r="D1244" s="41"/>
      <c r="E1244" s="42"/>
      <c r="F1244" s="42"/>
      <c r="G1244" s="42">
        <f t="shared" si="154"/>
        <v>0</v>
      </c>
      <c r="H1244" s="42">
        <f t="shared" si="155"/>
        <v>0</v>
      </c>
    </row>
    <row r="1245" spans="1:8" s="38" customFormat="1" x14ac:dyDescent="0.25">
      <c r="A1245" s="128"/>
      <c r="B1245" s="27">
        <v>9</v>
      </c>
      <c r="C1245" s="5" t="s">
        <v>118</v>
      </c>
      <c r="D1245" s="27"/>
      <c r="E1245" s="9"/>
      <c r="F1245" s="9"/>
      <c r="G1245" s="9">
        <f t="shared" si="154"/>
        <v>0</v>
      </c>
      <c r="H1245" s="9">
        <f t="shared" si="155"/>
        <v>0</v>
      </c>
    </row>
    <row r="1246" spans="1:8" s="38" customFormat="1" x14ac:dyDescent="0.25">
      <c r="A1246" s="128"/>
      <c r="B1246" s="27">
        <v>10</v>
      </c>
      <c r="C1246" s="5" t="s">
        <v>116</v>
      </c>
      <c r="D1246" s="27"/>
      <c r="E1246" s="9"/>
      <c r="F1246" s="9"/>
      <c r="G1246" s="9">
        <f t="shared" si="154"/>
        <v>0</v>
      </c>
      <c r="H1246" s="9">
        <f t="shared" si="155"/>
        <v>0</v>
      </c>
    </row>
    <row r="1247" spans="1:8" s="38" customFormat="1" x14ac:dyDescent="0.25">
      <c r="A1247" s="128"/>
      <c r="B1247" s="27">
        <v>11</v>
      </c>
      <c r="C1247" s="13" t="s">
        <v>110</v>
      </c>
      <c r="D1247" s="14">
        <v>18</v>
      </c>
      <c r="E1247" s="129">
        <v>224.2</v>
      </c>
      <c r="F1247" s="129"/>
      <c r="G1247" s="129"/>
      <c r="H1247" s="28">
        <f>E1247*D1247</f>
        <v>4035.6</v>
      </c>
    </row>
    <row r="1248" spans="1:8" s="38" customFormat="1" ht="18.75" customHeight="1" x14ac:dyDescent="0.25">
      <c r="A1248" s="124" t="s">
        <v>115</v>
      </c>
      <c r="B1248" s="125"/>
      <c r="C1248" s="125"/>
      <c r="D1248" s="125"/>
      <c r="E1248" s="125"/>
      <c r="F1248" s="126"/>
      <c r="G1248" s="17" t="e">
        <f>SUM(G1237:G1246)+(H1247/12)</f>
        <v>#REF!</v>
      </c>
      <c r="H1248" s="17" t="e">
        <f>SUM(H1237:H1247)</f>
        <v>#REF!</v>
      </c>
    </row>
    <row r="1249" spans="1:8" s="12" customFormat="1" x14ac:dyDescent="0.25"/>
    <row r="1250" spans="1:8" s="38" customFormat="1" x14ac:dyDescent="0.25"/>
    <row r="1251" spans="1:8" s="38" customFormat="1" ht="21.75" customHeight="1" x14ac:dyDescent="0.25">
      <c r="A1251" s="130" t="s">
        <v>196</v>
      </c>
      <c r="B1251" s="130"/>
      <c r="C1251" s="130"/>
      <c r="D1251" s="130"/>
      <c r="E1251" s="130"/>
      <c r="F1251" s="130"/>
      <c r="G1251" s="130"/>
      <c r="H1251" s="130"/>
    </row>
    <row r="1252" spans="1:8" s="38" customFormat="1" ht="38.25" x14ac:dyDescent="0.25">
      <c r="A1252" s="16" t="s">
        <v>102</v>
      </c>
      <c r="B1252" s="16" t="s">
        <v>103</v>
      </c>
      <c r="C1252" s="16" t="s">
        <v>104</v>
      </c>
      <c r="D1252" s="16" t="s">
        <v>105</v>
      </c>
      <c r="E1252" s="16" t="s">
        <v>106</v>
      </c>
      <c r="F1252" s="16" t="s">
        <v>108</v>
      </c>
      <c r="G1252" s="16" t="s">
        <v>107</v>
      </c>
      <c r="H1252" s="16" t="s">
        <v>109</v>
      </c>
    </row>
    <row r="1253" spans="1:8" s="38" customFormat="1" x14ac:dyDescent="0.25">
      <c r="A1253" s="127">
        <v>1</v>
      </c>
      <c r="B1253" s="27">
        <v>1</v>
      </c>
      <c r="C1253" s="5" t="s">
        <v>149</v>
      </c>
      <c r="D1253" s="27">
        <v>1</v>
      </c>
      <c r="E1253" s="9" t="e">
        <f>#REF!</f>
        <v>#REF!</v>
      </c>
      <c r="F1253" s="9" t="e">
        <f>#REF!</f>
        <v>#REF!</v>
      </c>
      <c r="G1253" s="9" t="e">
        <f>D1253*F1253</f>
        <v>#REF!</v>
      </c>
      <c r="H1253" s="9" t="e">
        <f>G1253*12</f>
        <v>#REF!</v>
      </c>
    </row>
    <row r="1254" spans="1:8" s="38" customFormat="1" x14ac:dyDescent="0.25">
      <c r="A1254" s="127"/>
      <c r="B1254" s="27">
        <v>2</v>
      </c>
      <c r="C1254" s="5" t="s">
        <v>101</v>
      </c>
      <c r="D1254" s="27"/>
      <c r="E1254" s="9"/>
      <c r="F1254" s="9"/>
      <c r="G1254" s="9">
        <f t="shared" ref="G1254:G1262" si="156">D1254*F1254</f>
        <v>0</v>
      </c>
      <c r="H1254" s="9">
        <f t="shared" ref="H1254:H1262" si="157">G1254*12</f>
        <v>0</v>
      </c>
    </row>
    <row r="1255" spans="1:8" s="38" customFormat="1" x14ac:dyDescent="0.25">
      <c r="A1255" s="127"/>
      <c r="B1255" s="27">
        <v>3</v>
      </c>
      <c r="C1255" s="5" t="s">
        <v>100</v>
      </c>
      <c r="D1255" s="27"/>
      <c r="E1255" s="9"/>
      <c r="F1255" s="9"/>
      <c r="G1255" s="9">
        <f t="shared" si="156"/>
        <v>0</v>
      </c>
      <c r="H1255" s="9">
        <f t="shared" si="157"/>
        <v>0</v>
      </c>
    </row>
    <row r="1256" spans="1:8" s="38" customFormat="1" x14ac:dyDescent="0.25">
      <c r="A1256" s="128"/>
      <c r="B1256" s="27">
        <v>4</v>
      </c>
      <c r="C1256" s="5" t="s">
        <v>114</v>
      </c>
      <c r="D1256" s="27"/>
      <c r="E1256" s="9"/>
      <c r="F1256" s="9"/>
      <c r="G1256" s="9">
        <f t="shared" si="156"/>
        <v>0</v>
      </c>
      <c r="H1256" s="9">
        <f t="shared" si="157"/>
        <v>0</v>
      </c>
    </row>
    <row r="1257" spans="1:8" s="38" customFormat="1" x14ac:dyDescent="0.25">
      <c r="A1257" s="128"/>
      <c r="B1257" s="27">
        <v>5</v>
      </c>
      <c r="C1257" s="5" t="s">
        <v>117</v>
      </c>
      <c r="D1257" s="27"/>
      <c r="E1257" s="9"/>
      <c r="F1257" s="9"/>
      <c r="G1257" s="9">
        <f t="shared" si="156"/>
        <v>0</v>
      </c>
      <c r="H1257" s="9">
        <f t="shared" si="157"/>
        <v>0</v>
      </c>
    </row>
    <row r="1258" spans="1:8" s="38" customFormat="1" x14ac:dyDescent="0.25">
      <c r="A1258" s="128"/>
      <c r="B1258" s="27">
        <v>6</v>
      </c>
      <c r="C1258" s="5" t="s">
        <v>119</v>
      </c>
      <c r="D1258" s="27"/>
      <c r="E1258" s="9"/>
      <c r="F1258" s="9"/>
      <c r="G1258" s="9">
        <f t="shared" si="156"/>
        <v>0</v>
      </c>
      <c r="H1258" s="9">
        <f t="shared" si="157"/>
        <v>0</v>
      </c>
    </row>
    <row r="1259" spans="1:8" s="38" customFormat="1" x14ac:dyDescent="0.25">
      <c r="A1259" s="128"/>
      <c r="B1259" s="27">
        <v>7</v>
      </c>
      <c r="C1259" s="5" t="s">
        <v>120</v>
      </c>
      <c r="D1259" s="27"/>
      <c r="E1259" s="9"/>
      <c r="F1259" s="9"/>
      <c r="G1259" s="9">
        <f t="shared" si="156"/>
        <v>0</v>
      </c>
      <c r="H1259" s="9">
        <f t="shared" si="157"/>
        <v>0</v>
      </c>
    </row>
    <row r="1260" spans="1:8" s="38" customFormat="1" ht="25.5" x14ac:dyDescent="0.25">
      <c r="A1260" s="128"/>
      <c r="B1260" s="41">
        <v>8</v>
      </c>
      <c r="C1260" s="45" t="s">
        <v>148</v>
      </c>
      <c r="D1260" s="41"/>
      <c r="E1260" s="42"/>
      <c r="F1260" s="42"/>
      <c r="G1260" s="42">
        <f t="shared" si="156"/>
        <v>0</v>
      </c>
      <c r="H1260" s="42">
        <f t="shared" si="157"/>
        <v>0</v>
      </c>
    </row>
    <row r="1261" spans="1:8" s="38" customFormat="1" x14ac:dyDescent="0.25">
      <c r="A1261" s="128"/>
      <c r="B1261" s="27">
        <v>9</v>
      </c>
      <c r="C1261" s="5" t="s">
        <v>118</v>
      </c>
      <c r="D1261" s="27"/>
      <c r="E1261" s="9"/>
      <c r="F1261" s="9"/>
      <c r="G1261" s="9">
        <f t="shared" si="156"/>
        <v>0</v>
      </c>
      <c r="H1261" s="9">
        <f t="shared" si="157"/>
        <v>0</v>
      </c>
    </row>
    <row r="1262" spans="1:8" s="38" customFormat="1" x14ac:dyDescent="0.25">
      <c r="A1262" s="128"/>
      <c r="B1262" s="27">
        <v>10</v>
      </c>
      <c r="C1262" s="5" t="s">
        <v>116</v>
      </c>
      <c r="D1262" s="27"/>
      <c r="E1262" s="9"/>
      <c r="F1262" s="9"/>
      <c r="G1262" s="9">
        <f t="shared" si="156"/>
        <v>0</v>
      </c>
      <c r="H1262" s="9">
        <f t="shared" si="157"/>
        <v>0</v>
      </c>
    </row>
    <row r="1263" spans="1:8" s="38" customFormat="1" x14ac:dyDescent="0.25">
      <c r="A1263" s="128"/>
      <c r="B1263" s="27">
        <v>11</v>
      </c>
      <c r="C1263" s="13" t="s">
        <v>110</v>
      </c>
      <c r="D1263" s="14">
        <v>18</v>
      </c>
      <c r="E1263" s="129">
        <v>224.2</v>
      </c>
      <c r="F1263" s="129"/>
      <c r="G1263" s="129"/>
      <c r="H1263" s="28">
        <f>E1263*D1263</f>
        <v>4035.6</v>
      </c>
    </row>
    <row r="1264" spans="1:8" s="38" customFormat="1" ht="18.75" customHeight="1" x14ac:dyDescent="0.25">
      <c r="A1264" s="124" t="s">
        <v>115</v>
      </c>
      <c r="B1264" s="125"/>
      <c r="C1264" s="125"/>
      <c r="D1264" s="125"/>
      <c r="E1264" s="125"/>
      <c r="F1264" s="126"/>
      <c r="G1264" s="17" t="e">
        <f>SUM(G1253:G1262)+(H1263/12)</f>
        <v>#REF!</v>
      </c>
      <c r="H1264" s="17" t="e">
        <f>SUM(H1253:H1263)</f>
        <v>#REF!</v>
      </c>
    </row>
    <row r="1265" spans="1:8" s="12" customFormat="1" x14ac:dyDescent="0.25"/>
    <row r="1266" spans="1:8" s="38" customFormat="1" x14ac:dyDescent="0.25"/>
    <row r="1267" spans="1:8" s="38" customFormat="1" ht="21.75" customHeight="1" x14ac:dyDescent="0.25">
      <c r="A1267" s="130" t="s">
        <v>197</v>
      </c>
      <c r="B1267" s="130"/>
      <c r="C1267" s="130"/>
      <c r="D1267" s="130"/>
      <c r="E1267" s="130"/>
      <c r="F1267" s="130"/>
      <c r="G1267" s="130"/>
      <c r="H1267" s="130"/>
    </row>
    <row r="1268" spans="1:8" s="38" customFormat="1" ht="38.25" x14ac:dyDescent="0.25">
      <c r="A1268" s="16" t="s">
        <v>102</v>
      </c>
      <c r="B1268" s="16" t="s">
        <v>103</v>
      </c>
      <c r="C1268" s="16" t="s">
        <v>104</v>
      </c>
      <c r="D1268" s="16" t="s">
        <v>105</v>
      </c>
      <c r="E1268" s="16" t="s">
        <v>106</v>
      </c>
      <c r="F1268" s="16" t="s">
        <v>108</v>
      </c>
      <c r="G1268" s="16" t="s">
        <v>107</v>
      </c>
      <c r="H1268" s="16" t="s">
        <v>109</v>
      </c>
    </row>
    <row r="1269" spans="1:8" s="38" customFormat="1" x14ac:dyDescent="0.25">
      <c r="A1269" s="127">
        <v>1</v>
      </c>
      <c r="B1269" s="27">
        <v>1</v>
      </c>
      <c r="C1269" s="5" t="s">
        <v>149</v>
      </c>
      <c r="D1269" s="27">
        <v>8</v>
      </c>
      <c r="E1269" s="9" t="e">
        <f>#REF!</f>
        <v>#REF!</v>
      </c>
      <c r="F1269" s="9" t="e">
        <f>#REF!</f>
        <v>#REF!</v>
      </c>
      <c r="G1269" s="9" t="e">
        <f>D1269*F1269</f>
        <v>#REF!</v>
      </c>
      <c r="H1269" s="9" t="e">
        <f>G1269*12</f>
        <v>#REF!</v>
      </c>
    </row>
    <row r="1270" spans="1:8" s="38" customFormat="1" x14ac:dyDescent="0.25">
      <c r="A1270" s="127"/>
      <c r="B1270" s="27">
        <v>2</v>
      </c>
      <c r="C1270" s="5" t="s">
        <v>101</v>
      </c>
      <c r="D1270" s="27"/>
      <c r="E1270" s="9"/>
      <c r="F1270" s="9"/>
      <c r="G1270" s="9">
        <f t="shared" ref="G1270:G1278" si="158">D1270*F1270</f>
        <v>0</v>
      </c>
      <c r="H1270" s="9">
        <f t="shared" ref="H1270:H1278" si="159">G1270*12</f>
        <v>0</v>
      </c>
    </row>
    <row r="1271" spans="1:8" s="38" customFormat="1" x14ac:dyDescent="0.25">
      <c r="A1271" s="127"/>
      <c r="B1271" s="27">
        <v>3</v>
      </c>
      <c r="C1271" s="5" t="s">
        <v>100</v>
      </c>
      <c r="D1271" s="27"/>
      <c r="E1271" s="9"/>
      <c r="F1271" s="9"/>
      <c r="G1271" s="9">
        <f t="shared" si="158"/>
        <v>0</v>
      </c>
      <c r="H1271" s="9">
        <f t="shared" si="159"/>
        <v>0</v>
      </c>
    </row>
    <row r="1272" spans="1:8" s="38" customFormat="1" x14ac:dyDescent="0.25">
      <c r="A1272" s="128"/>
      <c r="B1272" s="27">
        <v>4</v>
      </c>
      <c r="C1272" s="5" t="s">
        <v>114</v>
      </c>
      <c r="D1272" s="27"/>
      <c r="E1272" s="9"/>
      <c r="F1272" s="9"/>
      <c r="G1272" s="9">
        <f t="shared" si="158"/>
        <v>0</v>
      </c>
      <c r="H1272" s="9">
        <f t="shared" si="159"/>
        <v>0</v>
      </c>
    </row>
    <row r="1273" spans="1:8" s="38" customFormat="1" x14ac:dyDescent="0.25">
      <c r="A1273" s="128"/>
      <c r="B1273" s="27">
        <v>5</v>
      </c>
      <c r="C1273" s="5" t="s">
        <v>117</v>
      </c>
      <c r="D1273" s="27"/>
      <c r="E1273" s="9"/>
      <c r="F1273" s="9"/>
      <c r="G1273" s="9">
        <f t="shared" si="158"/>
        <v>0</v>
      </c>
      <c r="H1273" s="9">
        <f t="shared" si="159"/>
        <v>0</v>
      </c>
    </row>
    <row r="1274" spans="1:8" s="38" customFormat="1" x14ac:dyDescent="0.25">
      <c r="A1274" s="128"/>
      <c r="B1274" s="27">
        <v>6</v>
      </c>
      <c r="C1274" s="5" t="s">
        <v>119</v>
      </c>
      <c r="D1274" s="27"/>
      <c r="E1274" s="9"/>
      <c r="F1274" s="9"/>
      <c r="G1274" s="9">
        <f t="shared" si="158"/>
        <v>0</v>
      </c>
      <c r="H1274" s="9">
        <f t="shared" si="159"/>
        <v>0</v>
      </c>
    </row>
    <row r="1275" spans="1:8" s="38" customFormat="1" x14ac:dyDescent="0.25">
      <c r="A1275" s="128"/>
      <c r="B1275" s="27">
        <v>7</v>
      </c>
      <c r="C1275" s="5" t="s">
        <v>120</v>
      </c>
      <c r="D1275" s="27"/>
      <c r="E1275" s="9"/>
      <c r="F1275" s="9"/>
      <c r="G1275" s="9">
        <f t="shared" si="158"/>
        <v>0</v>
      </c>
      <c r="H1275" s="9">
        <f t="shared" si="159"/>
        <v>0</v>
      </c>
    </row>
    <row r="1276" spans="1:8" s="38" customFormat="1" ht="25.5" x14ac:dyDescent="0.25">
      <c r="A1276" s="128"/>
      <c r="B1276" s="41">
        <v>8</v>
      </c>
      <c r="C1276" s="45" t="s">
        <v>148</v>
      </c>
      <c r="D1276" s="41"/>
      <c r="E1276" s="42"/>
      <c r="F1276" s="42"/>
      <c r="G1276" s="42">
        <f t="shared" si="158"/>
        <v>0</v>
      </c>
      <c r="H1276" s="42">
        <f t="shared" si="159"/>
        <v>0</v>
      </c>
    </row>
    <row r="1277" spans="1:8" s="38" customFormat="1" x14ac:dyDescent="0.25">
      <c r="A1277" s="128"/>
      <c r="B1277" s="27">
        <v>9</v>
      </c>
      <c r="C1277" s="5" t="s">
        <v>118</v>
      </c>
      <c r="D1277" s="27"/>
      <c r="E1277" s="9"/>
      <c r="F1277" s="9"/>
      <c r="G1277" s="9">
        <f t="shared" si="158"/>
        <v>0</v>
      </c>
      <c r="H1277" s="9">
        <f t="shared" si="159"/>
        <v>0</v>
      </c>
    </row>
    <row r="1278" spans="1:8" s="38" customFormat="1" x14ac:dyDescent="0.25">
      <c r="A1278" s="128"/>
      <c r="B1278" s="27">
        <v>10</v>
      </c>
      <c r="C1278" s="5" t="s">
        <v>116</v>
      </c>
      <c r="D1278" s="27"/>
      <c r="E1278" s="9"/>
      <c r="F1278" s="9"/>
      <c r="G1278" s="9">
        <f t="shared" si="158"/>
        <v>0</v>
      </c>
      <c r="H1278" s="9">
        <f t="shared" si="159"/>
        <v>0</v>
      </c>
    </row>
    <row r="1279" spans="1:8" s="38" customFormat="1" x14ac:dyDescent="0.25">
      <c r="A1279" s="128"/>
      <c r="B1279" s="27">
        <v>11</v>
      </c>
      <c r="C1279" s="13" t="s">
        <v>110</v>
      </c>
      <c r="D1279" s="14">
        <v>18</v>
      </c>
      <c r="E1279" s="129">
        <v>224.2</v>
      </c>
      <c r="F1279" s="129"/>
      <c r="G1279" s="129"/>
      <c r="H1279" s="28">
        <f>E1279*D1279</f>
        <v>4035.6</v>
      </c>
    </row>
    <row r="1280" spans="1:8" s="38" customFormat="1" ht="18.75" customHeight="1" x14ac:dyDescent="0.25">
      <c r="A1280" s="124" t="s">
        <v>115</v>
      </c>
      <c r="B1280" s="125"/>
      <c r="C1280" s="125"/>
      <c r="D1280" s="125"/>
      <c r="E1280" s="125"/>
      <c r="F1280" s="126"/>
      <c r="G1280" s="17" t="e">
        <f>SUM(G1269:G1278)+(H1279/12)</f>
        <v>#REF!</v>
      </c>
      <c r="H1280" s="17" t="e">
        <f>SUM(H1269:H1279)</f>
        <v>#REF!</v>
      </c>
    </row>
    <row r="1281" spans="1:8" s="12" customFormat="1" x14ac:dyDescent="0.25"/>
    <row r="1282" spans="1:8" s="38" customFormat="1" x14ac:dyDescent="0.25"/>
    <row r="1283" spans="1:8" s="38" customFormat="1" ht="21.75" customHeight="1" x14ac:dyDescent="0.25">
      <c r="A1283" s="130" t="s">
        <v>198</v>
      </c>
      <c r="B1283" s="130"/>
      <c r="C1283" s="130"/>
      <c r="D1283" s="130"/>
      <c r="E1283" s="130"/>
      <c r="F1283" s="130"/>
      <c r="G1283" s="130"/>
      <c r="H1283" s="130"/>
    </row>
    <row r="1284" spans="1:8" s="38" customFormat="1" ht="38.25" x14ac:dyDescent="0.25">
      <c r="A1284" s="16" t="s">
        <v>102</v>
      </c>
      <c r="B1284" s="16" t="s">
        <v>103</v>
      </c>
      <c r="C1284" s="16" t="s">
        <v>104</v>
      </c>
      <c r="D1284" s="16" t="s">
        <v>105</v>
      </c>
      <c r="E1284" s="16" t="s">
        <v>106</v>
      </c>
      <c r="F1284" s="16" t="s">
        <v>108</v>
      </c>
      <c r="G1284" s="16" t="s">
        <v>107</v>
      </c>
      <c r="H1284" s="16" t="s">
        <v>109</v>
      </c>
    </row>
    <row r="1285" spans="1:8" s="38" customFormat="1" x14ac:dyDescent="0.25">
      <c r="A1285" s="127">
        <v>1</v>
      </c>
      <c r="B1285" s="27">
        <v>1</v>
      </c>
      <c r="C1285" s="5" t="s">
        <v>149</v>
      </c>
      <c r="D1285" s="27">
        <v>2</v>
      </c>
      <c r="E1285" s="9" t="e">
        <f>#REF!</f>
        <v>#REF!</v>
      </c>
      <c r="F1285" s="9" t="e">
        <f>#REF!</f>
        <v>#REF!</v>
      </c>
      <c r="G1285" s="9" t="e">
        <f>D1285*F1285</f>
        <v>#REF!</v>
      </c>
      <c r="H1285" s="9" t="e">
        <f>G1285*12</f>
        <v>#REF!</v>
      </c>
    </row>
    <row r="1286" spans="1:8" s="38" customFormat="1" x14ac:dyDescent="0.25">
      <c r="A1286" s="127"/>
      <c r="B1286" s="27">
        <v>2</v>
      </c>
      <c r="C1286" s="5" t="s">
        <v>101</v>
      </c>
      <c r="D1286" s="27"/>
      <c r="E1286" s="9"/>
      <c r="F1286" s="9"/>
      <c r="G1286" s="9">
        <f t="shared" ref="G1286:G1294" si="160">D1286*F1286</f>
        <v>0</v>
      </c>
      <c r="H1286" s="9">
        <f t="shared" ref="H1286:H1294" si="161">G1286*12</f>
        <v>0</v>
      </c>
    </row>
    <row r="1287" spans="1:8" s="38" customFormat="1" x14ac:dyDescent="0.25">
      <c r="A1287" s="127"/>
      <c r="B1287" s="27">
        <v>3</v>
      </c>
      <c r="C1287" s="5" t="s">
        <v>100</v>
      </c>
      <c r="D1287" s="27"/>
      <c r="E1287" s="9"/>
      <c r="F1287" s="9"/>
      <c r="G1287" s="9">
        <f t="shared" si="160"/>
        <v>0</v>
      </c>
      <c r="H1287" s="9">
        <f t="shared" si="161"/>
        <v>0</v>
      </c>
    </row>
    <row r="1288" spans="1:8" s="38" customFormat="1" x14ac:dyDescent="0.25">
      <c r="A1288" s="128"/>
      <c r="B1288" s="27">
        <v>4</v>
      </c>
      <c r="C1288" s="5" t="s">
        <v>114</v>
      </c>
      <c r="D1288" s="27"/>
      <c r="E1288" s="9"/>
      <c r="F1288" s="9"/>
      <c r="G1288" s="9">
        <f t="shared" si="160"/>
        <v>0</v>
      </c>
      <c r="H1288" s="9">
        <f t="shared" si="161"/>
        <v>0</v>
      </c>
    </row>
    <row r="1289" spans="1:8" s="38" customFormat="1" x14ac:dyDescent="0.25">
      <c r="A1289" s="128"/>
      <c r="B1289" s="27">
        <v>5</v>
      </c>
      <c r="C1289" s="5" t="s">
        <v>117</v>
      </c>
      <c r="D1289" s="27"/>
      <c r="E1289" s="9"/>
      <c r="F1289" s="9"/>
      <c r="G1289" s="9">
        <f t="shared" si="160"/>
        <v>0</v>
      </c>
      <c r="H1289" s="9">
        <f t="shared" si="161"/>
        <v>0</v>
      </c>
    </row>
    <row r="1290" spans="1:8" s="38" customFormat="1" x14ac:dyDescent="0.25">
      <c r="A1290" s="128"/>
      <c r="B1290" s="27">
        <v>6</v>
      </c>
      <c r="C1290" s="5" t="s">
        <v>119</v>
      </c>
      <c r="D1290" s="27"/>
      <c r="E1290" s="9"/>
      <c r="F1290" s="9"/>
      <c r="G1290" s="9">
        <f t="shared" si="160"/>
        <v>0</v>
      </c>
      <c r="H1290" s="9">
        <f t="shared" si="161"/>
        <v>0</v>
      </c>
    </row>
    <row r="1291" spans="1:8" s="38" customFormat="1" x14ac:dyDescent="0.25">
      <c r="A1291" s="128"/>
      <c r="B1291" s="27">
        <v>7</v>
      </c>
      <c r="C1291" s="5" t="s">
        <v>120</v>
      </c>
      <c r="D1291" s="27"/>
      <c r="E1291" s="9"/>
      <c r="F1291" s="9"/>
      <c r="G1291" s="9">
        <f t="shared" si="160"/>
        <v>0</v>
      </c>
      <c r="H1291" s="9">
        <f t="shared" si="161"/>
        <v>0</v>
      </c>
    </row>
    <row r="1292" spans="1:8" s="38" customFormat="1" ht="25.5" x14ac:dyDescent="0.25">
      <c r="A1292" s="128"/>
      <c r="B1292" s="41">
        <v>8</v>
      </c>
      <c r="C1292" s="45" t="s">
        <v>148</v>
      </c>
      <c r="D1292" s="41"/>
      <c r="E1292" s="42"/>
      <c r="F1292" s="42"/>
      <c r="G1292" s="42">
        <f t="shared" si="160"/>
        <v>0</v>
      </c>
      <c r="H1292" s="42">
        <f t="shared" si="161"/>
        <v>0</v>
      </c>
    </row>
    <row r="1293" spans="1:8" s="38" customFormat="1" x14ac:dyDescent="0.25">
      <c r="A1293" s="128"/>
      <c r="B1293" s="27">
        <v>9</v>
      </c>
      <c r="C1293" s="5" t="s">
        <v>118</v>
      </c>
      <c r="D1293" s="27"/>
      <c r="E1293" s="9"/>
      <c r="F1293" s="9"/>
      <c r="G1293" s="9">
        <f t="shared" si="160"/>
        <v>0</v>
      </c>
      <c r="H1293" s="9">
        <f t="shared" si="161"/>
        <v>0</v>
      </c>
    </row>
    <row r="1294" spans="1:8" s="38" customFormat="1" x14ac:dyDescent="0.25">
      <c r="A1294" s="128"/>
      <c r="B1294" s="27">
        <v>10</v>
      </c>
      <c r="C1294" s="5" t="s">
        <v>116</v>
      </c>
      <c r="D1294" s="27"/>
      <c r="E1294" s="9"/>
      <c r="F1294" s="9"/>
      <c r="G1294" s="9">
        <f t="shared" si="160"/>
        <v>0</v>
      </c>
      <c r="H1294" s="9">
        <f t="shared" si="161"/>
        <v>0</v>
      </c>
    </row>
    <row r="1295" spans="1:8" s="38" customFormat="1" x14ac:dyDescent="0.25">
      <c r="A1295" s="128"/>
      <c r="B1295" s="27">
        <v>11</v>
      </c>
      <c r="C1295" s="13" t="s">
        <v>110</v>
      </c>
      <c r="D1295" s="14">
        <v>18</v>
      </c>
      <c r="E1295" s="129">
        <v>224.2</v>
      </c>
      <c r="F1295" s="129"/>
      <c r="G1295" s="129"/>
      <c r="H1295" s="28">
        <f>E1295*D1295</f>
        <v>4035.6</v>
      </c>
    </row>
    <row r="1296" spans="1:8" s="38" customFormat="1" ht="18.75" customHeight="1" x14ac:dyDescent="0.25">
      <c r="A1296" s="124" t="s">
        <v>115</v>
      </c>
      <c r="B1296" s="125"/>
      <c r="C1296" s="125"/>
      <c r="D1296" s="125"/>
      <c r="E1296" s="125"/>
      <c r="F1296" s="126"/>
      <c r="G1296" s="17" t="e">
        <f>SUM(G1285:G1294)+(H1295/12)</f>
        <v>#REF!</v>
      </c>
      <c r="H1296" s="17" t="e">
        <f>SUM(H1285:H1295)</f>
        <v>#REF!</v>
      </c>
    </row>
    <row r="1297" spans="1:8" s="12" customFormat="1" x14ac:dyDescent="0.25"/>
    <row r="1298" spans="1:8" s="38" customFormat="1" x14ac:dyDescent="0.25"/>
    <row r="1299" spans="1:8" s="38" customFormat="1" ht="21.75" customHeight="1" x14ac:dyDescent="0.25">
      <c r="A1299" s="130" t="s">
        <v>199</v>
      </c>
      <c r="B1299" s="130"/>
      <c r="C1299" s="130"/>
      <c r="D1299" s="130"/>
      <c r="E1299" s="130"/>
      <c r="F1299" s="130"/>
      <c r="G1299" s="130"/>
      <c r="H1299" s="130"/>
    </row>
    <row r="1300" spans="1:8" s="38" customFormat="1" ht="38.25" x14ac:dyDescent="0.25">
      <c r="A1300" s="16" t="s">
        <v>102</v>
      </c>
      <c r="B1300" s="16" t="s">
        <v>103</v>
      </c>
      <c r="C1300" s="16" t="s">
        <v>104</v>
      </c>
      <c r="D1300" s="16" t="s">
        <v>105</v>
      </c>
      <c r="E1300" s="16" t="s">
        <v>106</v>
      </c>
      <c r="F1300" s="16" t="s">
        <v>108</v>
      </c>
      <c r="G1300" s="16" t="s">
        <v>107</v>
      </c>
      <c r="H1300" s="16" t="s">
        <v>109</v>
      </c>
    </row>
    <row r="1301" spans="1:8" s="38" customFormat="1" x14ac:dyDescent="0.25">
      <c r="A1301" s="127">
        <v>1</v>
      </c>
      <c r="B1301" s="27">
        <v>1</v>
      </c>
      <c r="C1301" s="5" t="s">
        <v>149</v>
      </c>
      <c r="D1301" s="27">
        <v>1</v>
      </c>
      <c r="E1301" s="9" t="e">
        <f>#REF!</f>
        <v>#REF!</v>
      </c>
      <c r="F1301" s="9" t="e">
        <f>#REF!</f>
        <v>#REF!</v>
      </c>
      <c r="G1301" s="9" t="e">
        <f>D1301*F1301</f>
        <v>#REF!</v>
      </c>
      <c r="H1301" s="9" t="e">
        <f>G1301*12</f>
        <v>#REF!</v>
      </c>
    </row>
    <row r="1302" spans="1:8" s="38" customFormat="1" x14ac:dyDescent="0.25">
      <c r="A1302" s="127"/>
      <c r="B1302" s="27">
        <v>2</v>
      </c>
      <c r="C1302" s="5" t="s">
        <v>101</v>
      </c>
      <c r="D1302" s="27"/>
      <c r="E1302" s="9"/>
      <c r="F1302" s="9"/>
      <c r="G1302" s="9">
        <f t="shared" ref="G1302:G1310" si="162">D1302*F1302</f>
        <v>0</v>
      </c>
      <c r="H1302" s="9">
        <f t="shared" ref="H1302:H1310" si="163">G1302*12</f>
        <v>0</v>
      </c>
    </row>
    <row r="1303" spans="1:8" s="38" customFormat="1" x14ac:dyDescent="0.25">
      <c r="A1303" s="127"/>
      <c r="B1303" s="27">
        <v>3</v>
      </c>
      <c r="C1303" s="5" t="s">
        <v>100</v>
      </c>
      <c r="D1303" s="27"/>
      <c r="E1303" s="9"/>
      <c r="F1303" s="9"/>
      <c r="G1303" s="9">
        <f t="shared" si="162"/>
        <v>0</v>
      </c>
      <c r="H1303" s="9">
        <f t="shared" si="163"/>
        <v>0</v>
      </c>
    </row>
    <row r="1304" spans="1:8" s="38" customFormat="1" x14ac:dyDescent="0.25">
      <c r="A1304" s="128"/>
      <c r="B1304" s="27">
        <v>4</v>
      </c>
      <c r="C1304" s="5" t="s">
        <v>114</v>
      </c>
      <c r="D1304" s="27"/>
      <c r="E1304" s="9"/>
      <c r="F1304" s="9"/>
      <c r="G1304" s="9">
        <f t="shared" si="162"/>
        <v>0</v>
      </c>
      <c r="H1304" s="9">
        <f t="shared" si="163"/>
        <v>0</v>
      </c>
    </row>
    <row r="1305" spans="1:8" s="38" customFormat="1" x14ac:dyDescent="0.25">
      <c r="A1305" s="128"/>
      <c r="B1305" s="27">
        <v>5</v>
      </c>
      <c r="C1305" s="5" t="s">
        <v>117</v>
      </c>
      <c r="D1305" s="27"/>
      <c r="E1305" s="9"/>
      <c r="F1305" s="9"/>
      <c r="G1305" s="9">
        <f t="shared" si="162"/>
        <v>0</v>
      </c>
      <c r="H1305" s="9">
        <f t="shared" si="163"/>
        <v>0</v>
      </c>
    </row>
    <row r="1306" spans="1:8" s="38" customFormat="1" x14ac:dyDescent="0.25">
      <c r="A1306" s="128"/>
      <c r="B1306" s="27">
        <v>6</v>
      </c>
      <c r="C1306" s="5" t="s">
        <v>119</v>
      </c>
      <c r="D1306" s="27"/>
      <c r="E1306" s="9"/>
      <c r="F1306" s="9"/>
      <c r="G1306" s="9">
        <f t="shared" si="162"/>
        <v>0</v>
      </c>
      <c r="H1306" s="9">
        <f t="shared" si="163"/>
        <v>0</v>
      </c>
    </row>
    <row r="1307" spans="1:8" s="38" customFormat="1" x14ac:dyDescent="0.25">
      <c r="A1307" s="128"/>
      <c r="B1307" s="27">
        <v>7</v>
      </c>
      <c r="C1307" s="5" t="s">
        <v>120</v>
      </c>
      <c r="D1307" s="27"/>
      <c r="E1307" s="9"/>
      <c r="F1307" s="9"/>
      <c r="G1307" s="9">
        <f t="shared" si="162"/>
        <v>0</v>
      </c>
      <c r="H1307" s="9">
        <f t="shared" si="163"/>
        <v>0</v>
      </c>
    </row>
    <row r="1308" spans="1:8" s="38" customFormat="1" ht="25.5" x14ac:dyDescent="0.25">
      <c r="A1308" s="128"/>
      <c r="B1308" s="41">
        <v>8</v>
      </c>
      <c r="C1308" s="45" t="s">
        <v>148</v>
      </c>
      <c r="D1308" s="41"/>
      <c r="E1308" s="42"/>
      <c r="F1308" s="42"/>
      <c r="G1308" s="42">
        <f t="shared" si="162"/>
        <v>0</v>
      </c>
      <c r="H1308" s="42">
        <f t="shared" si="163"/>
        <v>0</v>
      </c>
    </row>
    <row r="1309" spans="1:8" s="38" customFormat="1" x14ac:dyDescent="0.25">
      <c r="A1309" s="128"/>
      <c r="B1309" s="27">
        <v>9</v>
      </c>
      <c r="C1309" s="5" t="s">
        <v>118</v>
      </c>
      <c r="D1309" s="27"/>
      <c r="E1309" s="9"/>
      <c r="F1309" s="9"/>
      <c r="G1309" s="9">
        <f t="shared" si="162"/>
        <v>0</v>
      </c>
      <c r="H1309" s="9">
        <f t="shared" si="163"/>
        <v>0</v>
      </c>
    </row>
    <row r="1310" spans="1:8" s="38" customFormat="1" x14ac:dyDescent="0.25">
      <c r="A1310" s="128"/>
      <c r="B1310" s="27">
        <v>10</v>
      </c>
      <c r="C1310" s="5" t="s">
        <v>116</v>
      </c>
      <c r="D1310" s="27"/>
      <c r="E1310" s="9"/>
      <c r="F1310" s="9"/>
      <c r="G1310" s="9">
        <f t="shared" si="162"/>
        <v>0</v>
      </c>
      <c r="H1310" s="9">
        <f t="shared" si="163"/>
        <v>0</v>
      </c>
    </row>
    <row r="1311" spans="1:8" s="38" customFormat="1" x14ac:dyDescent="0.25">
      <c r="A1311" s="128"/>
      <c r="B1311" s="27">
        <v>11</v>
      </c>
      <c r="C1311" s="13" t="s">
        <v>110</v>
      </c>
      <c r="D1311" s="14">
        <v>18</v>
      </c>
      <c r="E1311" s="129">
        <v>224.2</v>
      </c>
      <c r="F1311" s="129"/>
      <c r="G1311" s="129"/>
      <c r="H1311" s="28">
        <f>E1311*D1311</f>
        <v>4035.6</v>
      </c>
    </row>
    <row r="1312" spans="1:8" s="38" customFormat="1" ht="18.75" customHeight="1" x14ac:dyDescent="0.25">
      <c r="A1312" s="124" t="s">
        <v>115</v>
      </c>
      <c r="B1312" s="125"/>
      <c r="C1312" s="125"/>
      <c r="D1312" s="125"/>
      <c r="E1312" s="125"/>
      <c r="F1312" s="126"/>
      <c r="G1312" s="17" t="e">
        <f>SUM(G1301:G1310)+(H1311/12)</f>
        <v>#REF!</v>
      </c>
      <c r="H1312" s="17" t="e">
        <f>SUM(H1301:H1311)</f>
        <v>#REF!</v>
      </c>
    </row>
    <row r="1313" spans="1:8" s="12" customFormat="1" x14ac:dyDescent="0.25"/>
    <row r="1314" spans="1:8" s="38" customFormat="1" x14ac:dyDescent="0.25"/>
    <row r="1315" spans="1:8" s="38" customFormat="1" ht="21.75" customHeight="1" x14ac:dyDescent="0.25">
      <c r="A1315" s="130" t="s">
        <v>199</v>
      </c>
      <c r="B1315" s="130"/>
      <c r="C1315" s="130"/>
      <c r="D1315" s="130"/>
      <c r="E1315" s="130"/>
      <c r="F1315" s="130"/>
      <c r="G1315" s="130"/>
      <c r="H1315" s="130"/>
    </row>
    <row r="1316" spans="1:8" s="38" customFormat="1" ht="38.25" x14ac:dyDescent="0.25">
      <c r="A1316" s="16" t="s">
        <v>102</v>
      </c>
      <c r="B1316" s="16" t="s">
        <v>103</v>
      </c>
      <c r="C1316" s="16" t="s">
        <v>104</v>
      </c>
      <c r="D1316" s="16" t="s">
        <v>105</v>
      </c>
      <c r="E1316" s="16" t="s">
        <v>106</v>
      </c>
      <c r="F1316" s="16" t="s">
        <v>108</v>
      </c>
      <c r="G1316" s="16" t="s">
        <v>107</v>
      </c>
      <c r="H1316" s="16" t="s">
        <v>109</v>
      </c>
    </row>
    <row r="1317" spans="1:8" s="38" customFormat="1" x14ac:dyDescent="0.25">
      <c r="A1317" s="127">
        <v>1</v>
      </c>
      <c r="B1317" s="27">
        <v>1</v>
      </c>
      <c r="C1317" s="5" t="s">
        <v>149</v>
      </c>
      <c r="D1317" s="27">
        <v>1</v>
      </c>
      <c r="E1317" s="9" t="e">
        <f>#REF!</f>
        <v>#REF!</v>
      </c>
      <c r="F1317" s="9" t="e">
        <f>#REF!</f>
        <v>#REF!</v>
      </c>
      <c r="G1317" s="9" t="e">
        <f>D1317*F1317</f>
        <v>#REF!</v>
      </c>
      <c r="H1317" s="9" t="e">
        <f>G1317*12</f>
        <v>#REF!</v>
      </c>
    </row>
    <row r="1318" spans="1:8" s="38" customFormat="1" x14ac:dyDescent="0.25">
      <c r="A1318" s="127"/>
      <c r="B1318" s="27">
        <v>2</v>
      </c>
      <c r="C1318" s="5" t="s">
        <v>101</v>
      </c>
      <c r="D1318" s="27"/>
      <c r="E1318" s="9"/>
      <c r="F1318" s="9"/>
      <c r="G1318" s="9">
        <f t="shared" ref="G1318:G1326" si="164">D1318*F1318</f>
        <v>0</v>
      </c>
      <c r="H1318" s="9">
        <f t="shared" ref="H1318:H1326" si="165">G1318*12</f>
        <v>0</v>
      </c>
    </row>
    <row r="1319" spans="1:8" s="38" customFormat="1" x14ac:dyDescent="0.25">
      <c r="A1319" s="127"/>
      <c r="B1319" s="27">
        <v>3</v>
      </c>
      <c r="C1319" s="5" t="s">
        <v>100</v>
      </c>
      <c r="D1319" s="27"/>
      <c r="E1319" s="9"/>
      <c r="F1319" s="9"/>
      <c r="G1319" s="9">
        <f t="shared" si="164"/>
        <v>0</v>
      </c>
      <c r="H1319" s="9">
        <f t="shared" si="165"/>
        <v>0</v>
      </c>
    </row>
    <row r="1320" spans="1:8" s="38" customFormat="1" x14ac:dyDescent="0.25">
      <c r="A1320" s="128"/>
      <c r="B1320" s="27">
        <v>4</v>
      </c>
      <c r="C1320" s="5" t="s">
        <v>114</v>
      </c>
      <c r="D1320" s="27"/>
      <c r="E1320" s="9"/>
      <c r="F1320" s="9"/>
      <c r="G1320" s="9">
        <f t="shared" si="164"/>
        <v>0</v>
      </c>
      <c r="H1320" s="9">
        <f t="shared" si="165"/>
        <v>0</v>
      </c>
    </row>
    <row r="1321" spans="1:8" s="38" customFormat="1" x14ac:dyDescent="0.25">
      <c r="A1321" s="128"/>
      <c r="B1321" s="27">
        <v>5</v>
      </c>
      <c r="C1321" s="5" t="s">
        <v>117</v>
      </c>
      <c r="D1321" s="27"/>
      <c r="E1321" s="9"/>
      <c r="F1321" s="9"/>
      <c r="G1321" s="9">
        <f t="shared" si="164"/>
        <v>0</v>
      </c>
      <c r="H1321" s="9">
        <f t="shared" si="165"/>
        <v>0</v>
      </c>
    </row>
    <row r="1322" spans="1:8" s="38" customFormat="1" x14ac:dyDescent="0.25">
      <c r="A1322" s="128"/>
      <c r="B1322" s="27">
        <v>6</v>
      </c>
      <c r="C1322" s="5" t="s">
        <v>119</v>
      </c>
      <c r="D1322" s="27"/>
      <c r="E1322" s="9"/>
      <c r="F1322" s="9"/>
      <c r="G1322" s="9">
        <f t="shared" si="164"/>
        <v>0</v>
      </c>
      <c r="H1322" s="9">
        <f t="shared" si="165"/>
        <v>0</v>
      </c>
    </row>
    <row r="1323" spans="1:8" s="38" customFormat="1" x14ac:dyDescent="0.25">
      <c r="A1323" s="128"/>
      <c r="B1323" s="27">
        <v>7</v>
      </c>
      <c r="C1323" s="5" t="s">
        <v>120</v>
      </c>
      <c r="D1323" s="27"/>
      <c r="E1323" s="9"/>
      <c r="F1323" s="9"/>
      <c r="G1323" s="9">
        <f t="shared" si="164"/>
        <v>0</v>
      </c>
      <c r="H1323" s="9">
        <f t="shared" si="165"/>
        <v>0</v>
      </c>
    </row>
    <row r="1324" spans="1:8" s="38" customFormat="1" ht="25.5" x14ac:dyDescent="0.25">
      <c r="A1324" s="128"/>
      <c r="B1324" s="41">
        <v>8</v>
      </c>
      <c r="C1324" s="45" t="s">
        <v>148</v>
      </c>
      <c r="D1324" s="41"/>
      <c r="E1324" s="42"/>
      <c r="F1324" s="42"/>
      <c r="G1324" s="42">
        <f t="shared" si="164"/>
        <v>0</v>
      </c>
      <c r="H1324" s="42">
        <f t="shared" si="165"/>
        <v>0</v>
      </c>
    </row>
    <row r="1325" spans="1:8" s="38" customFormat="1" x14ac:dyDescent="0.25">
      <c r="A1325" s="128"/>
      <c r="B1325" s="27">
        <v>9</v>
      </c>
      <c r="C1325" s="5" t="s">
        <v>118</v>
      </c>
      <c r="D1325" s="27"/>
      <c r="E1325" s="9"/>
      <c r="F1325" s="9"/>
      <c r="G1325" s="9">
        <f t="shared" si="164"/>
        <v>0</v>
      </c>
      <c r="H1325" s="9">
        <f t="shared" si="165"/>
        <v>0</v>
      </c>
    </row>
    <row r="1326" spans="1:8" s="38" customFormat="1" x14ac:dyDescent="0.25">
      <c r="A1326" s="128"/>
      <c r="B1326" s="27">
        <v>10</v>
      </c>
      <c r="C1326" s="5" t="s">
        <v>116</v>
      </c>
      <c r="D1326" s="27"/>
      <c r="E1326" s="9"/>
      <c r="F1326" s="9"/>
      <c r="G1326" s="9">
        <f t="shared" si="164"/>
        <v>0</v>
      </c>
      <c r="H1326" s="9">
        <f t="shared" si="165"/>
        <v>0</v>
      </c>
    </row>
    <row r="1327" spans="1:8" s="38" customFormat="1" x14ac:dyDescent="0.25">
      <c r="A1327" s="128"/>
      <c r="B1327" s="27">
        <v>11</v>
      </c>
      <c r="C1327" s="13" t="s">
        <v>110</v>
      </c>
      <c r="D1327" s="14">
        <v>18</v>
      </c>
      <c r="E1327" s="129">
        <v>224.2</v>
      </c>
      <c r="F1327" s="129"/>
      <c r="G1327" s="129"/>
      <c r="H1327" s="28">
        <f>E1327*D1327</f>
        <v>4035.6</v>
      </c>
    </row>
    <row r="1328" spans="1:8" s="38" customFormat="1" ht="18.75" customHeight="1" x14ac:dyDescent="0.25">
      <c r="A1328" s="124" t="s">
        <v>115</v>
      </c>
      <c r="B1328" s="125"/>
      <c r="C1328" s="125"/>
      <c r="D1328" s="125"/>
      <c r="E1328" s="125"/>
      <c r="F1328" s="126"/>
      <c r="G1328" s="17" t="e">
        <f>SUM(G1317:G1326)+(H1327/12)</f>
        <v>#REF!</v>
      </c>
      <c r="H1328" s="17" t="e">
        <f>SUM(H1317:H1327)</f>
        <v>#REF!</v>
      </c>
    </row>
    <row r="1329" spans="1:8" s="12" customFormat="1" x14ac:dyDescent="0.25"/>
    <row r="1330" spans="1:8" s="38" customFormat="1" x14ac:dyDescent="0.25"/>
    <row r="1331" spans="1:8" s="38" customFormat="1" ht="21.75" customHeight="1" x14ac:dyDescent="0.25">
      <c r="A1331" s="130" t="s">
        <v>200</v>
      </c>
      <c r="B1331" s="130"/>
      <c r="C1331" s="130"/>
      <c r="D1331" s="130"/>
      <c r="E1331" s="130"/>
      <c r="F1331" s="130"/>
      <c r="G1331" s="130"/>
      <c r="H1331" s="130"/>
    </row>
    <row r="1332" spans="1:8" s="38" customFormat="1" ht="38.25" x14ac:dyDescent="0.25">
      <c r="A1332" s="16" t="s">
        <v>102</v>
      </c>
      <c r="B1332" s="16" t="s">
        <v>103</v>
      </c>
      <c r="C1332" s="16" t="s">
        <v>104</v>
      </c>
      <c r="D1332" s="16" t="s">
        <v>105</v>
      </c>
      <c r="E1332" s="16" t="s">
        <v>106</v>
      </c>
      <c r="F1332" s="16" t="s">
        <v>108</v>
      </c>
      <c r="G1332" s="16" t="s">
        <v>107</v>
      </c>
      <c r="H1332" s="16" t="s">
        <v>109</v>
      </c>
    </row>
    <row r="1333" spans="1:8" s="38" customFormat="1" x14ac:dyDescent="0.25">
      <c r="A1333" s="127">
        <v>1</v>
      </c>
      <c r="B1333" s="27">
        <v>1</v>
      </c>
      <c r="C1333" s="5" t="s">
        <v>149</v>
      </c>
      <c r="D1333" s="27">
        <v>1</v>
      </c>
      <c r="E1333" s="9" t="e">
        <f>#REF!</f>
        <v>#REF!</v>
      </c>
      <c r="F1333" s="9" t="e">
        <f>#REF!</f>
        <v>#REF!</v>
      </c>
      <c r="G1333" s="9" t="e">
        <f>D1333*F1333</f>
        <v>#REF!</v>
      </c>
      <c r="H1333" s="9" t="e">
        <f>G1333*12</f>
        <v>#REF!</v>
      </c>
    </row>
    <row r="1334" spans="1:8" s="38" customFormat="1" x14ac:dyDescent="0.25">
      <c r="A1334" s="127"/>
      <c r="B1334" s="27">
        <v>2</v>
      </c>
      <c r="C1334" s="5" t="s">
        <v>101</v>
      </c>
      <c r="D1334" s="27"/>
      <c r="E1334" s="9"/>
      <c r="F1334" s="9"/>
      <c r="G1334" s="9">
        <f t="shared" ref="G1334:G1342" si="166">D1334*F1334</f>
        <v>0</v>
      </c>
      <c r="H1334" s="9">
        <f t="shared" ref="H1334:H1342" si="167">G1334*12</f>
        <v>0</v>
      </c>
    </row>
    <row r="1335" spans="1:8" s="38" customFormat="1" x14ac:dyDescent="0.25">
      <c r="A1335" s="127"/>
      <c r="B1335" s="27">
        <v>3</v>
      </c>
      <c r="C1335" s="5" t="s">
        <v>100</v>
      </c>
      <c r="D1335" s="27"/>
      <c r="E1335" s="9"/>
      <c r="F1335" s="9"/>
      <c r="G1335" s="9">
        <f t="shared" si="166"/>
        <v>0</v>
      </c>
      <c r="H1335" s="9">
        <f t="shared" si="167"/>
        <v>0</v>
      </c>
    </row>
    <row r="1336" spans="1:8" s="38" customFormat="1" x14ac:dyDescent="0.25">
      <c r="A1336" s="128"/>
      <c r="B1336" s="27">
        <v>4</v>
      </c>
      <c r="C1336" s="5" t="s">
        <v>114</v>
      </c>
      <c r="D1336" s="27"/>
      <c r="E1336" s="9"/>
      <c r="F1336" s="9"/>
      <c r="G1336" s="9">
        <f t="shared" si="166"/>
        <v>0</v>
      </c>
      <c r="H1336" s="9">
        <f t="shared" si="167"/>
        <v>0</v>
      </c>
    </row>
    <row r="1337" spans="1:8" s="38" customFormat="1" x14ac:dyDescent="0.25">
      <c r="A1337" s="128"/>
      <c r="B1337" s="27">
        <v>5</v>
      </c>
      <c r="C1337" s="5" t="s">
        <v>117</v>
      </c>
      <c r="D1337" s="27"/>
      <c r="E1337" s="9"/>
      <c r="F1337" s="9"/>
      <c r="G1337" s="9">
        <f t="shared" si="166"/>
        <v>0</v>
      </c>
      <c r="H1337" s="9">
        <f t="shared" si="167"/>
        <v>0</v>
      </c>
    </row>
    <row r="1338" spans="1:8" s="38" customFormat="1" x14ac:dyDescent="0.25">
      <c r="A1338" s="128"/>
      <c r="B1338" s="27">
        <v>6</v>
      </c>
      <c r="C1338" s="5" t="s">
        <v>119</v>
      </c>
      <c r="D1338" s="27"/>
      <c r="E1338" s="9"/>
      <c r="F1338" s="9"/>
      <c r="G1338" s="9">
        <f t="shared" si="166"/>
        <v>0</v>
      </c>
      <c r="H1338" s="9">
        <f t="shared" si="167"/>
        <v>0</v>
      </c>
    </row>
    <row r="1339" spans="1:8" s="38" customFormat="1" x14ac:dyDescent="0.25">
      <c r="A1339" s="128"/>
      <c r="B1339" s="27">
        <v>7</v>
      </c>
      <c r="C1339" s="5" t="s">
        <v>120</v>
      </c>
      <c r="D1339" s="27"/>
      <c r="E1339" s="9"/>
      <c r="F1339" s="9"/>
      <c r="G1339" s="9">
        <f t="shared" si="166"/>
        <v>0</v>
      </c>
      <c r="H1339" s="9">
        <f t="shared" si="167"/>
        <v>0</v>
      </c>
    </row>
    <row r="1340" spans="1:8" s="38" customFormat="1" ht="25.5" x14ac:dyDescent="0.25">
      <c r="A1340" s="128"/>
      <c r="B1340" s="41">
        <v>8</v>
      </c>
      <c r="C1340" s="45" t="s">
        <v>148</v>
      </c>
      <c r="D1340" s="41"/>
      <c r="E1340" s="42"/>
      <c r="F1340" s="42"/>
      <c r="G1340" s="42">
        <f t="shared" si="166"/>
        <v>0</v>
      </c>
      <c r="H1340" s="42">
        <f t="shared" si="167"/>
        <v>0</v>
      </c>
    </row>
    <row r="1341" spans="1:8" s="38" customFormat="1" x14ac:dyDescent="0.25">
      <c r="A1341" s="128"/>
      <c r="B1341" s="27">
        <v>9</v>
      </c>
      <c r="C1341" s="5" t="s">
        <v>118</v>
      </c>
      <c r="D1341" s="27"/>
      <c r="E1341" s="9"/>
      <c r="F1341" s="9"/>
      <c r="G1341" s="9">
        <f t="shared" si="166"/>
        <v>0</v>
      </c>
      <c r="H1341" s="9">
        <f t="shared" si="167"/>
        <v>0</v>
      </c>
    </row>
    <row r="1342" spans="1:8" s="38" customFormat="1" x14ac:dyDescent="0.25">
      <c r="A1342" s="128"/>
      <c r="B1342" s="27">
        <v>10</v>
      </c>
      <c r="C1342" s="5" t="s">
        <v>116</v>
      </c>
      <c r="D1342" s="27"/>
      <c r="E1342" s="9"/>
      <c r="F1342" s="9"/>
      <c r="G1342" s="9">
        <f t="shared" si="166"/>
        <v>0</v>
      </c>
      <c r="H1342" s="9">
        <f t="shared" si="167"/>
        <v>0</v>
      </c>
    </row>
    <row r="1343" spans="1:8" s="38" customFormat="1" x14ac:dyDescent="0.25">
      <c r="A1343" s="128"/>
      <c r="B1343" s="27">
        <v>11</v>
      </c>
      <c r="C1343" s="13" t="s">
        <v>110</v>
      </c>
      <c r="D1343" s="14">
        <v>18</v>
      </c>
      <c r="E1343" s="129">
        <v>224.2</v>
      </c>
      <c r="F1343" s="129"/>
      <c r="G1343" s="129"/>
      <c r="H1343" s="28">
        <f>E1343*D1343</f>
        <v>4035.6</v>
      </c>
    </row>
    <row r="1344" spans="1:8" s="38" customFormat="1" ht="18.75" customHeight="1" x14ac:dyDescent="0.25">
      <c r="A1344" s="124" t="s">
        <v>115</v>
      </c>
      <c r="B1344" s="125"/>
      <c r="C1344" s="125"/>
      <c r="D1344" s="125"/>
      <c r="E1344" s="125"/>
      <c r="F1344" s="126"/>
      <c r="G1344" s="17" t="e">
        <f>SUM(G1333:G1342)+(H1343/12)</f>
        <v>#REF!</v>
      </c>
      <c r="H1344" s="17" t="e">
        <f>SUM(H1333:H1343)</f>
        <v>#REF!</v>
      </c>
    </row>
    <row r="1345" spans="1:8" s="12" customFormat="1" x14ac:dyDescent="0.25"/>
    <row r="1346" spans="1:8" s="38" customFormat="1" x14ac:dyDescent="0.25"/>
    <row r="1347" spans="1:8" s="38" customFormat="1" ht="21.75" customHeight="1" x14ac:dyDescent="0.25">
      <c r="A1347" s="130" t="s">
        <v>201</v>
      </c>
      <c r="B1347" s="130"/>
      <c r="C1347" s="130"/>
      <c r="D1347" s="130"/>
      <c r="E1347" s="130"/>
      <c r="F1347" s="130"/>
      <c r="G1347" s="130"/>
      <c r="H1347" s="130"/>
    </row>
    <row r="1348" spans="1:8" s="38" customFormat="1" ht="38.25" x14ac:dyDescent="0.25">
      <c r="A1348" s="16" t="s">
        <v>102</v>
      </c>
      <c r="B1348" s="16" t="s">
        <v>103</v>
      </c>
      <c r="C1348" s="16" t="s">
        <v>104</v>
      </c>
      <c r="D1348" s="16" t="s">
        <v>105</v>
      </c>
      <c r="E1348" s="16" t="s">
        <v>106</v>
      </c>
      <c r="F1348" s="16" t="s">
        <v>108</v>
      </c>
      <c r="G1348" s="16" t="s">
        <v>107</v>
      </c>
      <c r="H1348" s="16" t="s">
        <v>109</v>
      </c>
    </row>
    <row r="1349" spans="1:8" s="38" customFormat="1" x14ac:dyDescent="0.25">
      <c r="A1349" s="127">
        <v>1</v>
      </c>
      <c r="B1349" s="27">
        <v>1</v>
      </c>
      <c r="C1349" s="5" t="s">
        <v>149</v>
      </c>
      <c r="D1349" s="27">
        <v>1</v>
      </c>
      <c r="E1349" s="9" t="e">
        <f>#REF!</f>
        <v>#REF!</v>
      </c>
      <c r="F1349" s="9" t="e">
        <f>#REF!</f>
        <v>#REF!</v>
      </c>
      <c r="G1349" s="9" t="e">
        <f>D1349*F1349</f>
        <v>#REF!</v>
      </c>
      <c r="H1349" s="9" t="e">
        <f>G1349*12</f>
        <v>#REF!</v>
      </c>
    </row>
    <row r="1350" spans="1:8" s="38" customFormat="1" x14ac:dyDescent="0.25">
      <c r="A1350" s="127"/>
      <c r="B1350" s="27">
        <v>2</v>
      </c>
      <c r="C1350" s="5" t="s">
        <v>101</v>
      </c>
      <c r="D1350" s="27"/>
      <c r="E1350" s="9"/>
      <c r="F1350" s="9"/>
      <c r="G1350" s="9">
        <f t="shared" ref="G1350:G1358" si="168">D1350*F1350</f>
        <v>0</v>
      </c>
      <c r="H1350" s="9">
        <f t="shared" ref="H1350:H1358" si="169">G1350*12</f>
        <v>0</v>
      </c>
    </row>
    <row r="1351" spans="1:8" s="38" customFormat="1" x14ac:dyDescent="0.25">
      <c r="A1351" s="127"/>
      <c r="B1351" s="27">
        <v>3</v>
      </c>
      <c r="C1351" s="5" t="s">
        <v>100</v>
      </c>
      <c r="D1351" s="27"/>
      <c r="E1351" s="9"/>
      <c r="F1351" s="9"/>
      <c r="G1351" s="9">
        <f t="shared" si="168"/>
        <v>0</v>
      </c>
      <c r="H1351" s="9">
        <f t="shared" si="169"/>
        <v>0</v>
      </c>
    </row>
    <row r="1352" spans="1:8" s="38" customFormat="1" x14ac:dyDescent="0.25">
      <c r="A1352" s="128"/>
      <c r="B1352" s="27">
        <v>4</v>
      </c>
      <c r="C1352" s="5" t="s">
        <v>114</v>
      </c>
      <c r="D1352" s="27"/>
      <c r="E1352" s="9"/>
      <c r="F1352" s="9"/>
      <c r="G1352" s="9">
        <f t="shared" si="168"/>
        <v>0</v>
      </c>
      <c r="H1352" s="9">
        <f t="shared" si="169"/>
        <v>0</v>
      </c>
    </row>
    <row r="1353" spans="1:8" s="38" customFormat="1" x14ac:dyDescent="0.25">
      <c r="A1353" s="128"/>
      <c r="B1353" s="27">
        <v>5</v>
      </c>
      <c r="C1353" s="5" t="s">
        <v>117</v>
      </c>
      <c r="D1353" s="27"/>
      <c r="E1353" s="9"/>
      <c r="F1353" s="9"/>
      <c r="G1353" s="9">
        <f t="shared" si="168"/>
        <v>0</v>
      </c>
      <c r="H1353" s="9">
        <f t="shared" si="169"/>
        <v>0</v>
      </c>
    </row>
    <row r="1354" spans="1:8" s="38" customFormat="1" x14ac:dyDescent="0.25">
      <c r="A1354" s="128"/>
      <c r="B1354" s="27">
        <v>6</v>
      </c>
      <c r="C1354" s="5" t="s">
        <v>119</v>
      </c>
      <c r="D1354" s="27"/>
      <c r="E1354" s="9"/>
      <c r="F1354" s="9"/>
      <c r="G1354" s="9">
        <f t="shared" si="168"/>
        <v>0</v>
      </c>
      <c r="H1354" s="9">
        <f t="shared" si="169"/>
        <v>0</v>
      </c>
    </row>
    <row r="1355" spans="1:8" s="38" customFormat="1" x14ac:dyDescent="0.25">
      <c r="A1355" s="128"/>
      <c r="B1355" s="27">
        <v>7</v>
      </c>
      <c r="C1355" s="5" t="s">
        <v>120</v>
      </c>
      <c r="D1355" s="27"/>
      <c r="E1355" s="9"/>
      <c r="F1355" s="9"/>
      <c r="G1355" s="9">
        <f t="shared" si="168"/>
        <v>0</v>
      </c>
      <c r="H1355" s="9">
        <f t="shared" si="169"/>
        <v>0</v>
      </c>
    </row>
    <row r="1356" spans="1:8" s="38" customFormat="1" ht="25.5" x14ac:dyDescent="0.25">
      <c r="A1356" s="128"/>
      <c r="B1356" s="41">
        <v>8</v>
      </c>
      <c r="C1356" s="45" t="s">
        <v>148</v>
      </c>
      <c r="D1356" s="41"/>
      <c r="E1356" s="42"/>
      <c r="F1356" s="42"/>
      <c r="G1356" s="42">
        <f t="shared" si="168"/>
        <v>0</v>
      </c>
      <c r="H1356" s="42">
        <f t="shared" si="169"/>
        <v>0</v>
      </c>
    </row>
    <row r="1357" spans="1:8" s="38" customFormat="1" x14ac:dyDescent="0.25">
      <c r="A1357" s="128"/>
      <c r="B1357" s="27">
        <v>9</v>
      </c>
      <c r="C1357" s="5" t="s">
        <v>118</v>
      </c>
      <c r="D1357" s="27"/>
      <c r="E1357" s="9"/>
      <c r="F1357" s="9"/>
      <c r="G1357" s="9">
        <f t="shared" si="168"/>
        <v>0</v>
      </c>
      <c r="H1357" s="9">
        <f t="shared" si="169"/>
        <v>0</v>
      </c>
    </row>
    <row r="1358" spans="1:8" s="38" customFormat="1" x14ac:dyDescent="0.25">
      <c r="A1358" s="128"/>
      <c r="B1358" s="27">
        <v>10</v>
      </c>
      <c r="C1358" s="5" t="s">
        <v>116</v>
      </c>
      <c r="D1358" s="27"/>
      <c r="E1358" s="9"/>
      <c r="F1358" s="9"/>
      <c r="G1358" s="9">
        <f t="shared" si="168"/>
        <v>0</v>
      </c>
      <c r="H1358" s="9">
        <f t="shared" si="169"/>
        <v>0</v>
      </c>
    </row>
    <row r="1359" spans="1:8" s="38" customFormat="1" x14ac:dyDescent="0.25">
      <c r="A1359" s="128"/>
      <c r="B1359" s="27">
        <v>11</v>
      </c>
      <c r="C1359" s="13" t="s">
        <v>110</v>
      </c>
      <c r="D1359" s="14">
        <v>18</v>
      </c>
      <c r="E1359" s="129">
        <v>224.2</v>
      </c>
      <c r="F1359" s="129"/>
      <c r="G1359" s="129"/>
      <c r="H1359" s="28">
        <f>E1359*D1359</f>
        <v>4035.6</v>
      </c>
    </row>
    <row r="1360" spans="1:8" s="38" customFormat="1" ht="18.75" customHeight="1" x14ac:dyDescent="0.25">
      <c r="A1360" s="124" t="s">
        <v>115</v>
      </c>
      <c r="B1360" s="125"/>
      <c r="C1360" s="125"/>
      <c r="D1360" s="125"/>
      <c r="E1360" s="125"/>
      <c r="F1360" s="126"/>
      <c r="G1360" s="17" t="e">
        <f>SUM(G1349:G1358)+(H1359/12)</f>
        <v>#REF!</v>
      </c>
      <c r="H1360" s="17" t="e">
        <f>SUM(H1349:H1359)</f>
        <v>#REF!</v>
      </c>
    </row>
    <row r="1361" spans="1:8" s="12" customFormat="1" x14ac:dyDescent="0.25"/>
    <row r="1362" spans="1:8" s="38" customFormat="1" x14ac:dyDescent="0.25"/>
    <row r="1363" spans="1:8" ht="21.75" customHeight="1" x14ac:dyDescent="0.25">
      <c r="A1363" s="130" t="s">
        <v>136</v>
      </c>
      <c r="B1363" s="130"/>
      <c r="C1363" s="130"/>
      <c r="D1363" s="130"/>
      <c r="E1363" s="130"/>
      <c r="F1363" s="130"/>
      <c r="G1363" s="130"/>
      <c r="H1363" s="130"/>
    </row>
    <row r="1364" spans="1:8" ht="38.25" x14ac:dyDescent="0.25">
      <c r="A1364" s="16" t="s">
        <v>102</v>
      </c>
      <c r="B1364" s="16" t="s">
        <v>103</v>
      </c>
      <c r="C1364" s="16" t="s">
        <v>104</v>
      </c>
      <c r="D1364" s="16" t="s">
        <v>105</v>
      </c>
      <c r="E1364" s="16" t="s">
        <v>106</v>
      </c>
      <c r="F1364" s="16" t="s">
        <v>108</v>
      </c>
      <c r="G1364" s="16" t="s">
        <v>107</v>
      </c>
      <c r="H1364" s="16" t="s">
        <v>109</v>
      </c>
    </row>
    <row r="1365" spans="1:8" x14ac:dyDescent="0.25">
      <c r="A1365" s="127">
        <v>1</v>
      </c>
      <c r="B1365" s="10">
        <v>1</v>
      </c>
      <c r="C1365" s="5" t="s">
        <v>149</v>
      </c>
      <c r="D1365" s="10">
        <v>1</v>
      </c>
      <c r="E1365" s="9" t="e">
        <f>#REF!</f>
        <v>#REF!</v>
      </c>
      <c r="F1365" s="9" t="e">
        <f>#REF!</f>
        <v>#REF!</v>
      </c>
      <c r="G1365" s="9" t="e">
        <f>D1365*F1365</f>
        <v>#REF!</v>
      </c>
      <c r="H1365" s="9" t="e">
        <f>G1365*12</f>
        <v>#REF!</v>
      </c>
    </row>
    <row r="1366" spans="1:8" x14ac:dyDescent="0.25">
      <c r="A1366" s="127"/>
      <c r="B1366" s="10">
        <v>2</v>
      </c>
      <c r="C1366" s="5" t="s">
        <v>101</v>
      </c>
      <c r="D1366" s="10">
        <v>1</v>
      </c>
      <c r="E1366" s="9">
        <v>3698.74</v>
      </c>
      <c r="F1366" s="9" t="e">
        <f>#REF!</f>
        <v>#REF!</v>
      </c>
      <c r="G1366" s="9" t="e">
        <f t="shared" ref="G1366:G1374" si="170">D1366*F1366</f>
        <v>#REF!</v>
      </c>
      <c r="H1366" s="9" t="e">
        <f t="shared" ref="H1366:H1374" si="171">G1366*12</f>
        <v>#REF!</v>
      </c>
    </row>
    <row r="1367" spans="1:8" x14ac:dyDescent="0.25">
      <c r="A1367" s="127"/>
      <c r="B1367" s="10">
        <v>3</v>
      </c>
      <c r="C1367" s="5" t="s">
        <v>100</v>
      </c>
      <c r="D1367" s="10"/>
      <c r="E1367" s="9"/>
      <c r="F1367" s="9"/>
      <c r="G1367" s="9">
        <f t="shared" si="170"/>
        <v>0</v>
      </c>
      <c r="H1367" s="9">
        <f t="shared" si="171"/>
        <v>0</v>
      </c>
    </row>
    <row r="1368" spans="1:8" x14ac:dyDescent="0.25">
      <c r="A1368" s="128"/>
      <c r="B1368" s="10">
        <v>4</v>
      </c>
      <c r="C1368" s="5" t="s">
        <v>114</v>
      </c>
      <c r="D1368" s="10"/>
      <c r="E1368" s="9"/>
      <c r="F1368" s="9"/>
      <c r="G1368" s="9">
        <f t="shared" si="170"/>
        <v>0</v>
      </c>
      <c r="H1368" s="9">
        <f t="shared" si="171"/>
        <v>0</v>
      </c>
    </row>
    <row r="1369" spans="1:8" x14ac:dyDescent="0.25">
      <c r="A1369" s="128"/>
      <c r="B1369" s="10">
        <v>5</v>
      </c>
      <c r="C1369" s="5" t="s">
        <v>117</v>
      </c>
      <c r="D1369" s="10"/>
      <c r="E1369" s="9"/>
      <c r="F1369" s="9"/>
      <c r="G1369" s="9">
        <f t="shared" si="170"/>
        <v>0</v>
      </c>
      <c r="H1369" s="9">
        <f t="shared" si="171"/>
        <v>0</v>
      </c>
    </row>
    <row r="1370" spans="1:8" x14ac:dyDescent="0.25">
      <c r="A1370" s="128"/>
      <c r="B1370" s="10">
        <v>6</v>
      </c>
      <c r="C1370" s="5" t="s">
        <v>119</v>
      </c>
      <c r="D1370" s="10"/>
      <c r="E1370" s="9"/>
      <c r="F1370" s="9"/>
      <c r="G1370" s="9">
        <f t="shared" si="170"/>
        <v>0</v>
      </c>
      <c r="H1370" s="9">
        <f t="shared" si="171"/>
        <v>0</v>
      </c>
    </row>
    <row r="1371" spans="1:8" x14ac:dyDescent="0.25">
      <c r="A1371" s="128"/>
      <c r="B1371" s="10">
        <v>7</v>
      </c>
      <c r="C1371" s="5" t="s">
        <v>120</v>
      </c>
      <c r="D1371" s="10"/>
      <c r="E1371" s="9"/>
      <c r="F1371" s="9"/>
      <c r="G1371" s="9">
        <f t="shared" si="170"/>
        <v>0</v>
      </c>
      <c r="H1371" s="9">
        <f t="shared" si="171"/>
        <v>0</v>
      </c>
    </row>
    <row r="1372" spans="1:8" x14ac:dyDescent="0.25">
      <c r="A1372" s="128"/>
      <c r="B1372" s="10">
        <v>8</v>
      </c>
      <c r="C1372" s="5" t="s">
        <v>121</v>
      </c>
      <c r="D1372" s="10"/>
      <c r="E1372" s="9"/>
      <c r="F1372" s="9"/>
      <c r="G1372" s="9">
        <f t="shared" si="170"/>
        <v>0</v>
      </c>
      <c r="H1372" s="9">
        <f t="shared" si="171"/>
        <v>0</v>
      </c>
    </row>
    <row r="1373" spans="1:8" x14ac:dyDescent="0.25">
      <c r="A1373" s="128"/>
      <c r="B1373" s="10">
        <v>9</v>
      </c>
      <c r="C1373" s="5" t="s">
        <v>118</v>
      </c>
      <c r="D1373" s="10"/>
      <c r="E1373" s="9"/>
      <c r="F1373" s="9"/>
      <c r="G1373" s="9">
        <f t="shared" si="170"/>
        <v>0</v>
      </c>
      <c r="H1373" s="9">
        <f t="shared" si="171"/>
        <v>0</v>
      </c>
    </row>
    <row r="1374" spans="1:8" x14ac:dyDescent="0.25">
      <c r="A1374" s="128"/>
      <c r="B1374" s="10">
        <v>10</v>
      </c>
      <c r="C1374" s="5" t="s">
        <v>116</v>
      </c>
      <c r="D1374" s="10"/>
      <c r="E1374" s="9"/>
      <c r="F1374" s="9"/>
      <c r="G1374" s="9">
        <f t="shared" si="170"/>
        <v>0</v>
      </c>
      <c r="H1374" s="9">
        <f t="shared" si="171"/>
        <v>0</v>
      </c>
    </row>
    <row r="1375" spans="1:8" x14ac:dyDescent="0.25">
      <c r="A1375" s="128"/>
      <c r="B1375" s="10">
        <v>11</v>
      </c>
      <c r="C1375" s="13" t="s">
        <v>110</v>
      </c>
      <c r="D1375" s="14">
        <v>18</v>
      </c>
      <c r="E1375" s="129">
        <v>224.2</v>
      </c>
      <c r="F1375" s="129"/>
      <c r="G1375" s="129"/>
      <c r="H1375" s="15">
        <f>E1375*D1375</f>
        <v>4035.6</v>
      </c>
    </row>
    <row r="1376" spans="1:8" ht="18.75" customHeight="1" x14ac:dyDescent="0.25">
      <c r="A1376" s="124" t="s">
        <v>115</v>
      </c>
      <c r="B1376" s="125"/>
      <c r="C1376" s="125"/>
      <c r="D1376" s="125"/>
      <c r="E1376" s="125"/>
      <c r="F1376" s="126"/>
      <c r="G1376" s="17" t="e">
        <f>SUM(G1365:G1374)+(H1375/12)</f>
        <v>#REF!</v>
      </c>
      <c r="H1376" s="17" t="e">
        <f>SUM(H1365:H1375)</f>
        <v>#REF!</v>
      </c>
    </row>
    <row r="1378" spans="1:8" s="12" customFormat="1" x14ac:dyDescent="0.25"/>
    <row r="1379" spans="1:8" s="38" customFormat="1" ht="21.75" customHeight="1" x14ac:dyDescent="0.25">
      <c r="A1379" s="130" t="s">
        <v>227</v>
      </c>
      <c r="B1379" s="130"/>
      <c r="C1379" s="130"/>
      <c r="D1379" s="130"/>
      <c r="E1379" s="130"/>
      <c r="F1379" s="130"/>
      <c r="G1379" s="130"/>
      <c r="H1379" s="130"/>
    </row>
    <row r="1380" spans="1:8" s="38" customFormat="1" ht="38.25" x14ac:dyDescent="0.25">
      <c r="A1380" s="16" t="s">
        <v>102</v>
      </c>
      <c r="B1380" s="16" t="s">
        <v>103</v>
      </c>
      <c r="C1380" s="16" t="s">
        <v>104</v>
      </c>
      <c r="D1380" s="16" t="s">
        <v>105</v>
      </c>
      <c r="E1380" s="16" t="s">
        <v>106</v>
      </c>
      <c r="F1380" s="16" t="s">
        <v>108</v>
      </c>
      <c r="G1380" s="16" t="s">
        <v>107</v>
      </c>
      <c r="H1380" s="16" t="s">
        <v>109</v>
      </c>
    </row>
    <row r="1381" spans="1:8" s="38" customFormat="1" x14ac:dyDescent="0.25">
      <c r="A1381" s="127">
        <v>1</v>
      </c>
      <c r="B1381" s="44">
        <v>1</v>
      </c>
      <c r="C1381" s="5" t="s">
        <v>149</v>
      </c>
      <c r="D1381" s="44">
        <v>1</v>
      </c>
      <c r="E1381" s="9" t="e">
        <f>#REF!</f>
        <v>#REF!</v>
      </c>
      <c r="F1381" s="9" t="e">
        <f>#REF!</f>
        <v>#REF!</v>
      </c>
      <c r="G1381" s="9" t="e">
        <f>D1381*F1381</f>
        <v>#REF!</v>
      </c>
      <c r="H1381" s="9" t="e">
        <f>G1381*12</f>
        <v>#REF!</v>
      </c>
    </row>
    <row r="1382" spans="1:8" s="38" customFormat="1" x14ac:dyDescent="0.25">
      <c r="A1382" s="127"/>
      <c r="B1382" s="44">
        <v>2</v>
      </c>
      <c r="C1382" s="5" t="s">
        <v>101</v>
      </c>
      <c r="D1382" s="44"/>
      <c r="E1382" s="9"/>
      <c r="F1382" s="9"/>
      <c r="G1382" s="9">
        <f t="shared" ref="G1382:G1390" si="172">D1382*F1382</f>
        <v>0</v>
      </c>
      <c r="H1382" s="9">
        <f t="shared" ref="H1382:H1390" si="173">G1382*12</f>
        <v>0</v>
      </c>
    </row>
    <row r="1383" spans="1:8" s="38" customFormat="1" x14ac:dyDescent="0.25">
      <c r="A1383" s="127"/>
      <c r="B1383" s="44">
        <v>3</v>
      </c>
      <c r="C1383" s="5" t="s">
        <v>100</v>
      </c>
      <c r="D1383" s="44"/>
      <c r="E1383" s="9"/>
      <c r="F1383" s="9"/>
      <c r="G1383" s="9">
        <f t="shared" si="172"/>
        <v>0</v>
      </c>
      <c r="H1383" s="9">
        <f t="shared" si="173"/>
        <v>0</v>
      </c>
    </row>
    <row r="1384" spans="1:8" s="38" customFormat="1" x14ac:dyDescent="0.25">
      <c r="A1384" s="128"/>
      <c r="B1384" s="44">
        <v>4</v>
      </c>
      <c r="C1384" s="5" t="s">
        <v>114</v>
      </c>
      <c r="D1384" s="44"/>
      <c r="E1384" s="9"/>
      <c r="F1384" s="9"/>
      <c r="G1384" s="9">
        <f t="shared" si="172"/>
        <v>0</v>
      </c>
      <c r="H1384" s="9">
        <f t="shared" si="173"/>
        <v>0</v>
      </c>
    </row>
    <row r="1385" spans="1:8" s="38" customFormat="1" x14ac:dyDescent="0.25">
      <c r="A1385" s="128"/>
      <c r="B1385" s="44">
        <v>5</v>
      </c>
      <c r="C1385" s="5" t="s">
        <v>117</v>
      </c>
      <c r="D1385" s="44"/>
      <c r="E1385" s="9"/>
      <c r="F1385" s="9"/>
      <c r="G1385" s="9">
        <f t="shared" si="172"/>
        <v>0</v>
      </c>
      <c r="H1385" s="9">
        <f t="shared" si="173"/>
        <v>0</v>
      </c>
    </row>
    <row r="1386" spans="1:8" s="38" customFormat="1" x14ac:dyDescent="0.25">
      <c r="A1386" s="128"/>
      <c r="B1386" s="44">
        <v>6</v>
      </c>
      <c r="C1386" s="5" t="s">
        <v>119</v>
      </c>
      <c r="D1386" s="44"/>
      <c r="E1386" s="9"/>
      <c r="F1386" s="9"/>
      <c r="G1386" s="9">
        <f t="shared" si="172"/>
        <v>0</v>
      </c>
      <c r="H1386" s="9">
        <f t="shared" si="173"/>
        <v>0</v>
      </c>
    </row>
    <row r="1387" spans="1:8" s="38" customFormat="1" x14ac:dyDescent="0.25">
      <c r="A1387" s="128"/>
      <c r="B1387" s="44">
        <v>7</v>
      </c>
      <c r="C1387" s="5" t="s">
        <v>120</v>
      </c>
      <c r="D1387" s="44"/>
      <c r="E1387" s="9"/>
      <c r="F1387" s="9"/>
      <c r="G1387" s="9">
        <f t="shared" si="172"/>
        <v>0</v>
      </c>
      <c r="H1387" s="9">
        <f t="shared" si="173"/>
        <v>0</v>
      </c>
    </row>
    <row r="1388" spans="1:8" s="38" customFormat="1" x14ac:dyDescent="0.25">
      <c r="A1388" s="128"/>
      <c r="B1388" s="44">
        <v>8</v>
      </c>
      <c r="C1388" s="5" t="s">
        <v>121</v>
      </c>
      <c r="D1388" s="44"/>
      <c r="E1388" s="9"/>
      <c r="F1388" s="9"/>
      <c r="G1388" s="9">
        <f t="shared" si="172"/>
        <v>0</v>
      </c>
      <c r="H1388" s="9">
        <f t="shared" si="173"/>
        <v>0</v>
      </c>
    </row>
    <row r="1389" spans="1:8" s="38" customFormat="1" x14ac:dyDescent="0.25">
      <c r="A1389" s="128"/>
      <c r="B1389" s="44">
        <v>9</v>
      </c>
      <c r="C1389" s="5" t="s">
        <v>118</v>
      </c>
      <c r="D1389" s="44"/>
      <c r="E1389" s="9"/>
      <c r="F1389" s="9"/>
      <c r="G1389" s="9">
        <f t="shared" si="172"/>
        <v>0</v>
      </c>
      <c r="H1389" s="9">
        <f t="shared" si="173"/>
        <v>0</v>
      </c>
    </row>
    <row r="1390" spans="1:8" s="38" customFormat="1" x14ac:dyDescent="0.25">
      <c r="A1390" s="128"/>
      <c r="B1390" s="44">
        <v>10</v>
      </c>
      <c r="C1390" s="5" t="s">
        <v>116</v>
      </c>
      <c r="D1390" s="44"/>
      <c r="E1390" s="9"/>
      <c r="F1390" s="9"/>
      <c r="G1390" s="9">
        <f t="shared" si="172"/>
        <v>0</v>
      </c>
      <c r="H1390" s="9">
        <f t="shared" si="173"/>
        <v>0</v>
      </c>
    </row>
    <row r="1391" spans="1:8" s="38" customFormat="1" x14ac:dyDescent="0.25">
      <c r="A1391" s="128"/>
      <c r="B1391" s="44">
        <v>11</v>
      </c>
      <c r="C1391" s="13" t="s">
        <v>110</v>
      </c>
      <c r="D1391" s="14">
        <v>18</v>
      </c>
      <c r="E1391" s="129">
        <v>224.2</v>
      </c>
      <c r="F1391" s="129"/>
      <c r="G1391" s="129"/>
      <c r="H1391" s="43">
        <f>E1391*D1391</f>
        <v>4035.6</v>
      </c>
    </row>
    <row r="1392" spans="1:8" s="38" customFormat="1" ht="18.75" customHeight="1" x14ac:dyDescent="0.25">
      <c r="A1392" s="124" t="s">
        <v>115</v>
      </c>
      <c r="B1392" s="125"/>
      <c r="C1392" s="125"/>
      <c r="D1392" s="125"/>
      <c r="E1392" s="125"/>
      <c r="F1392" s="126"/>
      <c r="G1392" s="17" t="e">
        <f>SUM(G1381:G1390)+(H1391/12)</f>
        <v>#REF!</v>
      </c>
      <c r="H1392" s="17" t="e">
        <f>SUM(H1381:H1391)</f>
        <v>#REF!</v>
      </c>
    </row>
    <row r="1393" spans="1:8" s="38" customFormat="1" x14ac:dyDescent="0.25"/>
    <row r="1394" spans="1:8" s="12" customFormat="1" x14ac:dyDescent="0.25"/>
    <row r="1395" spans="1:8" s="38" customFormat="1" ht="21.75" customHeight="1" x14ac:dyDescent="0.25">
      <c r="A1395" s="130" t="s">
        <v>225</v>
      </c>
      <c r="B1395" s="130"/>
      <c r="C1395" s="130"/>
      <c r="D1395" s="130"/>
      <c r="E1395" s="130"/>
      <c r="F1395" s="130"/>
      <c r="G1395" s="130"/>
      <c r="H1395" s="130"/>
    </row>
    <row r="1396" spans="1:8" s="38" customFormat="1" ht="38.25" x14ac:dyDescent="0.25">
      <c r="A1396" s="16" t="s">
        <v>102</v>
      </c>
      <c r="B1396" s="16" t="s">
        <v>103</v>
      </c>
      <c r="C1396" s="16" t="s">
        <v>104</v>
      </c>
      <c r="D1396" s="16" t="s">
        <v>105</v>
      </c>
      <c r="E1396" s="16" t="s">
        <v>106</v>
      </c>
      <c r="F1396" s="16" t="s">
        <v>108</v>
      </c>
      <c r="G1396" s="16" t="s">
        <v>107</v>
      </c>
      <c r="H1396" s="16" t="s">
        <v>109</v>
      </c>
    </row>
    <row r="1397" spans="1:8" s="38" customFormat="1" x14ac:dyDescent="0.25">
      <c r="A1397" s="127">
        <v>1</v>
      </c>
      <c r="B1397" s="44">
        <v>1</v>
      </c>
      <c r="C1397" s="5" t="s">
        <v>149</v>
      </c>
      <c r="D1397" s="44">
        <v>1</v>
      </c>
      <c r="E1397" s="9" t="e">
        <f>#REF!</f>
        <v>#REF!</v>
      </c>
      <c r="F1397" s="9" t="e">
        <f>#REF!</f>
        <v>#REF!</v>
      </c>
      <c r="G1397" s="9" t="e">
        <f>D1397*F1397</f>
        <v>#REF!</v>
      </c>
      <c r="H1397" s="9" t="e">
        <f>G1397*12</f>
        <v>#REF!</v>
      </c>
    </row>
    <row r="1398" spans="1:8" s="38" customFormat="1" x14ac:dyDescent="0.25">
      <c r="A1398" s="127"/>
      <c r="B1398" s="44">
        <v>2</v>
      </c>
      <c r="C1398" s="5" t="s">
        <v>101</v>
      </c>
      <c r="D1398" s="44"/>
      <c r="E1398" s="9"/>
      <c r="F1398" s="9"/>
      <c r="G1398" s="9">
        <f t="shared" ref="G1398:G1406" si="174">D1398*F1398</f>
        <v>0</v>
      </c>
      <c r="H1398" s="9">
        <f t="shared" ref="H1398:H1406" si="175">G1398*12</f>
        <v>0</v>
      </c>
    </row>
    <row r="1399" spans="1:8" s="38" customFormat="1" x14ac:dyDescent="0.25">
      <c r="A1399" s="127"/>
      <c r="B1399" s="44">
        <v>3</v>
      </c>
      <c r="C1399" s="5" t="s">
        <v>100</v>
      </c>
      <c r="D1399" s="44"/>
      <c r="E1399" s="9"/>
      <c r="F1399" s="9"/>
      <c r="G1399" s="9">
        <f t="shared" si="174"/>
        <v>0</v>
      </c>
      <c r="H1399" s="9">
        <f t="shared" si="175"/>
        <v>0</v>
      </c>
    </row>
    <row r="1400" spans="1:8" s="38" customFormat="1" x14ac:dyDescent="0.25">
      <c r="A1400" s="128"/>
      <c r="B1400" s="44">
        <v>4</v>
      </c>
      <c r="C1400" s="5" t="s">
        <v>114</v>
      </c>
      <c r="D1400" s="44"/>
      <c r="E1400" s="9"/>
      <c r="F1400" s="9"/>
      <c r="G1400" s="9">
        <f t="shared" si="174"/>
        <v>0</v>
      </c>
      <c r="H1400" s="9">
        <f t="shared" si="175"/>
        <v>0</v>
      </c>
    </row>
    <row r="1401" spans="1:8" s="38" customFormat="1" x14ac:dyDescent="0.25">
      <c r="A1401" s="128"/>
      <c r="B1401" s="44">
        <v>5</v>
      </c>
      <c r="C1401" s="5" t="s">
        <v>117</v>
      </c>
      <c r="D1401" s="44"/>
      <c r="E1401" s="9"/>
      <c r="F1401" s="9"/>
      <c r="G1401" s="9">
        <f t="shared" si="174"/>
        <v>0</v>
      </c>
      <c r="H1401" s="9">
        <f t="shared" si="175"/>
        <v>0</v>
      </c>
    </row>
    <row r="1402" spans="1:8" s="38" customFormat="1" x14ac:dyDescent="0.25">
      <c r="A1402" s="128"/>
      <c r="B1402" s="44">
        <v>6</v>
      </c>
      <c r="C1402" s="5" t="s">
        <v>119</v>
      </c>
      <c r="D1402" s="44"/>
      <c r="E1402" s="9"/>
      <c r="F1402" s="9"/>
      <c r="G1402" s="9">
        <f t="shared" si="174"/>
        <v>0</v>
      </c>
      <c r="H1402" s="9">
        <f t="shared" si="175"/>
        <v>0</v>
      </c>
    </row>
    <row r="1403" spans="1:8" s="38" customFormat="1" x14ac:dyDescent="0.25">
      <c r="A1403" s="128"/>
      <c r="B1403" s="44">
        <v>7</v>
      </c>
      <c r="C1403" s="5" t="s">
        <v>120</v>
      </c>
      <c r="D1403" s="44"/>
      <c r="E1403" s="9"/>
      <c r="F1403" s="9"/>
      <c r="G1403" s="9">
        <f t="shared" si="174"/>
        <v>0</v>
      </c>
      <c r="H1403" s="9">
        <f t="shared" si="175"/>
        <v>0</v>
      </c>
    </row>
    <row r="1404" spans="1:8" s="38" customFormat="1" x14ac:dyDescent="0.25">
      <c r="A1404" s="128"/>
      <c r="B1404" s="44">
        <v>8</v>
      </c>
      <c r="C1404" s="5" t="s">
        <v>121</v>
      </c>
      <c r="D1404" s="44"/>
      <c r="E1404" s="9"/>
      <c r="F1404" s="9"/>
      <c r="G1404" s="9">
        <f t="shared" si="174"/>
        <v>0</v>
      </c>
      <c r="H1404" s="9">
        <f t="shared" si="175"/>
        <v>0</v>
      </c>
    </row>
    <row r="1405" spans="1:8" s="38" customFormat="1" x14ac:dyDescent="0.25">
      <c r="A1405" s="128"/>
      <c r="B1405" s="44">
        <v>9</v>
      </c>
      <c r="C1405" s="5" t="s">
        <v>118</v>
      </c>
      <c r="D1405" s="44"/>
      <c r="E1405" s="9"/>
      <c r="F1405" s="9"/>
      <c r="G1405" s="9">
        <f t="shared" si="174"/>
        <v>0</v>
      </c>
      <c r="H1405" s="9">
        <f t="shared" si="175"/>
        <v>0</v>
      </c>
    </row>
    <row r="1406" spans="1:8" s="38" customFormat="1" x14ac:dyDescent="0.25">
      <c r="A1406" s="128"/>
      <c r="B1406" s="44">
        <v>10</v>
      </c>
      <c r="C1406" s="5" t="s">
        <v>116</v>
      </c>
      <c r="D1406" s="44"/>
      <c r="E1406" s="9"/>
      <c r="F1406" s="9"/>
      <c r="G1406" s="9">
        <f t="shared" si="174"/>
        <v>0</v>
      </c>
      <c r="H1406" s="9">
        <f t="shared" si="175"/>
        <v>0</v>
      </c>
    </row>
    <row r="1407" spans="1:8" s="38" customFormat="1" x14ac:dyDescent="0.25">
      <c r="A1407" s="128"/>
      <c r="B1407" s="44">
        <v>11</v>
      </c>
      <c r="C1407" s="13" t="s">
        <v>110</v>
      </c>
      <c r="D1407" s="14">
        <v>18</v>
      </c>
      <c r="E1407" s="129">
        <v>224.2</v>
      </c>
      <c r="F1407" s="129"/>
      <c r="G1407" s="129"/>
      <c r="H1407" s="43">
        <f>E1407*D1407</f>
        <v>4035.6</v>
      </c>
    </row>
    <row r="1408" spans="1:8" s="38" customFormat="1" ht="18.75" customHeight="1" x14ac:dyDescent="0.25">
      <c r="A1408" s="124" t="s">
        <v>115</v>
      </c>
      <c r="B1408" s="125"/>
      <c r="C1408" s="125"/>
      <c r="D1408" s="125"/>
      <c r="E1408" s="125"/>
      <c r="F1408" s="126"/>
      <c r="G1408" s="17" t="e">
        <f>SUM(G1397:G1406)+(H1407/12)</f>
        <v>#REF!</v>
      </c>
      <c r="H1408" s="17" t="e">
        <f>SUM(H1397:H1407)</f>
        <v>#REF!</v>
      </c>
    </row>
    <row r="1409" spans="1:8" s="38" customFormat="1" x14ac:dyDescent="0.25"/>
    <row r="1410" spans="1:8" s="12" customFormat="1" x14ac:dyDescent="0.25"/>
    <row r="1411" spans="1:8" s="38" customFormat="1" ht="21.75" customHeight="1" x14ac:dyDescent="0.25">
      <c r="A1411" s="130" t="s">
        <v>226</v>
      </c>
      <c r="B1411" s="130"/>
      <c r="C1411" s="130"/>
      <c r="D1411" s="130"/>
      <c r="E1411" s="130"/>
      <c r="F1411" s="130"/>
      <c r="G1411" s="130"/>
      <c r="H1411" s="130"/>
    </row>
    <row r="1412" spans="1:8" s="38" customFormat="1" ht="38.25" x14ac:dyDescent="0.25">
      <c r="A1412" s="16" t="s">
        <v>102</v>
      </c>
      <c r="B1412" s="16" t="s">
        <v>103</v>
      </c>
      <c r="C1412" s="16" t="s">
        <v>104</v>
      </c>
      <c r="D1412" s="16" t="s">
        <v>105</v>
      </c>
      <c r="E1412" s="16" t="s">
        <v>106</v>
      </c>
      <c r="F1412" s="16" t="s">
        <v>108</v>
      </c>
      <c r="G1412" s="16" t="s">
        <v>107</v>
      </c>
      <c r="H1412" s="16" t="s">
        <v>109</v>
      </c>
    </row>
    <row r="1413" spans="1:8" s="38" customFormat="1" x14ac:dyDescent="0.25">
      <c r="A1413" s="127">
        <v>1</v>
      </c>
      <c r="B1413" s="44">
        <v>1</v>
      </c>
      <c r="C1413" s="5" t="s">
        <v>149</v>
      </c>
      <c r="D1413" s="44">
        <v>1</v>
      </c>
      <c r="E1413" s="9" t="e">
        <f>#REF!</f>
        <v>#REF!</v>
      </c>
      <c r="F1413" s="9" t="e">
        <f>#REF!</f>
        <v>#REF!</v>
      </c>
      <c r="G1413" s="9" t="e">
        <f>D1413*F1413</f>
        <v>#REF!</v>
      </c>
      <c r="H1413" s="9" t="e">
        <f>G1413*12</f>
        <v>#REF!</v>
      </c>
    </row>
    <row r="1414" spans="1:8" s="38" customFormat="1" x14ac:dyDescent="0.25">
      <c r="A1414" s="127"/>
      <c r="B1414" s="44">
        <v>2</v>
      </c>
      <c r="C1414" s="5" t="s">
        <v>101</v>
      </c>
      <c r="D1414" s="44"/>
      <c r="E1414" s="9"/>
      <c r="F1414" s="9"/>
      <c r="G1414" s="9">
        <f t="shared" ref="G1414:G1422" si="176">D1414*F1414</f>
        <v>0</v>
      </c>
      <c r="H1414" s="9">
        <f t="shared" ref="H1414:H1422" si="177">G1414*12</f>
        <v>0</v>
      </c>
    </row>
    <row r="1415" spans="1:8" s="38" customFormat="1" x14ac:dyDescent="0.25">
      <c r="A1415" s="127"/>
      <c r="B1415" s="44">
        <v>3</v>
      </c>
      <c r="C1415" s="5" t="s">
        <v>100</v>
      </c>
      <c r="D1415" s="44"/>
      <c r="E1415" s="9"/>
      <c r="F1415" s="9"/>
      <c r="G1415" s="9">
        <f t="shared" si="176"/>
        <v>0</v>
      </c>
      <c r="H1415" s="9">
        <f t="shared" si="177"/>
        <v>0</v>
      </c>
    </row>
    <row r="1416" spans="1:8" s="38" customFormat="1" x14ac:dyDescent="0.25">
      <c r="A1416" s="128"/>
      <c r="B1416" s="44">
        <v>4</v>
      </c>
      <c r="C1416" s="5" t="s">
        <v>114</v>
      </c>
      <c r="D1416" s="44"/>
      <c r="E1416" s="9"/>
      <c r="F1416" s="9"/>
      <c r="G1416" s="9">
        <f t="shared" si="176"/>
        <v>0</v>
      </c>
      <c r="H1416" s="9">
        <f t="shared" si="177"/>
        <v>0</v>
      </c>
    </row>
    <row r="1417" spans="1:8" s="38" customFormat="1" x14ac:dyDescent="0.25">
      <c r="A1417" s="128"/>
      <c r="B1417" s="44">
        <v>5</v>
      </c>
      <c r="C1417" s="5" t="s">
        <v>117</v>
      </c>
      <c r="D1417" s="44"/>
      <c r="E1417" s="9"/>
      <c r="F1417" s="9"/>
      <c r="G1417" s="9">
        <f t="shared" si="176"/>
        <v>0</v>
      </c>
      <c r="H1417" s="9">
        <f t="shared" si="177"/>
        <v>0</v>
      </c>
    </row>
    <row r="1418" spans="1:8" s="38" customFormat="1" x14ac:dyDescent="0.25">
      <c r="A1418" s="128"/>
      <c r="B1418" s="44">
        <v>6</v>
      </c>
      <c r="C1418" s="5" t="s">
        <v>119</v>
      </c>
      <c r="D1418" s="44"/>
      <c r="E1418" s="9"/>
      <c r="F1418" s="9"/>
      <c r="G1418" s="9">
        <f t="shared" si="176"/>
        <v>0</v>
      </c>
      <c r="H1418" s="9">
        <f t="shared" si="177"/>
        <v>0</v>
      </c>
    </row>
    <row r="1419" spans="1:8" s="38" customFormat="1" x14ac:dyDescent="0.25">
      <c r="A1419" s="128"/>
      <c r="B1419" s="44">
        <v>7</v>
      </c>
      <c r="C1419" s="5" t="s">
        <v>120</v>
      </c>
      <c r="D1419" s="44"/>
      <c r="E1419" s="9"/>
      <c r="F1419" s="9"/>
      <c r="G1419" s="9">
        <f t="shared" si="176"/>
        <v>0</v>
      </c>
      <c r="H1419" s="9">
        <f t="shared" si="177"/>
        <v>0</v>
      </c>
    </row>
    <row r="1420" spans="1:8" s="38" customFormat="1" x14ac:dyDescent="0.25">
      <c r="A1420" s="128"/>
      <c r="B1420" s="44">
        <v>8</v>
      </c>
      <c r="C1420" s="5" t="s">
        <v>121</v>
      </c>
      <c r="D1420" s="44"/>
      <c r="E1420" s="9"/>
      <c r="F1420" s="9"/>
      <c r="G1420" s="9">
        <f t="shared" si="176"/>
        <v>0</v>
      </c>
      <c r="H1420" s="9">
        <f t="shared" si="177"/>
        <v>0</v>
      </c>
    </row>
    <row r="1421" spans="1:8" s="38" customFormat="1" x14ac:dyDescent="0.25">
      <c r="A1421" s="128"/>
      <c r="B1421" s="44">
        <v>9</v>
      </c>
      <c r="C1421" s="5" t="s">
        <v>118</v>
      </c>
      <c r="D1421" s="44"/>
      <c r="E1421" s="9"/>
      <c r="F1421" s="9"/>
      <c r="G1421" s="9">
        <f t="shared" si="176"/>
        <v>0</v>
      </c>
      <c r="H1421" s="9">
        <f t="shared" si="177"/>
        <v>0</v>
      </c>
    </row>
    <row r="1422" spans="1:8" s="38" customFormat="1" x14ac:dyDescent="0.25">
      <c r="A1422" s="128"/>
      <c r="B1422" s="44">
        <v>10</v>
      </c>
      <c r="C1422" s="5" t="s">
        <v>116</v>
      </c>
      <c r="D1422" s="44"/>
      <c r="E1422" s="9"/>
      <c r="F1422" s="9"/>
      <c r="G1422" s="9">
        <f t="shared" si="176"/>
        <v>0</v>
      </c>
      <c r="H1422" s="9">
        <f t="shared" si="177"/>
        <v>0</v>
      </c>
    </row>
    <row r="1423" spans="1:8" s="38" customFormat="1" x14ac:dyDescent="0.25">
      <c r="A1423" s="128"/>
      <c r="B1423" s="44">
        <v>11</v>
      </c>
      <c r="C1423" s="13" t="s">
        <v>110</v>
      </c>
      <c r="D1423" s="14">
        <v>18</v>
      </c>
      <c r="E1423" s="129">
        <v>224.2</v>
      </c>
      <c r="F1423" s="129"/>
      <c r="G1423" s="129"/>
      <c r="H1423" s="43">
        <f>E1423*D1423</f>
        <v>4035.6</v>
      </c>
    </row>
    <row r="1424" spans="1:8" s="38" customFormat="1" ht="18.75" customHeight="1" x14ac:dyDescent="0.25">
      <c r="A1424" s="124" t="s">
        <v>115</v>
      </c>
      <c r="B1424" s="125"/>
      <c r="C1424" s="125"/>
      <c r="D1424" s="125"/>
      <c r="E1424" s="125"/>
      <c r="F1424" s="126"/>
      <c r="G1424" s="17" t="e">
        <f>SUM(G1413:G1422)+(H1423/12)</f>
        <v>#REF!</v>
      </c>
      <c r="H1424" s="17" t="e">
        <f>SUM(H1413:H1423)</f>
        <v>#REF!</v>
      </c>
    </row>
    <row r="1425" spans="1:8" s="38" customFormat="1" x14ac:dyDescent="0.25"/>
    <row r="1426" spans="1:8" s="12" customFormat="1" x14ac:dyDescent="0.25"/>
    <row r="1427" spans="1:8" s="38" customFormat="1" ht="21.75" customHeight="1" x14ac:dyDescent="0.25">
      <c r="A1427" s="130" t="s">
        <v>228</v>
      </c>
      <c r="B1427" s="130"/>
      <c r="C1427" s="130"/>
      <c r="D1427" s="130"/>
      <c r="E1427" s="130"/>
      <c r="F1427" s="130"/>
      <c r="G1427" s="130"/>
      <c r="H1427" s="130"/>
    </row>
    <row r="1428" spans="1:8" s="38" customFormat="1" ht="38.25" x14ac:dyDescent="0.25">
      <c r="A1428" s="16" t="s">
        <v>102</v>
      </c>
      <c r="B1428" s="16" t="s">
        <v>103</v>
      </c>
      <c r="C1428" s="16" t="s">
        <v>104</v>
      </c>
      <c r="D1428" s="16" t="s">
        <v>105</v>
      </c>
      <c r="E1428" s="16" t="s">
        <v>106</v>
      </c>
      <c r="F1428" s="16" t="s">
        <v>108</v>
      </c>
      <c r="G1428" s="16" t="s">
        <v>107</v>
      </c>
      <c r="H1428" s="16" t="s">
        <v>109</v>
      </c>
    </row>
    <row r="1429" spans="1:8" s="38" customFormat="1" x14ac:dyDescent="0.25">
      <c r="A1429" s="127">
        <v>1</v>
      </c>
      <c r="B1429" s="44">
        <v>1</v>
      </c>
      <c r="C1429" s="5" t="s">
        <v>149</v>
      </c>
      <c r="D1429" s="44">
        <v>1</v>
      </c>
      <c r="E1429" s="9" t="e">
        <f>#REF!</f>
        <v>#REF!</v>
      </c>
      <c r="F1429" s="9" t="e">
        <f>#REF!</f>
        <v>#REF!</v>
      </c>
      <c r="G1429" s="9" t="e">
        <f>D1429*F1429</f>
        <v>#REF!</v>
      </c>
      <c r="H1429" s="9" t="e">
        <f>G1429*12</f>
        <v>#REF!</v>
      </c>
    </row>
    <row r="1430" spans="1:8" s="38" customFormat="1" x14ac:dyDescent="0.25">
      <c r="A1430" s="127"/>
      <c r="B1430" s="44">
        <v>2</v>
      </c>
      <c r="C1430" s="5" t="s">
        <v>101</v>
      </c>
      <c r="D1430" s="44"/>
      <c r="E1430" s="9"/>
      <c r="F1430" s="9"/>
      <c r="G1430" s="9">
        <f t="shared" ref="G1430:G1438" si="178">D1430*F1430</f>
        <v>0</v>
      </c>
      <c r="H1430" s="9">
        <f t="shared" ref="H1430:H1438" si="179">G1430*12</f>
        <v>0</v>
      </c>
    </row>
    <row r="1431" spans="1:8" s="38" customFormat="1" x14ac:dyDescent="0.25">
      <c r="A1431" s="127"/>
      <c r="B1431" s="44">
        <v>3</v>
      </c>
      <c r="C1431" s="5" t="s">
        <v>100</v>
      </c>
      <c r="D1431" s="44"/>
      <c r="E1431" s="9"/>
      <c r="F1431" s="9"/>
      <c r="G1431" s="9">
        <f t="shared" si="178"/>
        <v>0</v>
      </c>
      <c r="H1431" s="9">
        <f t="shared" si="179"/>
        <v>0</v>
      </c>
    </row>
    <row r="1432" spans="1:8" s="38" customFormat="1" x14ac:dyDescent="0.25">
      <c r="A1432" s="128"/>
      <c r="B1432" s="44">
        <v>4</v>
      </c>
      <c r="C1432" s="5" t="s">
        <v>114</v>
      </c>
      <c r="D1432" s="44"/>
      <c r="E1432" s="9"/>
      <c r="F1432" s="9"/>
      <c r="G1432" s="9">
        <f t="shared" si="178"/>
        <v>0</v>
      </c>
      <c r="H1432" s="9">
        <f t="shared" si="179"/>
        <v>0</v>
      </c>
    </row>
    <row r="1433" spans="1:8" s="38" customFormat="1" x14ac:dyDescent="0.25">
      <c r="A1433" s="128"/>
      <c r="B1433" s="44">
        <v>5</v>
      </c>
      <c r="C1433" s="5" t="s">
        <v>117</v>
      </c>
      <c r="D1433" s="44"/>
      <c r="E1433" s="9"/>
      <c r="F1433" s="9"/>
      <c r="G1433" s="9">
        <f t="shared" si="178"/>
        <v>0</v>
      </c>
      <c r="H1433" s="9">
        <f t="shared" si="179"/>
        <v>0</v>
      </c>
    </row>
    <row r="1434" spans="1:8" s="38" customFormat="1" x14ac:dyDescent="0.25">
      <c r="A1434" s="128"/>
      <c r="B1434" s="44">
        <v>6</v>
      </c>
      <c r="C1434" s="5" t="s">
        <v>119</v>
      </c>
      <c r="D1434" s="44"/>
      <c r="E1434" s="9"/>
      <c r="F1434" s="9"/>
      <c r="G1434" s="9">
        <f t="shared" si="178"/>
        <v>0</v>
      </c>
      <c r="H1434" s="9">
        <f t="shared" si="179"/>
        <v>0</v>
      </c>
    </row>
    <row r="1435" spans="1:8" s="38" customFormat="1" x14ac:dyDescent="0.25">
      <c r="A1435" s="128"/>
      <c r="B1435" s="44">
        <v>7</v>
      </c>
      <c r="C1435" s="5" t="s">
        <v>120</v>
      </c>
      <c r="D1435" s="44"/>
      <c r="E1435" s="9"/>
      <c r="F1435" s="9"/>
      <c r="G1435" s="9">
        <f t="shared" si="178"/>
        <v>0</v>
      </c>
      <c r="H1435" s="9">
        <f t="shared" si="179"/>
        <v>0</v>
      </c>
    </row>
    <row r="1436" spans="1:8" s="38" customFormat="1" x14ac:dyDescent="0.25">
      <c r="A1436" s="128"/>
      <c r="B1436" s="44">
        <v>8</v>
      </c>
      <c r="C1436" s="5" t="s">
        <v>121</v>
      </c>
      <c r="D1436" s="44"/>
      <c r="E1436" s="9"/>
      <c r="F1436" s="9"/>
      <c r="G1436" s="9">
        <f t="shared" si="178"/>
        <v>0</v>
      </c>
      <c r="H1436" s="9">
        <f t="shared" si="179"/>
        <v>0</v>
      </c>
    </row>
    <row r="1437" spans="1:8" s="38" customFormat="1" x14ac:dyDescent="0.25">
      <c r="A1437" s="128"/>
      <c r="B1437" s="44">
        <v>9</v>
      </c>
      <c r="C1437" s="5" t="s">
        <v>118</v>
      </c>
      <c r="D1437" s="44"/>
      <c r="E1437" s="9"/>
      <c r="F1437" s="9"/>
      <c r="G1437" s="9">
        <f t="shared" si="178"/>
        <v>0</v>
      </c>
      <c r="H1437" s="9">
        <f t="shared" si="179"/>
        <v>0</v>
      </c>
    </row>
    <row r="1438" spans="1:8" s="38" customFormat="1" x14ac:dyDescent="0.25">
      <c r="A1438" s="128"/>
      <c r="B1438" s="44">
        <v>10</v>
      </c>
      <c r="C1438" s="5" t="s">
        <v>116</v>
      </c>
      <c r="D1438" s="44"/>
      <c r="E1438" s="9"/>
      <c r="F1438" s="9"/>
      <c r="G1438" s="9">
        <f t="shared" si="178"/>
        <v>0</v>
      </c>
      <c r="H1438" s="9">
        <f t="shared" si="179"/>
        <v>0</v>
      </c>
    </row>
    <row r="1439" spans="1:8" s="38" customFormat="1" x14ac:dyDescent="0.25">
      <c r="A1439" s="128"/>
      <c r="B1439" s="44">
        <v>11</v>
      </c>
      <c r="C1439" s="13" t="s">
        <v>110</v>
      </c>
      <c r="D1439" s="14">
        <v>18</v>
      </c>
      <c r="E1439" s="129">
        <v>224.2</v>
      </c>
      <c r="F1439" s="129"/>
      <c r="G1439" s="129"/>
      <c r="H1439" s="43">
        <f>E1439*D1439</f>
        <v>4035.6</v>
      </c>
    </row>
    <row r="1440" spans="1:8" s="38" customFormat="1" ht="18.75" customHeight="1" x14ac:dyDescent="0.25">
      <c r="A1440" s="124" t="s">
        <v>115</v>
      </c>
      <c r="B1440" s="125"/>
      <c r="C1440" s="125"/>
      <c r="D1440" s="125"/>
      <c r="E1440" s="125"/>
      <c r="F1440" s="126"/>
      <c r="G1440" s="17" t="e">
        <f>SUM(G1429:G1438)+(H1439/12)</f>
        <v>#REF!</v>
      </c>
      <c r="H1440" s="17" t="e">
        <f>SUM(H1429:H1439)</f>
        <v>#REF!</v>
      </c>
    </row>
    <row r="1441" spans="1:8" s="38" customFormat="1" x14ac:dyDescent="0.25"/>
    <row r="1442" spans="1:8" s="12" customFormat="1" x14ac:dyDescent="0.25"/>
    <row r="1443" spans="1:8" s="38" customFormat="1" ht="21.75" customHeight="1" x14ac:dyDescent="0.25">
      <c r="A1443" s="130" t="s">
        <v>229</v>
      </c>
      <c r="B1443" s="130"/>
      <c r="C1443" s="130"/>
      <c r="D1443" s="130"/>
      <c r="E1443" s="130"/>
      <c r="F1443" s="130"/>
      <c r="G1443" s="130"/>
      <c r="H1443" s="130"/>
    </row>
    <row r="1444" spans="1:8" s="38" customFormat="1" ht="38.25" x14ac:dyDescent="0.25">
      <c r="A1444" s="16" t="s">
        <v>102</v>
      </c>
      <c r="B1444" s="16" t="s">
        <v>103</v>
      </c>
      <c r="C1444" s="16" t="s">
        <v>104</v>
      </c>
      <c r="D1444" s="16" t="s">
        <v>105</v>
      </c>
      <c r="E1444" s="16" t="s">
        <v>106</v>
      </c>
      <c r="F1444" s="16" t="s">
        <v>108</v>
      </c>
      <c r="G1444" s="16" t="s">
        <v>107</v>
      </c>
      <c r="H1444" s="16" t="s">
        <v>109</v>
      </c>
    </row>
    <row r="1445" spans="1:8" s="38" customFormat="1" x14ac:dyDescent="0.25">
      <c r="A1445" s="127">
        <v>1</v>
      </c>
      <c r="B1445" s="44">
        <v>1</v>
      </c>
      <c r="C1445" s="5" t="s">
        <v>149</v>
      </c>
      <c r="D1445" s="44">
        <v>2</v>
      </c>
      <c r="E1445" s="9" t="e">
        <f>#REF!</f>
        <v>#REF!</v>
      </c>
      <c r="F1445" s="9" t="e">
        <f>#REF!</f>
        <v>#REF!</v>
      </c>
      <c r="G1445" s="9" t="e">
        <f>D1445*F1445</f>
        <v>#REF!</v>
      </c>
      <c r="H1445" s="9" t="e">
        <f>G1445*12</f>
        <v>#REF!</v>
      </c>
    </row>
    <row r="1446" spans="1:8" s="38" customFormat="1" x14ac:dyDescent="0.25">
      <c r="A1446" s="127"/>
      <c r="B1446" s="44">
        <v>2</v>
      </c>
      <c r="C1446" s="5" t="s">
        <v>101</v>
      </c>
      <c r="D1446" s="44"/>
      <c r="E1446" s="9"/>
      <c r="F1446" s="9"/>
      <c r="G1446" s="9">
        <f t="shared" ref="G1446:G1454" si="180">D1446*F1446</f>
        <v>0</v>
      </c>
      <c r="H1446" s="9">
        <f t="shared" ref="H1446:H1454" si="181">G1446*12</f>
        <v>0</v>
      </c>
    </row>
    <row r="1447" spans="1:8" s="38" customFormat="1" x14ac:dyDescent="0.25">
      <c r="A1447" s="127"/>
      <c r="B1447" s="44">
        <v>3</v>
      </c>
      <c r="C1447" s="5" t="s">
        <v>100</v>
      </c>
      <c r="D1447" s="44"/>
      <c r="E1447" s="9"/>
      <c r="F1447" s="9"/>
      <c r="G1447" s="9">
        <f t="shared" si="180"/>
        <v>0</v>
      </c>
      <c r="H1447" s="9">
        <f t="shared" si="181"/>
        <v>0</v>
      </c>
    </row>
    <row r="1448" spans="1:8" s="38" customFormat="1" x14ac:dyDescent="0.25">
      <c r="A1448" s="128"/>
      <c r="B1448" s="44">
        <v>4</v>
      </c>
      <c r="C1448" s="5" t="s">
        <v>114</v>
      </c>
      <c r="D1448" s="44"/>
      <c r="E1448" s="9"/>
      <c r="F1448" s="9"/>
      <c r="G1448" s="9">
        <f t="shared" si="180"/>
        <v>0</v>
      </c>
      <c r="H1448" s="9">
        <f t="shared" si="181"/>
        <v>0</v>
      </c>
    </row>
    <row r="1449" spans="1:8" s="38" customFormat="1" x14ac:dyDescent="0.25">
      <c r="A1449" s="128"/>
      <c r="B1449" s="44">
        <v>5</v>
      </c>
      <c r="C1449" s="5" t="s">
        <v>117</v>
      </c>
      <c r="D1449" s="44"/>
      <c r="E1449" s="9"/>
      <c r="F1449" s="9"/>
      <c r="G1449" s="9">
        <f t="shared" si="180"/>
        <v>0</v>
      </c>
      <c r="H1449" s="9">
        <f t="shared" si="181"/>
        <v>0</v>
      </c>
    </row>
    <row r="1450" spans="1:8" s="38" customFormat="1" x14ac:dyDescent="0.25">
      <c r="A1450" s="128"/>
      <c r="B1450" s="44">
        <v>6</v>
      </c>
      <c r="C1450" s="5" t="s">
        <v>119</v>
      </c>
      <c r="D1450" s="44"/>
      <c r="E1450" s="9"/>
      <c r="F1450" s="9"/>
      <c r="G1450" s="9">
        <f t="shared" si="180"/>
        <v>0</v>
      </c>
      <c r="H1450" s="9">
        <f t="shared" si="181"/>
        <v>0</v>
      </c>
    </row>
    <row r="1451" spans="1:8" s="38" customFormat="1" x14ac:dyDescent="0.25">
      <c r="A1451" s="128"/>
      <c r="B1451" s="44">
        <v>7</v>
      </c>
      <c r="C1451" s="5" t="s">
        <v>120</v>
      </c>
      <c r="D1451" s="44"/>
      <c r="E1451" s="9"/>
      <c r="F1451" s="9"/>
      <c r="G1451" s="9">
        <f t="shared" si="180"/>
        <v>0</v>
      </c>
      <c r="H1451" s="9">
        <f t="shared" si="181"/>
        <v>0</v>
      </c>
    </row>
    <row r="1452" spans="1:8" s="38" customFormat="1" x14ac:dyDescent="0.25">
      <c r="A1452" s="128"/>
      <c r="B1452" s="44">
        <v>8</v>
      </c>
      <c r="C1452" s="5" t="s">
        <v>121</v>
      </c>
      <c r="D1452" s="44"/>
      <c r="E1452" s="9"/>
      <c r="F1452" s="9"/>
      <c r="G1452" s="9">
        <f t="shared" si="180"/>
        <v>0</v>
      </c>
      <c r="H1452" s="9">
        <f t="shared" si="181"/>
        <v>0</v>
      </c>
    </row>
    <row r="1453" spans="1:8" s="38" customFormat="1" x14ac:dyDescent="0.25">
      <c r="A1453" s="128"/>
      <c r="B1453" s="44">
        <v>9</v>
      </c>
      <c r="C1453" s="5" t="s">
        <v>118</v>
      </c>
      <c r="D1453" s="44"/>
      <c r="E1453" s="9"/>
      <c r="F1453" s="9"/>
      <c r="G1453" s="9">
        <f t="shared" si="180"/>
        <v>0</v>
      </c>
      <c r="H1453" s="9">
        <f t="shared" si="181"/>
        <v>0</v>
      </c>
    </row>
    <row r="1454" spans="1:8" s="38" customFormat="1" x14ac:dyDescent="0.25">
      <c r="A1454" s="128"/>
      <c r="B1454" s="44">
        <v>10</v>
      </c>
      <c r="C1454" s="5" t="s">
        <v>116</v>
      </c>
      <c r="D1454" s="44"/>
      <c r="E1454" s="9"/>
      <c r="F1454" s="9"/>
      <c r="G1454" s="9">
        <f t="shared" si="180"/>
        <v>0</v>
      </c>
      <c r="H1454" s="9">
        <f t="shared" si="181"/>
        <v>0</v>
      </c>
    </row>
    <row r="1455" spans="1:8" s="38" customFormat="1" x14ac:dyDescent="0.25">
      <c r="A1455" s="128"/>
      <c r="B1455" s="44">
        <v>11</v>
      </c>
      <c r="C1455" s="13" t="s">
        <v>110</v>
      </c>
      <c r="D1455" s="14">
        <v>18</v>
      </c>
      <c r="E1455" s="129">
        <v>224.2</v>
      </c>
      <c r="F1455" s="129"/>
      <c r="G1455" s="129"/>
      <c r="H1455" s="43">
        <f>E1455*D1455</f>
        <v>4035.6</v>
      </c>
    </row>
    <row r="1456" spans="1:8" s="38" customFormat="1" ht="18.75" customHeight="1" x14ac:dyDescent="0.25">
      <c r="A1456" s="124" t="s">
        <v>115</v>
      </c>
      <c r="B1456" s="125"/>
      <c r="C1456" s="125"/>
      <c r="D1456" s="125"/>
      <c r="E1456" s="125"/>
      <c r="F1456" s="126"/>
      <c r="G1456" s="17" t="e">
        <f>SUM(G1445:G1454)+(H1455/12)</f>
        <v>#REF!</v>
      </c>
      <c r="H1456" s="17" t="e">
        <f>SUM(H1445:H1455)</f>
        <v>#REF!</v>
      </c>
    </row>
    <row r="1457" spans="1:8" s="38" customFormat="1" x14ac:dyDescent="0.25"/>
    <row r="1458" spans="1:8" s="12" customFormat="1" x14ac:dyDescent="0.25"/>
    <row r="1459" spans="1:8" s="38" customFormat="1" ht="21.75" customHeight="1" x14ac:dyDescent="0.25">
      <c r="A1459" s="130" t="s">
        <v>230</v>
      </c>
      <c r="B1459" s="130"/>
      <c r="C1459" s="130"/>
      <c r="D1459" s="130"/>
      <c r="E1459" s="130"/>
      <c r="F1459" s="130"/>
      <c r="G1459" s="130"/>
      <c r="H1459" s="130"/>
    </row>
    <row r="1460" spans="1:8" s="38" customFormat="1" ht="38.25" x14ac:dyDescent="0.25">
      <c r="A1460" s="16" t="s">
        <v>102</v>
      </c>
      <c r="B1460" s="16" t="s">
        <v>103</v>
      </c>
      <c r="C1460" s="16" t="s">
        <v>104</v>
      </c>
      <c r="D1460" s="16" t="s">
        <v>105</v>
      </c>
      <c r="E1460" s="16" t="s">
        <v>106</v>
      </c>
      <c r="F1460" s="16" t="s">
        <v>108</v>
      </c>
      <c r="G1460" s="16" t="s">
        <v>107</v>
      </c>
      <c r="H1460" s="16" t="s">
        <v>109</v>
      </c>
    </row>
    <row r="1461" spans="1:8" s="38" customFormat="1" x14ac:dyDescent="0.25">
      <c r="A1461" s="127">
        <v>1</v>
      </c>
      <c r="B1461" s="44">
        <v>1</v>
      </c>
      <c r="C1461" s="5" t="s">
        <v>149</v>
      </c>
      <c r="D1461" s="44">
        <v>1</v>
      </c>
      <c r="E1461" s="9" t="e">
        <f>#REF!</f>
        <v>#REF!</v>
      </c>
      <c r="F1461" s="9" t="e">
        <f>#REF!</f>
        <v>#REF!</v>
      </c>
      <c r="G1461" s="9" t="e">
        <f>D1461*F1461</f>
        <v>#REF!</v>
      </c>
      <c r="H1461" s="9" t="e">
        <f>G1461*12</f>
        <v>#REF!</v>
      </c>
    </row>
    <row r="1462" spans="1:8" s="38" customFormat="1" x14ac:dyDescent="0.25">
      <c r="A1462" s="127"/>
      <c r="B1462" s="44">
        <v>2</v>
      </c>
      <c r="C1462" s="5" t="s">
        <v>101</v>
      </c>
      <c r="D1462" s="44"/>
      <c r="E1462" s="9"/>
      <c r="F1462" s="9"/>
      <c r="G1462" s="9">
        <f t="shared" ref="G1462:G1470" si="182">D1462*F1462</f>
        <v>0</v>
      </c>
      <c r="H1462" s="9">
        <f t="shared" ref="H1462:H1470" si="183">G1462*12</f>
        <v>0</v>
      </c>
    </row>
    <row r="1463" spans="1:8" s="38" customFormat="1" x14ac:dyDescent="0.25">
      <c r="A1463" s="127"/>
      <c r="B1463" s="44">
        <v>3</v>
      </c>
      <c r="C1463" s="5" t="s">
        <v>100</v>
      </c>
      <c r="D1463" s="44"/>
      <c r="E1463" s="9"/>
      <c r="F1463" s="9"/>
      <c r="G1463" s="9">
        <f t="shared" si="182"/>
        <v>0</v>
      </c>
      <c r="H1463" s="9">
        <f t="shared" si="183"/>
        <v>0</v>
      </c>
    </row>
    <row r="1464" spans="1:8" s="38" customFormat="1" x14ac:dyDescent="0.25">
      <c r="A1464" s="128"/>
      <c r="B1464" s="44">
        <v>4</v>
      </c>
      <c r="C1464" s="5" t="s">
        <v>114</v>
      </c>
      <c r="D1464" s="44"/>
      <c r="E1464" s="9"/>
      <c r="F1464" s="9"/>
      <c r="G1464" s="9">
        <f t="shared" si="182"/>
        <v>0</v>
      </c>
      <c r="H1464" s="9">
        <f t="shared" si="183"/>
        <v>0</v>
      </c>
    </row>
    <row r="1465" spans="1:8" s="38" customFormat="1" x14ac:dyDescent="0.25">
      <c r="A1465" s="128"/>
      <c r="B1465" s="44">
        <v>5</v>
      </c>
      <c r="C1465" s="5" t="s">
        <v>117</v>
      </c>
      <c r="D1465" s="44"/>
      <c r="E1465" s="9"/>
      <c r="F1465" s="9"/>
      <c r="G1465" s="9">
        <f t="shared" si="182"/>
        <v>0</v>
      </c>
      <c r="H1465" s="9">
        <f t="shared" si="183"/>
        <v>0</v>
      </c>
    </row>
    <row r="1466" spans="1:8" s="38" customFormat="1" x14ac:dyDescent="0.25">
      <c r="A1466" s="128"/>
      <c r="B1466" s="44">
        <v>6</v>
      </c>
      <c r="C1466" s="5" t="s">
        <v>119</v>
      </c>
      <c r="D1466" s="44"/>
      <c r="E1466" s="9"/>
      <c r="F1466" s="9"/>
      <c r="G1466" s="9">
        <f t="shared" si="182"/>
        <v>0</v>
      </c>
      <c r="H1466" s="9">
        <f t="shared" si="183"/>
        <v>0</v>
      </c>
    </row>
    <row r="1467" spans="1:8" s="38" customFormat="1" x14ac:dyDescent="0.25">
      <c r="A1467" s="128"/>
      <c r="B1467" s="44">
        <v>7</v>
      </c>
      <c r="C1467" s="5" t="s">
        <v>120</v>
      </c>
      <c r="D1467" s="44"/>
      <c r="E1467" s="9"/>
      <c r="F1467" s="9"/>
      <c r="G1467" s="9">
        <f t="shared" si="182"/>
        <v>0</v>
      </c>
      <c r="H1467" s="9">
        <f t="shared" si="183"/>
        <v>0</v>
      </c>
    </row>
    <row r="1468" spans="1:8" s="38" customFormat="1" x14ac:dyDescent="0.25">
      <c r="A1468" s="128"/>
      <c r="B1468" s="44">
        <v>8</v>
      </c>
      <c r="C1468" s="5" t="s">
        <v>121</v>
      </c>
      <c r="D1468" s="44"/>
      <c r="E1468" s="9"/>
      <c r="F1468" s="9"/>
      <c r="G1468" s="9">
        <f t="shared" si="182"/>
        <v>0</v>
      </c>
      <c r="H1468" s="9">
        <f t="shared" si="183"/>
        <v>0</v>
      </c>
    </row>
    <row r="1469" spans="1:8" s="38" customFormat="1" x14ac:dyDescent="0.25">
      <c r="A1469" s="128"/>
      <c r="B1469" s="44">
        <v>9</v>
      </c>
      <c r="C1469" s="5" t="s">
        <v>118</v>
      </c>
      <c r="D1469" s="44"/>
      <c r="E1469" s="9"/>
      <c r="F1469" s="9"/>
      <c r="G1469" s="9">
        <f t="shared" si="182"/>
        <v>0</v>
      </c>
      <c r="H1469" s="9">
        <f t="shared" si="183"/>
        <v>0</v>
      </c>
    </row>
    <row r="1470" spans="1:8" s="38" customFormat="1" x14ac:dyDescent="0.25">
      <c r="A1470" s="128"/>
      <c r="B1470" s="44">
        <v>10</v>
      </c>
      <c r="C1470" s="5" t="s">
        <v>116</v>
      </c>
      <c r="D1470" s="44"/>
      <c r="E1470" s="9"/>
      <c r="F1470" s="9"/>
      <c r="G1470" s="9">
        <f t="shared" si="182"/>
        <v>0</v>
      </c>
      <c r="H1470" s="9">
        <f t="shared" si="183"/>
        <v>0</v>
      </c>
    </row>
    <row r="1471" spans="1:8" s="38" customFormat="1" x14ac:dyDescent="0.25">
      <c r="A1471" s="128"/>
      <c r="B1471" s="44">
        <v>11</v>
      </c>
      <c r="C1471" s="13" t="s">
        <v>110</v>
      </c>
      <c r="D1471" s="14">
        <v>18</v>
      </c>
      <c r="E1471" s="129">
        <v>224.2</v>
      </c>
      <c r="F1471" s="129"/>
      <c r="G1471" s="129"/>
      <c r="H1471" s="43">
        <f>E1471*D1471</f>
        <v>4035.6</v>
      </c>
    </row>
    <row r="1472" spans="1:8" s="38" customFormat="1" ht="18.75" customHeight="1" x14ac:dyDescent="0.25">
      <c r="A1472" s="124" t="s">
        <v>115</v>
      </c>
      <c r="B1472" s="125"/>
      <c r="C1472" s="125"/>
      <c r="D1472" s="125"/>
      <c r="E1472" s="125"/>
      <c r="F1472" s="126"/>
      <c r="G1472" s="17" t="e">
        <f>SUM(G1461:G1470)+(H1471/12)</f>
        <v>#REF!</v>
      </c>
      <c r="H1472" s="17" t="e">
        <f>SUM(H1461:H1471)</f>
        <v>#REF!</v>
      </c>
    </row>
    <row r="1473" spans="1:8" s="38" customFormat="1" x14ac:dyDescent="0.25"/>
    <row r="1474" spans="1:8" s="12" customFormat="1" ht="13.5" thickBot="1" x14ac:dyDescent="0.3"/>
    <row r="1475" spans="1:8" ht="21.75" customHeight="1" thickBot="1" x14ac:dyDescent="0.3">
      <c r="A1475" s="140" t="s">
        <v>137</v>
      </c>
      <c r="B1475" s="141"/>
      <c r="C1475" s="141"/>
      <c r="D1475" s="141"/>
      <c r="E1475" s="141"/>
      <c r="F1475" s="141"/>
      <c r="G1475" s="141"/>
      <c r="H1475" s="142"/>
    </row>
    <row r="1476" spans="1:8" ht="38.25" x14ac:dyDescent="0.25">
      <c r="A1476" s="18" t="s">
        <v>102</v>
      </c>
      <c r="B1476" s="18" t="s">
        <v>103</v>
      </c>
      <c r="C1476" s="18" t="s">
        <v>104</v>
      </c>
      <c r="D1476" s="18" t="s">
        <v>105</v>
      </c>
      <c r="E1476" s="18" t="s">
        <v>106</v>
      </c>
      <c r="F1476" s="18" t="s">
        <v>108</v>
      </c>
      <c r="G1476" s="18" t="s">
        <v>107</v>
      </c>
      <c r="H1476" s="18" t="s">
        <v>109</v>
      </c>
    </row>
    <row r="1477" spans="1:8" x14ac:dyDescent="0.25">
      <c r="A1477" s="127">
        <v>1</v>
      </c>
      <c r="B1477" s="10">
        <v>1</v>
      </c>
      <c r="C1477" s="5" t="s">
        <v>149</v>
      </c>
      <c r="D1477" s="10">
        <v>2</v>
      </c>
      <c r="E1477" s="9">
        <v>1436.31</v>
      </c>
      <c r="F1477" s="9" t="e">
        <f>#REF!</f>
        <v>#REF!</v>
      </c>
      <c r="G1477" s="9" t="e">
        <f>D1477*F1477</f>
        <v>#REF!</v>
      </c>
      <c r="H1477" s="9" t="e">
        <f>G1477*12</f>
        <v>#REF!</v>
      </c>
    </row>
    <row r="1478" spans="1:8" x14ac:dyDescent="0.25">
      <c r="A1478" s="127"/>
      <c r="B1478" s="10">
        <v>2</v>
      </c>
      <c r="C1478" s="5" t="s">
        <v>101</v>
      </c>
      <c r="D1478" s="10">
        <v>1</v>
      </c>
      <c r="E1478" s="9">
        <v>3698.74</v>
      </c>
      <c r="F1478" s="9" t="e">
        <f>#REF!</f>
        <v>#REF!</v>
      </c>
      <c r="G1478" s="9" t="e">
        <f t="shared" ref="G1478:G1486" si="184">D1478*F1478</f>
        <v>#REF!</v>
      </c>
      <c r="H1478" s="9" t="e">
        <f t="shared" ref="H1478:H1486" si="185">G1478*12</f>
        <v>#REF!</v>
      </c>
    </row>
    <row r="1479" spans="1:8" x14ac:dyDescent="0.25">
      <c r="A1479" s="127"/>
      <c r="B1479" s="10">
        <v>3</v>
      </c>
      <c r="C1479" s="5" t="s">
        <v>100</v>
      </c>
      <c r="D1479" s="10"/>
      <c r="E1479" s="9"/>
      <c r="F1479" s="9"/>
      <c r="G1479" s="9">
        <f t="shared" si="184"/>
        <v>0</v>
      </c>
      <c r="H1479" s="9">
        <f t="shared" si="185"/>
        <v>0</v>
      </c>
    </row>
    <row r="1480" spans="1:8" x14ac:dyDescent="0.25">
      <c r="A1480" s="128"/>
      <c r="B1480" s="10">
        <v>4</v>
      </c>
      <c r="C1480" s="5" t="s">
        <v>114</v>
      </c>
      <c r="D1480" s="10"/>
      <c r="E1480" s="9"/>
      <c r="F1480" s="9"/>
      <c r="G1480" s="9">
        <f t="shared" si="184"/>
        <v>0</v>
      </c>
      <c r="H1480" s="9">
        <f t="shared" si="185"/>
        <v>0</v>
      </c>
    </row>
    <row r="1481" spans="1:8" x14ac:dyDescent="0.25">
      <c r="A1481" s="128"/>
      <c r="B1481" s="10">
        <v>5</v>
      </c>
      <c r="C1481" s="5" t="s">
        <v>117</v>
      </c>
      <c r="D1481" s="10"/>
      <c r="E1481" s="9"/>
      <c r="F1481" s="9"/>
      <c r="G1481" s="9">
        <f t="shared" si="184"/>
        <v>0</v>
      </c>
      <c r="H1481" s="9">
        <f t="shared" si="185"/>
        <v>0</v>
      </c>
    </row>
    <row r="1482" spans="1:8" x14ac:dyDescent="0.25">
      <c r="A1482" s="128"/>
      <c r="B1482" s="10">
        <v>6</v>
      </c>
      <c r="C1482" s="5" t="s">
        <v>119</v>
      </c>
      <c r="D1482" s="10"/>
      <c r="E1482" s="9"/>
      <c r="F1482" s="9"/>
      <c r="G1482" s="9">
        <f t="shared" si="184"/>
        <v>0</v>
      </c>
      <c r="H1482" s="9">
        <f t="shared" si="185"/>
        <v>0</v>
      </c>
    </row>
    <row r="1483" spans="1:8" x14ac:dyDescent="0.25">
      <c r="A1483" s="128"/>
      <c r="B1483" s="10">
        <v>7</v>
      </c>
      <c r="C1483" s="5" t="s">
        <v>120</v>
      </c>
      <c r="D1483" s="10"/>
      <c r="E1483" s="9"/>
      <c r="F1483" s="9"/>
      <c r="G1483" s="9">
        <f t="shared" si="184"/>
        <v>0</v>
      </c>
      <c r="H1483" s="9">
        <f t="shared" si="185"/>
        <v>0</v>
      </c>
    </row>
    <row r="1484" spans="1:8" x14ac:dyDescent="0.25">
      <c r="A1484" s="128"/>
      <c r="B1484" s="10">
        <v>8</v>
      </c>
      <c r="C1484" s="5" t="s">
        <v>121</v>
      </c>
      <c r="D1484" s="10"/>
      <c r="E1484" s="9"/>
      <c r="F1484" s="9"/>
      <c r="G1484" s="9">
        <f t="shared" si="184"/>
        <v>0</v>
      </c>
      <c r="H1484" s="9">
        <f t="shared" si="185"/>
        <v>0</v>
      </c>
    </row>
    <row r="1485" spans="1:8" x14ac:dyDescent="0.25">
      <c r="A1485" s="128"/>
      <c r="B1485" s="10">
        <v>9</v>
      </c>
      <c r="C1485" s="5" t="s">
        <v>118</v>
      </c>
      <c r="D1485" s="10"/>
      <c r="E1485" s="9"/>
      <c r="F1485" s="9"/>
      <c r="G1485" s="9">
        <f t="shared" si="184"/>
        <v>0</v>
      </c>
      <c r="H1485" s="9">
        <f t="shared" si="185"/>
        <v>0</v>
      </c>
    </row>
    <row r="1486" spans="1:8" x14ac:dyDescent="0.25">
      <c r="A1486" s="128"/>
      <c r="B1486" s="10">
        <v>10</v>
      </c>
      <c r="C1486" s="5" t="s">
        <v>116</v>
      </c>
      <c r="D1486" s="10"/>
      <c r="E1486" s="9"/>
      <c r="F1486" s="9"/>
      <c r="G1486" s="9">
        <f t="shared" si="184"/>
        <v>0</v>
      </c>
      <c r="H1486" s="9">
        <f t="shared" si="185"/>
        <v>0</v>
      </c>
    </row>
    <row r="1487" spans="1:8" x14ac:dyDescent="0.25">
      <c r="A1487" s="128"/>
      <c r="B1487" s="10">
        <v>11</v>
      </c>
      <c r="C1487" s="13" t="s">
        <v>110</v>
      </c>
      <c r="D1487" s="14">
        <v>18</v>
      </c>
      <c r="E1487" s="129">
        <v>224.2</v>
      </c>
      <c r="F1487" s="129"/>
      <c r="G1487" s="129"/>
      <c r="H1487" s="15">
        <f>E1487*D1487</f>
        <v>4035.6</v>
      </c>
    </row>
    <row r="1488" spans="1:8" ht="18.75" customHeight="1" x14ac:dyDescent="0.25">
      <c r="A1488" s="124" t="s">
        <v>115</v>
      </c>
      <c r="B1488" s="125"/>
      <c r="C1488" s="125"/>
      <c r="D1488" s="125"/>
      <c r="E1488" s="125"/>
      <c r="F1488" s="126"/>
      <c r="G1488" s="17" t="e">
        <f>SUM(G1477:G1486)+(H1487/12)</f>
        <v>#REF!</v>
      </c>
      <c r="H1488" s="17" t="e">
        <f>SUM(H1477:H1487)</f>
        <v>#REF!</v>
      </c>
    </row>
    <row r="1490" spans="1:8" ht="13.5" thickBot="1" x14ac:dyDescent="0.3"/>
    <row r="1491" spans="1:8" s="38" customFormat="1" ht="21.75" customHeight="1" thickBot="1" x14ac:dyDescent="0.3">
      <c r="A1491" s="140" t="s">
        <v>206</v>
      </c>
      <c r="B1491" s="141"/>
      <c r="C1491" s="141"/>
      <c r="D1491" s="141"/>
      <c r="E1491" s="141"/>
      <c r="F1491" s="141"/>
      <c r="G1491" s="141"/>
      <c r="H1491" s="142"/>
    </row>
    <row r="1492" spans="1:8" s="38" customFormat="1" ht="38.25" x14ac:dyDescent="0.25">
      <c r="A1492" s="18" t="s">
        <v>102</v>
      </c>
      <c r="B1492" s="18" t="s">
        <v>103</v>
      </c>
      <c r="C1492" s="18" t="s">
        <v>104</v>
      </c>
      <c r="D1492" s="18" t="s">
        <v>105</v>
      </c>
      <c r="E1492" s="18" t="s">
        <v>106</v>
      </c>
      <c r="F1492" s="18" t="s">
        <v>108</v>
      </c>
      <c r="G1492" s="18" t="s">
        <v>107</v>
      </c>
      <c r="H1492" s="18" t="s">
        <v>109</v>
      </c>
    </row>
    <row r="1493" spans="1:8" s="38" customFormat="1" x14ac:dyDescent="0.25">
      <c r="A1493" s="127">
        <v>1</v>
      </c>
      <c r="B1493" s="44">
        <v>1</v>
      </c>
      <c r="C1493" s="5" t="s">
        <v>149</v>
      </c>
      <c r="D1493" s="44">
        <v>1</v>
      </c>
      <c r="E1493" s="9" t="e">
        <f>#REF!</f>
        <v>#REF!</v>
      </c>
      <c r="F1493" s="9" t="e">
        <f>#REF!</f>
        <v>#REF!</v>
      </c>
      <c r="G1493" s="9" t="e">
        <f>D1493*F1493</f>
        <v>#REF!</v>
      </c>
      <c r="H1493" s="9" t="e">
        <f>G1493*12</f>
        <v>#REF!</v>
      </c>
    </row>
    <row r="1494" spans="1:8" s="38" customFormat="1" x14ac:dyDescent="0.25">
      <c r="A1494" s="127"/>
      <c r="B1494" s="44">
        <v>2</v>
      </c>
      <c r="C1494" s="5" t="s">
        <v>101</v>
      </c>
      <c r="D1494" s="44"/>
      <c r="E1494" s="9"/>
      <c r="F1494" s="9"/>
      <c r="G1494" s="9">
        <f t="shared" ref="G1494:G1502" si="186">D1494*F1494</f>
        <v>0</v>
      </c>
      <c r="H1494" s="9">
        <f t="shared" ref="H1494:H1502" si="187">G1494*12</f>
        <v>0</v>
      </c>
    </row>
    <row r="1495" spans="1:8" s="38" customFormat="1" x14ac:dyDescent="0.25">
      <c r="A1495" s="127"/>
      <c r="B1495" s="44">
        <v>3</v>
      </c>
      <c r="C1495" s="5" t="s">
        <v>100</v>
      </c>
      <c r="D1495" s="44"/>
      <c r="E1495" s="9"/>
      <c r="F1495" s="9"/>
      <c r="G1495" s="9">
        <f t="shared" si="186"/>
        <v>0</v>
      </c>
      <c r="H1495" s="9">
        <f t="shared" si="187"/>
        <v>0</v>
      </c>
    </row>
    <row r="1496" spans="1:8" s="38" customFormat="1" x14ac:dyDescent="0.25">
      <c r="A1496" s="128"/>
      <c r="B1496" s="44">
        <v>4</v>
      </c>
      <c r="C1496" s="5" t="s">
        <v>114</v>
      </c>
      <c r="D1496" s="44"/>
      <c r="E1496" s="9"/>
      <c r="F1496" s="9"/>
      <c r="G1496" s="9">
        <f t="shared" si="186"/>
        <v>0</v>
      </c>
      <c r="H1496" s="9">
        <f t="shared" si="187"/>
        <v>0</v>
      </c>
    </row>
    <row r="1497" spans="1:8" s="38" customFormat="1" x14ac:dyDescent="0.25">
      <c r="A1497" s="128"/>
      <c r="B1497" s="44">
        <v>5</v>
      </c>
      <c r="C1497" s="5" t="s">
        <v>117</v>
      </c>
      <c r="D1497" s="44"/>
      <c r="E1497" s="9"/>
      <c r="F1497" s="9"/>
      <c r="G1497" s="9">
        <f t="shared" si="186"/>
        <v>0</v>
      </c>
      <c r="H1497" s="9">
        <f t="shared" si="187"/>
        <v>0</v>
      </c>
    </row>
    <row r="1498" spans="1:8" s="38" customFormat="1" x14ac:dyDescent="0.25">
      <c r="A1498" s="128"/>
      <c r="B1498" s="44">
        <v>6</v>
      </c>
      <c r="C1498" s="5" t="s">
        <v>119</v>
      </c>
      <c r="D1498" s="44"/>
      <c r="E1498" s="9"/>
      <c r="F1498" s="9"/>
      <c r="G1498" s="9">
        <f t="shared" si="186"/>
        <v>0</v>
      </c>
      <c r="H1498" s="9">
        <f t="shared" si="187"/>
        <v>0</v>
      </c>
    </row>
    <row r="1499" spans="1:8" s="38" customFormat="1" x14ac:dyDescent="0.25">
      <c r="A1499" s="128"/>
      <c r="B1499" s="44">
        <v>7</v>
      </c>
      <c r="C1499" s="5" t="s">
        <v>120</v>
      </c>
      <c r="D1499" s="44"/>
      <c r="E1499" s="9"/>
      <c r="F1499" s="9"/>
      <c r="G1499" s="9">
        <f t="shared" si="186"/>
        <v>0</v>
      </c>
      <c r="H1499" s="9">
        <f t="shared" si="187"/>
        <v>0</v>
      </c>
    </row>
    <row r="1500" spans="1:8" s="38" customFormat="1" x14ac:dyDescent="0.25">
      <c r="A1500" s="128"/>
      <c r="B1500" s="44">
        <v>8</v>
      </c>
      <c r="C1500" s="5" t="s">
        <v>121</v>
      </c>
      <c r="D1500" s="44"/>
      <c r="E1500" s="9"/>
      <c r="F1500" s="9"/>
      <c r="G1500" s="9">
        <f t="shared" si="186"/>
        <v>0</v>
      </c>
      <c r="H1500" s="9">
        <f t="shared" si="187"/>
        <v>0</v>
      </c>
    </row>
    <row r="1501" spans="1:8" s="38" customFormat="1" x14ac:dyDescent="0.25">
      <c r="A1501" s="128"/>
      <c r="B1501" s="44">
        <v>9</v>
      </c>
      <c r="C1501" s="5" t="s">
        <v>118</v>
      </c>
      <c r="D1501" s="44"/>
      <c r="E1501" s="9"/>
      <c r="F1501" s="9"/>
      <c r="G1501" s="9">
        <f t="shared" si="186"/>
        <v>0</v>
      </c>
      <c r="H1501" s="9">
        <f t="shared" si="187"/>
        <v>0</v>
      </c>
    </row>
    <row r="1502" spans="1:8" s="38" customFormat="1" x14ac:dyDescent="0.25">
      <c r="A1502" s="128"/>
      <c r="B1502" s="44">
        <v>10</v>
      </c>
      <c r="C1502" s="5" t="s">
        <v>116</v>
      </c>
      <c r="D1502" s="44"/>
      <c r="E1502" s="9"/>
      <c r="F1502" s="9"/>
      <c r="G1502" s="9">
        <f t="shared" si="186"/>
        <v>0</v>
      </c>
      <c r="H1502" s="9">
        <f t="shared" si="187"/>
        <v>0</v>
      </c>
    </row>
    <row r="1503" spans="1:8" s="38" customFormat="1" x14ac:dyDescent="0.25">
      <c r="A1503" s="128"/>
      <c r="B1503" s="44">
        <v>11</v>
      </c>
      <c r="C1503" s="13" t="s">
        <v>110</v>
      </c>
      <c r="D1503" s="14">
        <v>18</v>
      </c>
      <c r="E1503" s="129">
        <v>224.2</v>
      </c>
      <c r="F1503" s="129"/>
      <c r="G1503" s="129"/>
      <c r="H1503" s="43">
        <f>E1503*D1503</f>
        <v>4035.6</v>
      </c>
    </row>
    <row r="1504" spans="1:8" s="38" customFormat="1" ht="18.75" customHeight="1" x14ac:dyDescent="0.25">
      <c r="A1504" s="124" t="s">
        <v>115</v>
      </c>
      <c r="B1504" s="125"/>
      <c r="C1504" s="125"/>
      <c r="D1504" s="125"/>
      <c r="E1504" s="125"/>
      <c r="F1504" s="126"/>
      <c r="G1504" s="17" t="e">
        <f>SUM(G1493:G1502)+(H1503/12)</f>
        <v>#REF!</v>
      </c>
      <c r="H1504" s="17" t="e">
        <f>SUM(H1493:H1503)</f>
        <v>#REF!</v>
      </c>
    </row>
    <row r="1505" spans="1:8" s="38" customFormat="1" x14ac:dyDescent="0.25"/>
    <row r="1506" spans="1:8" s="38" customFormat="1" ht="13.5" thickBot="1" x14ac:dyDescent="0.3"/>
    <row r="1507" spans="1:8" s="38" customFormat="1" ht="21.75" customHeight="1" thickBot="1" x14ac:dyDescent="0.3">
      <c r="A1507" s="140" t="s">
        <v>208</v>
      </c>
      <c r="B1507" s="141"/>
      <c r="C1507" s="141"/>
      <c r="D1507" s="141"/>
      <c r="E1507" s="141"/>
      <c r="F1507" s="141"/>
      <c r="G1507" s="141"/>
      <c r="H1507" s="142"/>
    </row>
    <row r="1508" spans="1:8" s="38" customFormat="1" ht="38.25" x14ac:dyDescent="0.25">
      <c r="A1508" s="18" t="s">
        <v>102</v>
      </c>
      <c r="B1508" s="18" t="s">
        <v>103</v>
      </c>
      <c r="C1508" s="18" t="s">
        <v>104</v>
      </c>
      <c r="D1508" s="18" t="s">
        <v>105</v>
      </c>
      <c r="E1508" s="18" t="s">
        <v>106</v>
      </c>
      <c r="F1508" s="18" t="s">
        <v>108</v>
      </c>
      <c r="G1508" s="18" t="s">
        <v>107</v>
      </c>
      <c r="H1508" s="18" t="s">
        <v>109</v>
      </c>
    </row>
    <row r="1509" spans="1:8" s="38" customFormat="1" x14ac:dyDescent="0.25">
      <c r="A1509" s="127">
        <v>1</v>
      </c>
      <c r="B1509" s="44">
        <v>1</v>
      </c>
      <c r="C1509" s="5" t="s">
        <v>149</v>
      </c>
      <c r="D1509" s="44">
        <v>1</v>
      </c>
      <c r="E1509" s="9" t="e">
        <f>#REF!</f>
        <v>#REF!</v>
      </c>
      <c r="F1509" s="9" t="e">
        <f>#REF!</f>
        <v>#REF!</v>
      </c>
      <c r="G1509" s="9" t="e">
        <f>D1509*F1509</f>
        <v>#REF!</v>
      </c>
      <c r="H1509" s="9" t="e">
        <f>G1509*12</f>
        <v>#REF!</v>
      </c>
    </row>
    <row r="1510" spans="1:8" s="38" customFormat="1" x14ac:dyDescent="0.25">
      <c r="A1510" s="127"/>
      <c r="B1510" s="44">
        <v>2</v>
      </c>
      <c r="C1510" s="5" t="s">
        <v>101</v>
      </c>
      <c r="D1510" s="44"/>
      <c r="E1510" s="9"/>
      <c r="F1510" s="9"/>
      <c r="G1510" s="9">
        <f t="shared" ref="G1510:G1518" si="188">D1510*F1510</f>
        <v>0</v>
      </c>
      <c r="H1510" s="9">
        <f t="shared" ref="H1510:H1518" si="189">G1510*12</f>
        <v>0</v>
      </c>
    </row>
    <row r="1511" spans="1:8" s="38" customFormat="1" x14ac:dyDescent="0.25">
      <c r="A1511" s="127"/>
      <c r="B1511" s="44">
        <v>3</v>
      </c>
      <c r="C1511" s="5" t="s">
        <v>100</v>
      </c>
      <c r="D1511" s="44"/>
      <c r="E1511" s="9"/>
      <c r="F1511" s="9"/>
      <c r="G1511" s="9">
        <f t="shared" si="188"/>
        <v>0</v>
      </c>
      <c r="H1511" s="9">
        <f t="shared" si="189"/>
        <v>0</v>
      </c>
    </row>
    <row r="1512" spans="1:8" s="38" customFormat="1" x14ac:dyDescent="0.25">
      <c r="A1512" s="128"/>
      <c r="B1512" s="44">
        <v>4</v>
      </c>
      <c r="C1512" s="5" t="s">
        <v>114</v>
      </c>
      <c r="D1512" s="44"/>
      <c r="E1512" s="9"/>
      <c r="F1512" s="9"/>
      <c r="G1512" s="9">
        <f t="shared" si="188"/>
        <v>0</v>
      </c>
      <c r="H1512" s="9">
        <f t="shared" si="189"/>
        <v>0</v>
      </c>
    </row>
    <row r="1513" spans="1:8" s="38" customFormat="1" x14ac:dyDescent="0.25">
      <c r="A1513" s="128"/>
      <c r="B1513" s="44">
        <v>5</v>
      </c>
      <c r="C1513" s="5" t="s">
        <v>117</v>
      </c>
      <c r="D1513" s="44"/>
      <c r="E1513" s="9"/>
      <c r="F1513" s="9"/>
      <c r="G1513" s="9">
        <f t="shared" si="188"/>
        <v>0</v>
      </c>
      <c r="H1513" s="9">
        <f t="shared" si="189"/>
        <v>0</v>
      </c>
    </row>
    <row r="1514" spans="1:8" s="38" customFormat="1" x14ac:dyDescent="0.25">
      <c r="A1514" s="128"/>
      <c r="B1514" s="44">
        <v>6</v>
      </c>
      <c r="C1514" s="5" t="s">
        <v>119</v>
      </c>
      <c r="D1514" s="44"/>
      <c r="E1514" s="9"/>
      <c r="F1514" s="9"/>
      <c r="G1514" s="9">
        <f t="shared" si="188"/>
        <v>0</v>
      </c>
      <c r="H1514" s="9">
        <f t="shared" si="189"/>
        <v>0</v>
      </c>
    </row>
    <row r="1515" spans="1:8" s="38" customFormat="1" x14ac:dyDescent="0.25">
      <c r="A1515" s="128"/>
      <c r="B1515" s="44">
        <v>7</v>
      </c>
      <c r="C1515" s="5" t="s">
        <v>120</v>
      </c>
      <c r="D1515" s="44"/>
      <c r="E1515" s="9"/>
      <c r="F1515" s="9"/>
      <c r="G1515" s="9">
        <f t="shared" si="188"/>
        <v>0</v>
      </c>
      <c r="H1515" s="9">
        <f t="shared" si="189"/>
        <v>0</v>
      </c>
    </row>
    <row r="1516" spans="1:8" s="38" customFormat="1" x14ac:dyDescent="0.25">
      <c r="A1516" s="128"/>
      <c r="B1516" s="44">
        <v>8</v>
      </c>
      <c r="C1516" s="5" t="s">
        <v>121</v>
      </c>
      <c r="D1516" s="44"/>
      <c r="E1516" s="9"/>
      <c r="F1516" s="9"/>
      <c r="G1516" s="9">
        <f t="shared" si="188"/>
        <v>0</v>
      </c>
      <c r="H1516" s="9">
        <f t="shared" si="189"/>
        <v>0</v>
      </c>
    </row>
    <row r="1517" spans="1:8" s="38" customFormat="1" x14ac:dyDescent="0.25">
      <c r="A1517" s="128"/>
      <c r="B1517" s="44">
        <v>9</v>
      </c>
      <c r="C1517" s="5" t="s">
        <v>118</v>
      </c>
      <c r="D1517" s="44"/>
      <c r="E1517" s="9"/>
      <c r="F1517" s="9"/>
      <c r="G1517" s="9">
        <f t="shared" si="188"/>
        <v>0</v>
      </c>
      <c r="H1517" s="9">
        <f t="shared" si="189"/>
        <v>0</v>
      </c>
    </row>
    <row r="1518" spans="1:8" s="38" customFormat="1" x14ac:dyDescent="0.25">
      <c r="A1518" s="128"/>
      <c r="B1518" s="44">
        <v>10</v>
      </c>
      <c r="C1518" s="5" t="s">
        <v>116</v>
      </c>
      <c r="D1518" s="44"/>
      <c r="E1518" s="9"/>
      <c r="F1518" s="9"/>
      <c r="G1518" s="9">
        <f t="shared" si="188"/>
        <v>0</v>
      </c>
      <c r="H1518" s="9">
        <f t="shared" si="189"/>
        <v>0</v>
      </c>
    </row>
    <row r="1519" spans="1:8" s="38" customFormat="1" x14ac:dyDescent="0.25">
      <c r="A1519" s="128"/>
      <c r="B1519" s="44">
        <v>11</v>
      </c>
      <c r="C1519" s="13" t="s">
        <v>110</v>
      </c>
      <c r="D1519" s="14">
        <v>18</v>
      </c>
      <c r="E1519" s="129">
        <v>224.2</v>
      </c>
      <c r="F1519" s="129"/>
      <c r="G1519" s="129"/>
      <c r="H1519" s="43">
        <f>E1519*D1519</f>
        <v>4035.6</v>
      </c>
    </row>
    <row r="1520" spans="1:8" s="38" customFormat="1" ht="18.75" customHeight="1" x14ac:dyDescent="0.25">
      <c r="A1520" s="124" t="s">
        <v>115</v>
      </c>
      <c r="B1520" s="125"/>
      <c r="C1520" s="125"/>
      <c r="D1520" s="125"/>
      <c r="E1520" s="125"/>
      <c r="F1520" s="126"/>
      <c r="G1520" s="17" t="e">
        <f>SUM(G1509:G1518)+(H1519/12)</f>
        <v>#REF!</v>
      </c>
      <c r="H1520" s="17" t="e">
        <f>SUM(H1509:H1519)</f>
        <v>#REF!</v>
      </c>
    </row>
    <row r="1521" spans="1:8" s="38" customFormat="1" x14ac:dyDescent="0.25"/>
    <row r="1522" spans="1:8" s="38" customFormat="1" ht="13.5" thickBot="1" x14ac:dyDescent="0.3"/>
    <row r="1523" spans="1:8" s="38" customFormat="1" ht="21.75" customHeight="1" thickBot="1" x14ac:dyDescent="0.3">
      <c r="A1523" s="140" t="s">
        <v>209</v>
      </c>
      <c r="B1523" s="141"/>
      <c r="C1523" s="141"/>
      <c r="D1523" s="141"/>
      <c r="E1523" s="141"/>
      <c r="F1523" s="141"/>
      <c r="G1523" s="141"/>
      <c r="H1523" s="142"/>
    </row>
    <row r="1524" spans="1:8" s="38" customFormat="1" ht="38.25" x14ac:dyDescent="0.25">
      <c r="A1524" s="18" t="s">
        <v>102</v>
      </c>
      <c r="B1524" s="18" t="s">
        <v>103</v>
      </c>
      <c r="C1524" s="18" t="s">
        <v>104</v>
      </c>
      <c r="D1524" s="18" t="s">
        <v>105</v>
      </c>
      <c r="E1524" s="18" t="s">
        <v>106</v>
      </c>
      <c r="F1524" s="18" t="s">
        <v>108</v>
      </c>
      <c r="G1524" s="18" t="s">
        <v>107</v>
      </c>
      <c r="H1524" s="18" t="s">
        <v>109</v>
      </c>
    </row>
    <row r="1525" spans="1:8" s="38" customFormat="1" x14ac:dyDescent="0.25">
      <c r="A1525" s="127">
        <v>1</v>
      </c>
      <c r="B1525" s="44">
        <v>1</v>
      </c>
      <c r="C1525" s="5" t="s">
        <v>149</v>
      </c>
      <c r="D1525" s="44">
        <v>1</v>
      </c>
      <c r="E1525" s="9" t="e">
        <f>#REF!</f>
        <v>#REF!</v>
      </c>
      <c r="F1525" s="9" t="e">
        <f>#REF!</f>
        <v>#REF!</v>
      </c>
      <c r="G1525" s="9" t="e">
        <f>D1525*F1525</f>
        <v>#REF!</v>
      </c>
      <c r="H1525" s="9" t="e">
        <f>G1525*12</f>
        <v>#REF!</v>
      </c>
    </row>
    <row r="1526" spans="1:8" s="38" customFormat="1" x14ac:dyDescent="0.25">
      <c r="A1526" s="127"/>
      <c r="B1526" s="44">
        <v>2</v>
      </c>
      <c r="C1526" s="5" t="s">
        <v>101</v>
      </c>
      <c r="D1526" s="44"/>
      <c r="E1526" s="9"/>
      <c r="F1526" s="9"/>
      <c r="G1526" s="9">
        <f t="shared" ref="G1526:G1534" si="190">D1526*F1526</f>
        <v>0</v>
      </c>
      <c r="H1526" s="9">
        <f t="shared" ref="H1526:H1534" si="191">G1526*12</f>
        <v>0</v>
      </c>
    </row>
    <row r="1527" spans="1:8" s="38" customFormat="1" x14ac:dyDescent="0.25">
      <c r="A1527" s="127"/>
      <c r="B1527" s="44">
        <v>3</v>
      </c>
      <c r="C1527" s="5" t="s">
        <v>100</v>
      </c>
      <c r="D1527" s="44"/>
      <c r="E1527" s="9"/>
      <c r="F1527" s="9"/>
      <c r="G1527" s="9">
        <f t="shared" si="190"/>
        <v>0</v>
      </c>
      <c r="H1527" s="9">
        <f t="shared" si="191"/>
        <v>0</v>
      </c>
    </row>
    <row r="1528" spans="1:8" s="38" customFormat="1" x14ac:dyDescent="0.25">
      <c r="A1528" s="128"/>
      <c r="B1528" s="44">
        <v>4</v>
      </c>
      <c r="C1528" s="5" t="s">
        <v>114</v>
      </c>
      <c r="D1528" s="44"/>
      <c r="E1528" s="9"/>
      <c r="F1528" s="9"/>
      <c r="G1528" s="9">
        <f t="shared" si="190"/>
        <v>0</v>
      </c>
      <c r="H1528" s="9">
        <f t="shared" si="191"/>
        <v>0</v>
      </c>
    </row>
    <row r="1529" spans="1:8" s="38" customFormat="1" x14ac:dyDescent="0.25">
      <c r="A1529" s="128"/>
      <c r="B1529" s="44">
        <v>5</v>
      </c>
      <c r="C1529" s="5" t="s">
        <v>117</v>
      </c>
      <c r="D1529" s="44"/>
      <c r="E1529" s="9"/>
      <c r="F1529" s="9"/>
      <c r="G1529" s="9">
        <f t="shared" si="190"/>
        <v>0</v>
      </c>
      <c r="H1529" s="9">
        <f t="shared" si="191"/>
        <v>0</v>
      </c>
    </row>
    <row r="1530" spans="1:8" s="38" customFormat="1" x14ac:dyDescent="0.25">
      <c r="A1530" s="128"/>
      <c r="B1530" s="44">
        <v>6</v>
      </c>
      <c r="C1530" s="5" t="s">
        <v>119</v>
      </c>
      <c r="D1530" s="44"/>
      <c r="E1530" s="9"/>
      <c r="F1530" s="9"/>
      <c r="G1530" s="9">
        <f t="shared" si="190"/>
        <v>0</v>
      </c>
      <c r="H1530" s="9">
        <f t="shared" si="191"/>
        <v>0</v>
      </c>
    </row>
    <row r="1531" spans="1:8" s="38" customFormat="1" x14ac:dyDescent="0.25">
      <c r="A1531" s="128"/>
      <c r="B1531" s="44">
        <v>7</v>
      </c>
      <c r="C1531" s="5" t="s">
        <v>120</v>
      </c>
      <c r="D1531" s="44"/>
      <c r="E1531" s="9"/>
      <c r="F1531" s="9"/>
      <c r="G1531" s="9">
        <f t="shared" si="190"/>
        <v>0</v>
      </c>
      <c r="H1531" s="9">
        <f t="shared" si="191"/>
        <v>0</v>
      </c>
    </row>
    <row r="1532" spans="1:8" s="38" customFormat="1" x14ac:dyDescent="0.25">
      <c r="A1532" s="128"/>
      <c r="B1532" s="44">
        <v>8</v>
      </c>
      <c r="C1532" s="5" t="s">
        <v>121</v>
      </c>
      <c r="D1532" s="44"/>
      <c r="E1532" s="9"/>
      <c r="F1532" s="9"/>
      <c r="G1532" s="9">
        <f t="shared" si="190"/>
        <v>0</v>
      </c>
      <c r="H1532" s="9">
        <f t="shared" si="191"/>
        <v>0</v>
      </c>
    </row>
    <row r="1533" spans="1:8" s="38" customFormat="1" x14ac:dyDescent="0.25">
      <c r="A1533" s="128"/>
      <c r="B1533" s="44">
        <v>9</v>
      </c>
      <c r="C1533" s="5" t="s">
        <v>118</v>
      </c>
      <c r="D1533" s="44"/>
      <c r="E1533" s="9"/>
      <c r="F1533" s="9"/>
      <c r="G1533" s="9">
        <f t="shared" si="190"/>
        <v>0</v>
      </c>
      <c r="H1533" s="9">
        <f t="shared" si="191"/>
        <v>0</v>
      </c>
    </row>
    <row r="1534" spans="1:8" s="38" customFormat="1" x14ac:dyDescent="0.25">
      <c r="A1534" s="128"/>
      <c r="B1534" s="44">
        <v>10</v>
      </c>
      <c r="C1534" s="5" t="s">
        <v>116</v>
      </c>
      <c r="D1534" s="44"/>
      <c r="E1534" s="9"/>
      <c r="F1534" s="9"/>
      <c r="G1534" s="9">
        <f t="shared" si="190"/>
        <v>0</v>
      </c>
      <c r="H1534" s="9">
        <f t="shared" si="191"/>
        <v>0</v>
      </c>
    </row>
    <row r="1535" spans="1:8" s="38" customFormat="1" x14ac:dyDescent="0.25">
      <c r="A1535" s="128"/>
      <c r="B1535" s="44">
        <v>11</v>
      </c>
      <c r="C1535" s="13" t="s">
        <v>110</v>
      </c>
      <c r="D1535" s="14">
        <v>18</v>
      </c>
      <c r="E1535" s="129">
        <v>224.2</v>
      </c>
      <c r="F1535" s="129"/>
      <c r="G1535" s="129"/>
      <c r="H1535" s="43">
        <f>E1535*D1535</f>
        <v>4035.6</v>
      </c>
    </row>
    <row r="1536" spans="1:8" s="38" customFormat="1" ht="18.75" customHeight="1" x14ac:dyDescent="0.25">
      <c r="A1536" s="124" t="s">
        <v>115</v>
      </c>
      <c r="B1536" s="125"/>
      <c r="C1536" s="125"/>
      <c r="D1536" s="125"/>
      <c r="E1536" s="125"/>
      <c r="F1536" s="126"/>
      <c r="G1536" s="17" t="e">
        <f>SUM(G1525:G1534)+(H1535/12)</f>
        <v>#REF!</v>
      </c>
      <c r="H1536" s="17" t="e">
        <f>SUM(H1525:H1535)</f>
        <v>#REF!</v>
      </c>
    </row>
    <row r="1537" spans="1:8" s="38" customFormat="1" x14ac:dyDescent="0.25"/>
    <row r="1538" spans="1:8" s="38" customFormat="1" ht="13.5" thickBot="1" x14ac:dyDescent="0.3"/>
    <row r="1539" spans="1:8" s="38" customFormat="1" ht="21.75" customHeight="1" thickBot="1" x14ac:dyDescent="0.3">
      <c r="A1539" s="140" t="s">
        <v>210</v>
      </c>
      <c r="B1539" s="141"/>
      <c r="C1539" s="141"/>
      <c r="D1539" s="141"/>
      <c r="E1539" s="141"/>
      <c r="F1539" s="141"/>
      <c r="G1539" s="141"/>
      <c r="H1539" s="142"/>
    </row>
    <row r="1540" spans="1:8" s="38" customFormat="1" ht="38.25" x14ac:dyDescent="0.25">
      <c r="A1540" s="18" t="s">
        <v>102</v>
      </c>
      <c r="B1540" s="18" t="s">
        <v>103</v>
      </c>
      <c r="C1540" s="18" t="s">
        <v>104</v>
      </c>
      <c r="D1540" s="18" t="s">
        <v>105</v>
      </c>
      <c r="E1540" s="18" t="s">
        <v>106</v>
      </c>
      <c r="F1540" s="18" t="s">
        <v>108</v>
      </c>
      <c r="G1540" s="18" t="s">
        <v>107</v>
      </c>
      <c r="H1540" s="18" t="s">
        <v>109</v>
      </c>
    </row>
    <row r="1541" spans="1:8" s="38" customFormat="1" x14ac:dyDescent="0.25">
      <c r="A1541" s="127">
        <v>1</v>
      </c>
      <c r="B1541" s="44">
        <v>1</v>
      </c>
      <c r="C1541" s="5" t="s">
        <v>149</v>
      </c>
      <c r="D1541" s="44">
        <v>1</v>
      </c>
      <c r="E1541" s="9" t="e">
        <f>#REF!</f>
        <v>#REF!</v>
      </c>
      <c r="F1541" s="9" t="e">
        <f>#REF!</f>
        <v>#REF!</v>
      </c>
      <c r="G1541" s="9" t="e">
        <f>D1541*F1541</f>
        <v>#REF!</v>
      </c>
      <c r="H1541" s="9" t="e">
        <f>G1541*12</f>
        <v>#REF!</v>
      </c>
    </row>
    <row r="1542" spans="1:8" s="38" customFormat="1" x14ac:dyDescent="0.25">
      <c r="A1542" s="127"/>
      <c r="B1542" s="44">
        <v>2</v>
      </c>
      <c r="C1542" s="5" t="s">
        <v>101</v>
      </c>
      <c r="D1542" s="44"/>
      <c r="E1542" s="9"/>
      <c r="F1542" s="9"/>
      <c r="G1542" s="9">
        <f t="shared" ref="G1542:G1550" si="192">D1542*F1542</f>
        <v>0</v>
      </c>
      <c r="H1542" s="9">
        <f t="shared" ref="H1542:H1550" si="193">G1542*12</f>
        <v>0</v>
      </c>
    </row>
    <row r="1543" spans="1:8" s="38" customFormat="1" x14ac:dyDescent="0.25">
      <c r="A1543" s="127"/>
      <c r="B1543" s="44">
        <v>3</v>
      </c>
      <c r="C1543" s="5" t="s">
        <v>100</v>
      </c>
      <c r="D1543" s="44"/>
      <c r="E1543" s="9"/>
      <c r="F1543" s="9"/>
      <c r="G1543" s="9">
        <f t="shared" si="192"/>
        <v>0</v>
      </c>
      <c r="H1543" s="9">
        <f t="shared" si="193"/>
        <v>0</v>
      </c>
    </row>
    <row r="1544" spans="1:8" s="38" customFormat="1" x14ac:dyDescent="0.25">
      <c r="A1544" s="128"/>
      <c r="B1544" s="44">
        <v>4</v>
      </c>
      <c r="C1544" s="5" t="s">
        <v>114</v>
      </c>
      <c r="D1544" s="44">
        <v>1</v>
      </c>
      <c r="E1544" s="9" t="e">
        <f>#REF!</f>
        <v>#REF!</v>
      </c>
      <c r="F1544" s="9" t="e">
        <f>#REF!</f>
        <v>#REF!</v>
      </c>
      <c r="G1544" s="9" t="e">
        <f t="shared" si="192"/>
        <v>#REF!</v>
      </c>
      <c r="H1544" s="9" t="e">
        <f t="shared" si="193"/>
        <v>#REF!</v>
      </c>
    </row>
    <row r="1545" spans="1:8" s="38" customFormat="1" x14ac:dyDescent="0.25">
      <c r="A1545" s="128"/>
      <c r="B1545" s="44">
        <v>5</v>
      </c>
      <c r="C1545" s="5" t="s">
        <v>117</v>
      </c>
      <c r="D1545" s="44"/>
      <c r="E1545" s="9"/>
      <c r="F1545" s="9"/>
      <c r="G1545" s="9">
        <f t="shared" si="192"/>
        <v>0</v>
      </c>
      <c r="H1545" s="9">
        <f t="shared" si="193"/>
        <v>0</v>
      </c>
    </row>
    <row r="1546" spans="1:8" s="38" customFormat="1" x14ac:dyDescent="0.25">
      <c r="A1546" s="128"/>
      <c r="B1546" s="44">
        <v>6</v>
      </c>
      <c r="C1546" s="5" t="s">
        <v>119</v>
      </c>
      <c r="D1546" s="44"/>
      <c r="E1546" s="9"/>
      <c r="F1546" s="9"/>
      <c r="G1546" s="9">
        <f t="shared" si="192"/>
        <v>0</v>
      </c>
      <c r="H1546" s="9">
        <f t="shared" si="193"/>
        <v>0</v>
      </c>
    </row>
    <row r="1547" spans="1:8" s="38" customFormat="1" x14ac:dyDescent="0.25">
      <c r="A1547" s="128"/>
      <c r="B1547" s="44">
        <v>7</v>
      </c>
      <c r="C1547" s="5" t="s">
        <v>120</v>
      </c>
      <c r="D1547" s="44"/>
      <c r="E1547" s="9"/>
      <c r="F1547" s="9"/>
      <c r="G1547" s="9">
        <f t="shared" si="192"/>
        <v>0</v>
      </c>
      <c r="H1547" s="9">
        <f t="shared" si="193"/>
        <v>0</v>
      </c>
    </row>
    <row r="1548" spans="1:8" s="38" customFormat="1" x14ac:dyDescent="0.25">
      <c r="A1548" s="128"/>
      <c r="B1548" s="44">
        <v>8</v>
      </c>
      <c r="C1548" s="5" t="s">
        <v>121</v>
      </c>
      <c r="D1548" s="44"/>
      <c r="E1548" s="9"/>
      <c r="F1548" s="9"/>
      <c r="G1548" s="9">
        <f t="shared" si="192"/>
        <v>0</v>
      </c>
      <c r="H1548" s="9">
        <f t="shared" si="193"/>
        <v>0</v>
      </c>
    </row>
    <row r="1549" spans="1:8" s="38" customFormat="1" x14ac:dyDescent="0.25">
      <c r="A1549" s="128"/>
      <c r="B1549" s="44">
        <v>9</v>
      </c>
      <c r="C1549" s="5" t="s">
        <v>118</v>
      </c>
      <c r="D1549" s="44"/>
      <c r="E1549" s="9"/>
      <c r="F1549" s="9"/>
      <c r="G1549" s="9">
        <f t="shared" si="192"/>
        <v>0</v>
      </c>
      <c r="H1549" s="9">
        <f t="shared" si="193"/>
        <v>0</v>
      </c>
    </row>
    <row r="1550" spans="1:8" s="38" customFormat="1" x14ac:dyDescent="0.25">
      <c r="A1550" s="128"/>
      <c r="B1550" s="44">
        <v>10</v>
      </c>
      <c r="C1550" s="5" t="s">
        <v>116</v>
      </c>
      <c r="D1550" s="44"/>
      <c r="E1550" s="9"/>
      <c r="F1550" s="9"/>
      <c r="G1550" s="9">
        <f t="shared" si="192"/>
        <v>0</v>
      </c>
      <c r="H1550" s="9">
        <f t="shared" si="193"/>
        <v>0</v>
      </c>
    </row>
    <row r="1551" spans="1:8" s="38" customFormat="1" x14ac:dyDescent="0.25">
      <c r="A1551" s="128"/>
      <c r="B1551" s="44">
        <v>11</v>
      </c>
      <c r="C1551" s="13" t="s">
        <v>110</v>
      </c>
      <c r="D1551" s="14">
        <v>36</v>
      </c>
      <c r="E1551" s="129">
        <v>224.2</v>
      </c>
      <c r="F1551" s="129"/>
      <c r="G1551" s="129"/>
      <c r="H1551" s="43">
        <f>E1551*D1551</f>
        <v>8071.2</v>
      </c>
    </row>
    <row r="1552" spans="1:8" s="38" customFormat="1" ht="18.75" customHeight="1" x14ac:dyDescent="0.25">
      <c r="A1552" s="124" t="s">
        <v>115</v>
      </c>
      <c r="B1552" s="125"/>
      <c r="C1552" s="125"/>
      <c r="D1552" s="125"/>
      <c r="E1552" s="125"/>
      <c r="F1552" s="126"/>
      <c r="G1552" s="17" t="e">
        <f>SUM(G1541:G1550)+(H1551/12)</f>
        <v>#REF!</v>
      </c>
      <c r="H1552" s="17" t="e">
        <f>SUM(H1541:H1551)</f>
        <v>#REF!</v>
      </c>
    </row>
    <row r="1553" spans="1:8" s="38" customFormat="1" x14ac:dyDescent="0.25"/>
    <row r="1554" spans="1:8" s="38" customFormat="1" ht="13.5" thickBot="1" x14ac:dyDescent="0.3"/>
    <row r="1555" spans="1:8" s="38" customFormat="1" ht="21.75" customHeight="1" thickBot="1" x14ac:dyDescent="0.3">
      <c r="A1555" s="140" t="s">
        <v>207</v>
      </c>
      <c r="B1555" s="141"/>
      <c r="C1555" s="141"/>
      <c r="D1555" s="141"/>
      <c r="E1555" s="141"/>
      <c r="F1555" s="141"/>
      <c r="G1555" s="141"/>
      <c r="H1555" s="142"/>
    </row>
    <row r="1556" spans="1:8" s="38" customFormat="1" ht="38.25" x14ac:dyDescent="0.25">
      <c r="A1556" s="18" t="s">
        <v>102</v>
      </c>
      <c r="B1556" s="18" t="s">
        <v>103</v>
      </c>
      <c r="C1556" s="18" t="s">
        <v>104</v>
      </c>
      <c r="D1556" s="18" t="s">
        <v>105</v>
      </c>
      <c r="E1556" s="18" t="s">
        <v>106</v>
      </c>
      <c r="F1556" s="18" t="s">
        <v>108</v>
      </c>
      <c r="G1556" s="18" t="s">
        <v>107</v>
      </c>
      <c r="H1556" s="18" t="s">
        <v>109</v>
      </c>
    </row>
    <row r="1557" spans="1:8" s="38" customFormat="1" x14ac:dyDescent="0.25">
      <c r="A1557" s="127">
        <v>1</v>
      </c>
      <c r="B1557" s="44">
        <v>1</v>
      </c>
      <c r="C1557" s="5" t="s">
        <v>149</v>
      </c>
      <c r="D1557" s="44">
        <v>1</v>
      </c>
      <c r="E1557" s="9" t="e">
        <f>#REF!</f>
        <v>#REF!</v>
      </c>
      <c r="F1557" s="9" t="e">
        <f>#REF!</f>
        <v>#REF!</v>
      </c>
      <c r="G1557" s="9" t="e">
        <f>D1557*F1557</f>
        <v>#REF!</v>
      </c>
      <c r="H1557" s="9" t="e">
        <f>G1557*12</f>
        <v>#REF!</v>
      </c>
    </row>
    <row r="1558" spans="1:8" s="38" customFormat="1" x14ac:dyDescent="0.25">
      <c r="A1558" s="127"/>
      <c r="B1558" s="44">
        <v>2</v>
      </c>
      <c r="C1558" s="5" t="s">
        <v>101</v>
      </c>
      <c r="D1558" s="44"/>
      <c r="E1558" s="9"/>
      <c r="F1558" s="9"/>
      <c r="G1558" s="9">
        <f t="shared" ref="G1558:G1566" si="194">D1558*F1558</f>
        <v>0</v>
      </c>
      <c r="H1558" s="9">
        <f t="shared" ref="H1558:H1566" si="195">G1558*12</f>
        <v>0</v>
      </c>
    </row>
    <row r="1559" spans="1:8" s="38" customFormat="1" x14ac:dyDescent="0.25">
      <c r="A1559" s="127"/>
      <c r="B1559" s="44">
        <v>3</v>
      </c>
      <c r="C1559" s="5" t="s">
        <v>100</v>
      </c>
      <c r="D1559" s="44"/>
      <c r="E1559" s="9"/>
      <c r="F1559" s="9"/>
      <c r="G1559" s="9">
        <f t="shared" si="194"/>
        <v>0</v>
      </c>
      <c r="H1559" s="9">
        <f t="shared" si="195"/>
        <v>0</v>
      </c>
    </row>
    <row r="1560" spans="1:8" s="38" customFormat="1" x14ac:dyDescent="0.25">
      <c r="A1560" s="128"/>
      <c r="B1560" s="44">
        <v>4</v>
      </c>
      <c r="C1560" s="5" t="s">
        <v>114</v>
      </c>
      <c r="D1560" s="44"/>
      <c r="E1560" s="9"/>
      <c r="F1560" s="9"/>
      <c r="G1560" s="9">
        <f t="shared" si="194"/>
        <v>0</v>
      </c>
      <c r="H1560" s="9">
        <f t="shared" si="195"/>
        <v>0</v>
      </c>
    </row>
    <row r="1561" spans="1:8" s="38" customFormat="1" x14ac:dyDescent="0.25">
      <c r="A1561" s="128"/>
      <c r="B1561" s="44">
        <v>5</v>
      </c>
      <c r="C1561" s="5" t="s">
        <v>117</v>
      </c>
      <c r="D1561" s="44"/>
      <c r="E1561" s="9"/>
      <c r="F1561" s="9"/>
      <c r="G1561" s="9">
        <f t="shared" si="194"/>
        <v>0</v>
      </c>
      <c r="H1561" s="9">
        <f t="shared" si="195"/>
        <v>0</v>
      </c>
    </row>
    <row r="1562" spans="1:8" s="38" customFormat="1" x14ac:dyDescent="0.25">
      <c r="A1562" s="128"/>
      <c r="B1562" s="44">
        <v>6</v>
      </c>
      <c r="C1562" s="5" t="s">
        <v>119</v>
      </c>
      <c r="D1562" s="44"/>
      <c r="E1562" s="9"/>
      <c r="F1562" s="9"/>
      <c r="G1562" s="9">
        <f t="shared" si="194"/>
        <v>0</v>
      </c>
      <c r="H1562" s="9">
        <f t="shared" si="195"/>
        <v>0</v>
      </c>
    </row>
    <row r="1563" spans="1:8" s="38" customFormat="1" x14ac:dyDescent="0.25">
      <c r="A1563" s="128"/>
      <c r="B1563" s="44">
        <v>7</v>
      </c>
      <c r="C1563" s="5" t="s">
        <v>120</v>
      </c>
      <c r="D1563" s="44"/>
      <c r="E1563" s="9"/>
      <c r="F1563" s="9"/>
      <c r="G1563" s="9">
        <f t="shared" si="194"/>
        <v>0</v>
      </c>
      <c r="H1563" s="9">
        <f t="shared" si="195"/>
        <v>0</v>
      </c>
    </row>
    <row r="1564" spans="1:8" s="38" customFormat="1" x14ac:dyDescent="0.25">
      <c r="A1564" s="128"/>
      <c r="B1564" s="44">
        <v>8</v>
      </c>
      <c r="C1564" s="5" t="s">
        <v>121</v>
      </c>
      <c r="D1564" s="44"/>
      <c r="E1564" s="9"/>
      <c r="F1564" s="9"/>
      <c r="G1564" s="9">
        <f t="shared" si="194"/>
        <v>0</v>
      </c>
      <c r="H1564" s="9">
        <f t="shared" si="195"/>
        <v>0</v>
      </c>
    </row>
    <row r="1565" spans="1:8" s="38" customFormat="1" x14ac:dyDescent="0.25">
      <c r="A1565" s="128"/>
      <c r="B1565" s="44">
        <v>9</v>
      </c>
      <c r="C1565" s="5" t="s">
        <v>118</v>
      </c>
      <c r="D1565" s="44"/>
      <c r="E1565" s="9"/>
      <c r="F1565" s="9"/>
      <c r="G1565" s="9">
        <f t="shared" si="194"/>
        <v>0</v>
      </c>
      <c r="H1565" s="9">
        <f t="shared" si="195"/>
        <v>0</v>
      </c>
    </row>
    <row r="1566" spans="1:8" s="38" customFormat="1" x14ac:dyDescent="0.25">
      <c r="A1566" s="128"/>
      <c r="B1566" s="44">
        <v>10</v>
      </c>
      <c r="C1566" s="5" t="s">
        <v>116</v>
      </c>
      <c r="D1566" s="44"/>
      <c r="E1566" s="9"/>
      <c r="F1566" s="9"/>
      <c r="G1566" s="9">
        <f t="shared" si="194"/>
        <v>0</v>
      </c>
      <c r="H1566" s="9">
        <f t="shared" si="195"/>
        <v>0</v>
      </c>
    </row>
    <row r="1567" spans="1:8" s="38" customFormat="1" x14ac:dyDescent="0.25">
      <c r="A1567" s="128"/>
      <c r="B1567" s="44">
        <v>11</v>
      </c>
      <c r="C1567" s="13" t="s">
        <v>110</v>
      </c>
      <c r="D1567" s="14">
        <v>36</v>
      </c>
      <c r="E1567" s="129">
        <v>224.2</v>
      </c>
      <c r="F1567" s="129"/>
      <c r="G1567" s="129"/>
      <c r="H1567" s="43">
        <f>E1567*D1567</f>
        <v>8071.2</v>
      </c>
    </row>
    <row r="1568" spans="1:8" s="38" customFormat="1" ht="18.75" customHeight="1" x14ac:dyDescent="0.25">
      <c r="A1568" s="124" t="s">
        <v>115</v>
      </c>
      <c r="B1568" s="125"/>
      <c r="C1568" s="125"/>
      <c r="D1568" s="125"/>
      <c r="E1568" s="125"/>
      <c r="F1568" s="126"/>
      <c r="G1568" s="17" t="e">
        <f>SUM(G1557:G1566)+(H1567/12)</f>
        <v>#REF!</v>
      </c>
      <c r="H1568" s="17" t="e">
        <f>SUM(H1557:H1567)</f>
        <v>#REF!</v>
      </c>
    </row>
    <row r="1569" spans="1:8" s="38" customFormat="1" x14ac:dyDescent="0.25"/>
    <row r="1570" spans="1:8" s="38" customFormat="1" x14ac:dyDescent="0.25"/>
    <row r="1571" spans="1:8" ht="21.75" customHeight="1" x14ac:dyDescent="0.25">
      <c r="A1571" s="130" t="s">
        <v>141</v>
      </c>
      <c r="B1571" s="130"/>
      <c r="C1571" s="130"/>
      <c r="D1571" s="130"/>
      <c r="E1571" s="130"/>
      <c r="F1571" s="130"/>
      <c r="G1571" s="130"/>
      <c r="H1571" s="130"/>
    </row>
    <row r="1572" spans="1:8" ht="38.25" x14ac:dyDescent="0.25">
      <c r="A1572" s="16" t="s">
        <v>102</v>
      </c>
      <c r="B1572" s="16" t="s">
        <v>103</v>
      </c>
      <c r="C1572" s="16" t="s">
        <v>104</v>
      </c>
      <c r="D1572" s="16" t="s">
        <v>105</v>
      </c>
      <c r="E1572" s="16" t="s">
        <v>106</v>
      </c>
      <c r="F1572" s="16" t="s">
        <v>108</v>
      </c>
      <c r="G1572" s="16" t="s">
        <v>107</v>
      </c>
      <c r="H1572" s="16" t="s">
        <v>109</v>
      </c>
    </row>
    <row r="1573" spans="1:8" x14ac:dyDescent="0.25">
      <c r="A1573" s="127">
        <v>1</v>
      </c>
      <c r="B1573" s="10">
        <v>1</v>
      </c>
      <c r="C1573" s="5" t="s">
        <v>149</v>
      </c>
      <c r="D1573" s="10"/>
      <c r="E1573" s="9"/>
      <c r="F1573" s="9"/>
      <c r="G1573" s="9">
        <f>D1573*F1573</f>
        <v>0</v>
      </c>
      <c r="H1573" s="9">
        <f>G1573*12</f>
        <v>0</v>
      </c>
    </row>
    <row r="1574" spans="1:8" x14ac:dyDescent="0.25">
      <c r="A1574" s="127"/>
      <c r="B1574" s="10">
        <v>2</v>
      </c>
      <c r="C1574" s="5" t="s">
        <v>101</v>
      </c>
      <c r="D1574" s="10">
        <v>1</v>
      </c>
      <c r="E1574" s="9">
        <v>3698.74</v>
      </c>
      <c r="F1574" s="9" t="e">
        <f>#REF!</f>
        <v>#REF!</v>
      </c>
      <c r="G1574" s="9" t="e">
        <f t="shared" ref="G1574:G1582" si="196">D1574*F1574</f>
        <v>#REF!</v>
      </c>
      <c r="H1574" s="9" t="e">
        <f t="shared" ref="H1574:H1582" si="197">G1574*12</f>
        <v>#REF!</v>
      </c>
    </row>
    <row r="1575" spans="1:8" x14ac:dyDescent="0.25">
      <c r="A1575" s="127"/>
      <c r="B1575" s="10">
        <v>3</v>
      </c>
      <c r="C1575" s="5" t="s">
        <v>100</v>
      </c>
      <c r="D1575" s="10"/>
      <c r="E1575" s="9"/>
      <c r="F1575" s="9"/>
      <c r="G1575" s="9">
        <f t="shared" si="196"/>
        <v>0</v>
      </c>
      <c r="H1575" s="9">
        <f t="shared" si="197"/>
        <v>0</v>
      </c>
    </row>
    <row r="1576" spans="1:8" x14ac:dyDescent="0.25">
      <c r="A1576" s="128"/>
      <c r="B1576" s="10">
        <v>4</v>
      </c>
      <c r="C1576" s="5" t="s">
        <v>114</v>
      </c>
      <c r="D1576" s="10"/>
      <c r="E1576" s="9"/>
      <c r="F1576" s="9"/>
      <c r="G1576" s="9">
        <f t="shared" si="196"/>
        <v>0</v>
      </c>
      <c r="H1576" s="9">
        <f t="shared" si="197"/>
        <v>0</v>
      </c>
    </row>
    <row r="1577" spans="1:8" x14ac:dyDescent="0.25">
      <c r="A1577" s="128"/>
      <c r="B1577" s="10">
        <v>5</v>
      </c>
      <c r="C1577" s="5" t="s">
        <v>117</v>
      </c>
      <c r="D1577" s="10"/>
      <c r="E1577" s="9"/>
      <c r="F1577" s="9"/>
      <c r="G1577" s="9">
        <f t="shared" si="196"/>
        <v>0</v>
      </c>
      <c r="H1577" s="9">
        <f t="shared" si="197"/>
        <v>0</v>
      </c>
    </row>
    <row r="1578" spans="1:8" x14ac:dyDescent="0.25">
      <c r="A1578" s="128"/>
      <c r="B1578" s="10">
        <v>6</v>
      </c>
      <c r="C1578" s="5" t="s">
        <v>119</v>
      </c>
      <c r="D1578" s="10"/>
      <c r="E1578" s="9"/>
      <c r="F1578" s="9"/>
      <c r="G1578" s="9">
        <f t="shared" si="196"/>
        <v>0</v>
      </c>
      <c r="H1578" s="9">
        <f t="shared" si="197"/>
        <v>0</v>
      </c>
    </row>
    <row r="1579" spans="1:8" x14ac:dyDescent="0.25">
      <c r="A1579" s="128"/>
      <c r="B1579" s="10">
        <v>7</v>
      </c>
      <c r="C1579" s="5" t="s">
        <v>120</v>
      </c>
      <c r="D1579" s="10"/>
      <c r="E1579" s="9"/>
      <c r="F1579" s="9"/>
      <c r="G1579" s="9">
        <f t="shared" si="196"/>
        <v>0</v>
      </c>
      <c r="H1579" s="9">
        <f t="shared" si="197"/>
        <v>0</v>
      </c>
    </row>
    <row r="1580" spans="1:8" x14ac:dyDescent="0.25">
      <c r="A1580" s="128"/>
      <c r="B1580" s="10">
        <v>8</v>
      </c>
      <c r="C1580" s="5" t="s">
        <v>121</v>
      </c>
      <c r="D1580" s="10"/>
      <c r="E1580" s="9"/>
      <c r="F1580" s="9"/>
      <c r="G1580" s="9">
        <f t="shared" si="196"/>
        <v>0</v>
      </c>
      <c r="H1580" s="9">
        <f t="shared" si="197"/>
        <v>0</v>
      </c>
    </row>
    <row r="1581" spans="1:8" x14ac:dyDescent="0.25">
      <c r="A1581" s="128"/>
      <c r="B1581" s="10">
        <v>9</v>
      </c>
      <c r="C1581" s="5" t="s">
        <v>118</v>
      </c>
      <c r="D1581" s="10"/>
      <c r="E1581" s="9"/>
      <c r="F1581" s="9"/>
      <c r="G1581" s="9">
        <f t="shared" si="196"/>
        <v>0</v>
      </c>
      <c r="H1581" s="9">
        <f t="shared" si="197"/>
        <v>0</v>
      </c>
    </row>
    <row r="1582" spans="1:8" x14ac:dyDescent="0.25">
      <c r="A1582" s="128"/>
      <c r="B1582" s="10">
        <v>10</v>
      </c>
      <c r="C1582" s="5" t="s">
        <v>116</v>
      </c>
      <c r="D1582" s="10"/>
      <c r="E1582" s="9"/>
      <c r="F1582" s="9"/>
      <c r="G1582" s="9">
        <f t="shared" si="196"/>
        <v>0</v>
      </c>
      <c r="H1582" s="9">
        <f t="shared" si="197"/>
        <v>0</v>
      </c>
    </row>
    <row r="1583" spans="1:8" x14ac:dyDescent="0.25">
      <c r="A1583" s="128"/>
      <c r="B1583" s="10">
        <v>11</v>
      </c>
      <c r="C1583" s="13" t="s">
        <v>110</v>
      </c>
      <c r="D1583" s="14">
        <v>18</v>
      </c>
      <c r="E1583" s="129">
        <v>224.2</v>
      </c>
      <c r="F1583" s="129"/>
      <c r="G1583" s="129"/>
      <c r="H1583" s="15">
        <f>E1583*D1583</f>
        <v>4035.6</v>
      </c>
    </row>
    <row r="1584" spans="1:8" ht="18.75" customHeight="1" x14ac:dyDescent="0.25">
      <c r="A1584" s="143" t="s">
        <v>115</v>
      </c>
      <c r="B1584" s="143"/>
      <c r="C1584" s="143"/>
      <c r="D1584" s="143"/>
      <c r="E1584" s="143"/>
      <c r="F1584" s="143"/>
      <c r="G1584" s="17" t="e">
        <f>SUM(G1573:G1582)+(H1583/12)</f>
        <v>#REF!</v>
      </c>
      <c r="H1584" s="17" t="e">
        <f>SUM(H1573:H1583)</f>
        <v>#REF!</v>
      </c>
    </row>
    <row r="1585" spans="1:8" s="12" customFormat="1" ht="18.75" customHeight="1" x14ac:dyDescent="0.25">
      <c r="A1585" s="31"/>
      <c r="B1585" s="31"/>
      <c r="C1585" s="31"/>
      <c r="D1585" s="31"/>
      <c r="E1585" s="31"/>
      <c r="F1585" s="31"/>
      <c r="G1585" s="30"/>
      <c r="H1585" s="30"/>
    </row>
    <row r="1586" spans="1:8" s="12" customFormat="1" ht="18.75" customHeight="1" x14ac:dyDescent="0.25">
      <c r="A1586" s="31"/>
      <c r="B1586" s="31"/>
      <c r="C1586" s="31"/>
      <c r="D1586" s="31"/>
      <c r="E1586" s="31"/>
      <c r="F1586" s="31"/>
      <c r="G1586" s="30"/>
      <c r="H1586" s="30"/>
    </row>
    <row r="1587" spans="1:8" s="38" customFormat="1" ht="21.75" customHeight="1" x14ac:dyDescent="0.25">
      <c r="A1587" s="131" t="s">
        <v>231</v>
      </c>
      <c r="B1587" s="132"/>
      <c r="C1587" s="132"/>
      <c r="D1587" s="132"/>
      <c r="E1587" s="132"/>
      <c r="F1587" s="132"/>
      <c r="G1587" s="132"/>
      <c r="H1587" s="133"/>
    </row>
    <row r="1588" spans="1:8" s="38" customFormat="1" ht="38.25" x14ac:dyDescent="0.25">
      <c r="A1588" s="16" t="s">
        <v>102</v>
      </c>
      <c r="B1588" s="16" t="s">
        <v>103</v>
      </c>
      <c r="C1588" s="16" t="s">
        <v>104</v>
      </c>
      <c r="D1588" s="16" t="s">
        <v>105</v>
      </c>
      <c r="E1588" s="16" t="s">
        <v>106</v>
      </c>
      <c r="F1588" s="16" t="s">
        <v>108</v>
      </c>
      <c r="G1588" s="16" t="s">
        <v>107</v>
      </c>
      <c r="H1588" s="16" t="s">
        <v>109</v>
      </c>
    </row>
    <row r="1589" spans="1:8" s="38" customFormat="1" x14ac:dyDescent="0.25">
      <c r="A1589" s="134">
        <v>1</v>
      </c>
      <c r="B1589" s="44">
        <v>1</v>
      </c>
      <c r="C1589" s="5" t="s">
        <v>149</v>
      </c>
      <c r="D1589" s="44">
        <v>1</v>
      </c>
      <c r="E1589" s="9" t="e">
        <f>#REF!</f>
        <v>#REF!</v>
      </c>
      <c r="F1589" s="9" t="e">
        <f>#REF!</f>
        <v>#REF!</v>
      </c>
      <c r="G1589" s="9" t="e">
        <f>D1589*F1589</f>
        <v>#REF!</v>
      </c>
      <c r="H1589" s="9" t="e">
        <f>G1589*12</f>
        <v>#REF!</v>
      </c>
    </row>
    <row r="1590" spans="1:8" s="38" customFormat="1" x14ac:dyDescent="0.25">
      <c r="A1590" s="135"/>
      <c r="B1590" s="44">
        <v>2</v>
      </c>
      <c r="C1590" s="5" t="s">
        <v>101</v>
      </c>
      <c r="D1590" s="44"/>
      <c r="E1590" s="9"/>
      <c r="F1590" s="9"/>
      <c r="G1590" s="9">
        <f t="shared" ref="G1590:G1598" si="198">D1590*F1590</f>
        <v>0</v>
      </c>
      <c r="H1590" s="9">
        <f t="shared" ref="H1590:H1598" si="199">G1590*12</f>
        <v>0</v>
      </c>
    </row>
    <row r="1591" spans="1:8" s="38" customFormat="1" x14ac:dyDescent="0.25">
      <c r="A1591" s="135"/>
      <c r="B1591" s="44">
        <v>3</v>
      </c>
      <c r="C1591" s="5" t="s">
        <v>100</v>
      </c>
      <c r="D1591" s="44"/>
      <c r="E1591" s="9"/>
      <c r="F1591" s="9"/>
      <c r="G1591" s="9">
        <f t="shared" si="198"/>
        <v>0</v>
      </c>
      <c r="H1591" s="9">
        <f t="shared" si="199"/>
        <v>0</v>
      </c>
    </row>
    <row r="1592" spans="1:8" s="38" customFormat="1" x14ac:dyDescent="0.25">
      <c r="A1592" s="135"/>
      <c r="B1592" s="44">
        <v>4</v>
      </c>
      <c r="C1592" s="5" t="s">
        <v>114</v>
      </c>
      <c r="D1592" s="44"/>
      <c r="E1592" s="9"/>
      <c r="F1592" s="9"/>
      <c r="G1592" s="9">
        <f t="shared" si="198"/>
        <v>0</v>
      </c>
      <c r="H1592" s="9">
        <f t="shared" si="199"/>
        <v>0</v>
      </c>
    </row>
    <row r="1593" spans="1:8" s="38" customFormat="1" x14ac:dyDescent="0.25">
      <c r="A1593" s="135"/>
      <c r="B1593" s="44">
        <v>5</v>
      </c>
      <c r="C1593" s="5" t="s">
        <v>117</v>
      </c>
      <c r="D1593" s="44"/>
      <c r="E1593" s="9"/>
      <c r="F1593" s="9"/>
      <c r="G1593" s="9">
        <f t="shared" si="198"/>
        <v>0</v>
      </c>
      <c r="H1593" s="9">
        <f t="shared" si="199"/>
        <v>0</v>
      </c>
    </row>
    <row r="1594" spans="1:8" s="38" customFormat="1" x14ac:dyDescent="0.25">
      <c r="A1594" s="135"/>
      <c r="B1594" s="44">
        <v>6</v>
      </c>
      <c r="C1594" s="5" t="s">
        <v>119</v>
      </c>
      <c r="D1594" s="44"/>
      <c r="E1594" s="9"/>
      <c r="F1594" s="9"/>
      <c r="G1594" s="9">
        <f t="shared" si="198"/>
        <v>0</v>
      </c>
      <c r="H1594" s="9">
        <f t="shared" si="199"/>
        <v>0</v>
      </c>
    </row>
    <row r="1595" spans="1:8" s="38" customFormat="1" x14ac:dyDescent="0.25">
      <c r="A1595" s="135"/>
      <c r="B1595" s="44">
        <v>7</v>
      </c>
      <c r="C1595" s="5" t="s">
        <v>120</v>
      </c>
      <c r="D1595" s="44"/>
      <c r="E1595" s="9"/>
      <c r="F1595" s="9"/>
      <c r="G1595" s="9">
        <f t="shared" si="198"/>
        <v>0</v>
      </c>
      <c r="H1595" s="9">
        <f t="shared" si="199"/>
        <v>0</v>
      </c>
    </row>
    <row r="1596" spans="1:8" s="38" customFormat="1" x14ac:dyDescent="0.25">
      <c r="A1596" s="135"/>
      <c r="B1596" s="44">
        <v>8</v>
      </c>
      <c r="C1596" s="5" t="s">
        <v>121</v>
      </c>
      <c r="D1596" s="44"/>
      <c r="E1596" s="9"/>
      <c r="F1596" s="9"/>
      <c r="G1596" s="9">
        <f t="shared" si="198"/>
        <v>0</v>
      </c>
      <c r="H1596" s="9">
        <f t="shared" si="199"/>
        <v>0</v>
      </c>
    </row>
    <row r="1597" spans="1:8" s="38" customFormat="1" x14ac:dyDescent="0.25">
      <c r="A1597" s="135"/>
      <c r="B1597" s="44">
        <v>9</v>
      </c>
      <c r="C1597" s="5" t="s">
        <v>118</v>
      </c>
      <c r="D1597" s="44"/>
      <c r="E1597" s="9"/>
      <c r="F1597" s="9"/>
      <c r="G1597" s="9">
        <f t="shared" si="198"/>
        <v>0</v>
      </c>
      <c r="H1597" s="9">
        <f t="shared" si="199"/>
        <v>0</v>
      </c>
    </row>
    <row r="1598" spans="1:8" s="38" customFormat="1" x14ac:dyDescent="0.25">
      <c r="A1598" s="135"/>
      <c r="B1598" s="44">
        <v>10</v>
      </c>
      <c r="C1598" s="5" t="s">
        <v>116</v>
      </c>
      <c r="D1598" s="44"/>
      <c r="E1598" s="9"/>
      <c r="F1598" s="9"/>
      <c r="G1598" s="9">
        <f t="shared" si="198"/>
        <v>0</v>
      </c>
      <c r="H1598" s="9">
        <f t="shared" si="199"/>
        <v>0</v>
      </c>
    </row>
    <row r="1599" spans="1:8" s="38" customFormat="1" x14ac:dyDescent="0.25">
      <c r="A1599" s="136"/>
      <c r="B1599" s="44">
        <v>11</v>
      </c>
      <c r="C1599" s="13" t="s">
        <v>110</v>
      </c>
      <c r="D1599" s="14">
        <v>18</v>
      </c>
      <c r="E1599" s="137">
        <v>224.2</v>
      </c>
      <c r="F1599" s="138"/>
      <c r="G1599" s="139"/>
      <c r="H1599" s="43">
        <f>E1599*D1599</f>
        <v>4035.6</v>
      </c>
    </row>
    <row r="1600" spans="1:8" s="38" customFormat="1" ht="18.75" customHeight="1" x14ac:dyDescent="0.25">
      <c r="A1600" s="124" t="s">
        <v>115</v>
      </c>
      <c r="B1600" s="125"/>
      <c r="C1600" s="125"/>
      <c r="D1600" s="125"/>
      <c r="E1600" s="125"/>
      <c r="F1600" s="126"/>
      <c r="G1600" s="17" t="e">
        <f>SUM(G1589:G1598)+(H1599/12)</f>
        <v>#REF!</v>
      </c>
      <c r="H1600" s="17" t="e">
        <f>SUM(H1589:H1599)</f>
        <v>#REF!</v>
      </c>
    </row>
    <row r="1601" spans="1:8" s="12" customFormat="1" ht="18.75" customHeight="1" x14ac:dyDescent="0.25">
      <c r="A1601" s="31"/>
      <c r="B1601" s="31"/>
      <c r="C1601" s="31"/>
      <c r="D1601" s="31"/>
      <c r="E1601" s="31"/>
      <c r="F1601" s="31"/>
      <c r="G1601" s="30"/>
      <c r="H1601" s="30"/>
    </row>
    <row r="1602" spans="1:8" s="12" customFormat="1" ht="18.75" customHeight="1" x14ac:dyDescent="0.25">
      <c r="A1602" s="31"/>
      <c r="B1602" s="31"/>
      <c r="C1602" s="31"/>
      <c r="D1602" s="31"/>
      <c r="E1602" s="31"/>
      <c r="F1602" s="31"/>
      <c r="G1602" s="30"/>
      <c r="H1602" s="30"/>
    </row>
    <row r="1603" spans="1:8" s="38" customFormat="1" ht="21.75" customHeight="1" x14ac:dyDescent="0.25">
      <c r="A1603" s="130" t="s">
        <v>232</v>
      </c>
      <c r="B1603" s="130"/>
      <c r="C1603" s="130"/>
      <c r="D1603" s="130"/>
      <c r="E1603" s="130"/>
      <c r="F1603" s="130"/>
      <c r="G1603" s="130"/>
      <c r="H1603" s="130"/>
    </row>
    <row r="1604" spans="1:8" s="38" customFormat="1" ht="38.25" x14ac:dyDescent="0.25">
      <c r="A1604" s="16" t="s">
        <v>102</v>
      </c>
      <c r="B1604" s="16" t="s">
        <v>103</v>
      </c>
      <c r="C1604" s="16" t="s">
        <v>104</v>
      </c>
      <c r="D1604" s="16" t="s">
        <v>105</v>
      </c>
      <c r="E1604" s="16" t="s">
        <v>106</v>
      </c>
      <c r="F1604" s="16" t="s">
        <v>108</v>
      </c>
      <c r="G1604" s="16" t="s">
        <v>107</v>
      </c>
      <c r="H1604" s="16" t="s">
        <v>109</v>
      </c>
    </row>
    <row r="1605" spans="1:8" s="38" customFormat="1" x14ac:dyDescent="0.25">
      <c r="A1605" s="127">
        <v>1</v>
      </c>
      <c r="B1605" s="44">
        <v>1</v>
      </c>
      <c r="C1605" s="5" t="s">
        <v>149</v>
      </c>
      <c r="D1605" s="44">
        <v>1</v>
      </c>
      <c r="E1605" s="9" t="e">
        <f>#REF!</f>
        <v>#REF!</v>
      </c>
      <c r="F1605" s="9" t="e">
        <f>#REF!</f>
        <v>#REF!</v>
      </c>
      <c r="G1605" s="9" t="e">
        <f>D1605*F1605</f>
        <v>#REF!</v>
      </c>
      <c r="H1605" s="9" t="e">
        <f>G1605*12</f>
        <v>#REF!</v>
      </c>
    </row>
    <row r="1606" spans="1:8" s="38" customFormat="1" x14ac:dyDescent="0.25">
      <c r="A1606" s="127"/>
      <c r="B1606" s="44">
        <v>2</v>
      </c>
      <c r="C1606" s="5" t="s">
        <v>101</v>
      </c>
      <c r="D1606" s="44"/>
      <c r="E1606" s="9"/>
      <c r="F1606" s="9"/>
      <c r="G1606" s="9">
        <f t="shared" ref="G1606:G1614" si="200">D1606*F1606</f>
        <v>0</v>
      </c>
      <c r="H1606" s="9">
        <f t="shared" ref="H1606:H1614" si="201">G1606*12</f>
        <v>0</v>
      </c>
    </row>
    <row r="1607" spans="1:8" s="38" customFormat="1" x14ac:dyDescent="0.25">
      <c r="A1607" s="127"/>
      <c r="B1607" s="44">
        <v>3</v>
      </c>
      <c r="C1607" s="5" t="s">
        <v>100</v>
      </c>
      <c r="D1607" s="44"/>
      <c r="E1607" s="9"/>
      <c r="F1607" s="9"/>
      <c r="G1607" s="9">
        <f t="shared" si="200"/>
        <v>0</v>
      </c>
      <c r="H1607" s="9">
        <f t="shared" si="201"/>
        <v>0</v>
      </c>
    </row>
    <row r="1608" spans="1:8" s="38" customFormat="1" x14ac:dyDescent="0.25">
      <c r="A1608" s="128"/>
      <c r="B1608" s="44">
        <v>4</v>
      </c>
      <c r="C1608" s="5" t="s">
        <v>114</v>
      </c>
      <c r="D1608" s="44"/>
      <c r="E1608" s="9"/>
      <c r="F1608" s="9"/>
      <c r="G1608" s="9">
        <f t="shared" si="200"/>
        <v>0</v>
      </c>
      <c r="H1608" s="9">
        <f t="shared" si="201"/>
        <v>0</v>
      </c>
    </row>
    <row r="1609" spans="1:8" s="38" customFormat="1" x14ac:dyDescent="0.25">
      <c r="A1609" s="128"/>
      <c r="B1609" s="44">
        <v>5</v>
      </c>
      <c r="C1609" s="5" t="s">
        <v>117</v>
      </c>
      <c r="D1609" s="44"/>
      <c r="E1609" s="9"/>
      <c r="F1609" s="9"/>
      <c r="G1609" s="9">
        <f t="shared" si="200"/>
        <v>0</v>
      </c>
      <c r="H1609" s="9">
        <f t="shared" si="201"/>
        <v>0</v>
      </c>
    </row>
    <row r="1610" spans="1:8" s="38" customFormat="1" x14ac:dyDescent="0.25">
      <c r="A1610" s="128"/>
      <c r="B1610" s="44">
        <v>6</v>
      </c>
      <c r="C1610" s="5" t="s">
        <v>119</v>
      </c>
      <c r="D1610" s="44"/>
      <c r="E1610" s="9"/>
      <c r="F1610" s="9"/>
      <c r="G1610" s="9">
        <f t="shared" si="200"/>
        <v>0</v>
      </c>
      <c r="H1610" s="9">
        <f t="shared" si="201"/>
        <v>0</v>
      </c>
    </row>
    <row r="1611" spans="1:8" s="38" customFormat="1" x14ac:dyDescent="0.25">
      <c r="A1611" s="128"/>
      <c r="B1611" s="44">
        <v>7</v>
      </c>
      <c r="C1611" s="5" t="s">
        <v>120</v>
      </c>
      <c r="D1611" s="44"/>
      <c r="E1611" s="9"/>
      <c r="F1611" s="9"/>
      <c r="G1611" s="9">
        <f t="shared" si="200"/>
        <v>0</v>
      </c>
      <c r="H1611" s="9">
        <f t="shared" si="201"/>
        <v>0</v>
      </c>
    </row>
    <row r="1612" spans="1:8" s="38" customFormat="1" x14ac:dyDescent="0.25">
      <c r="A1612" s="128"/>
      <c r="B1612" s="44">
        <v>8</v>
      </c>
      <c r="C1612" s="5" t="s">
        <v>121</v>
      </c>
      <c r="D1612" s="44"/>
      <c r="E1612" s="9"/>
      <c r="F1612" s="9"/>
      <c r="G1612" s="9">
        <f t="shared" si="200"/>
        <v>0</v>
      </c>
      <c r="H1612" s="9">
        <f t="shared" si="201"/>
        <v>0</v>
      </c>
    </row>
    <row r="1613" spans="1:8" s="38" customFormat="1" x14ac:dyDescent="0.25">
      <c r="A1613" s="128"/>
      <c r="B1613" s="44">
        <v>9</v>
      </c>
      <c r="C1613" s="5" t="s">
        <v>118</v>
      </c>
      <c r="D1613" s="44"/>
      <c r="E1613" s="9"/>
      <c r="F1613" s="9"/>
      <c r="G1613" s="9">
        <f t="shared" si="200"/>
        <v>0</v>
      </c>
      <c r="H1613" s="9">
        <f t="shared" si="201"/>
        <v>0</v>
      </c>
    </row>
    <row r="1614" spans="1:8" s="38" customFormat="1" x14ac:dyDescent="0.25">
      <c r="A1614" s="128"/>
      <c r="B1614" s="44">
        <v>10</v>
      </c>
      <c r="C1614" s="5" t="s">
        <v>116</v>
      </c>
      <c r="D1614" s="44"/>
      <c r="E1614" s="9"/>
      <c r="F1614" s="9"/>
      <c r="G1614" s="9">
        <f t="shared" si="200"/>
        <v>0</v>
      </c>
      <c r="H1614" s="9">
        <f t="shared" si="201"/>
        <v>0</v>
      </c>
    </row>
    <row r="1615" spans="1:8" s="38" customFormat="1" x14ac:dyDescent="0.25">
      <c r="A1615" s="128"/>
      <c r="B1615" s="44">
        <v>11</v>
      </c>
      <c r="C1615" s="13" t="s">
        <v>110</v>
      </c>
      <c r="D1615" s="14">
        <v>18</v>
      </c>
      <c r="E1615" s="129">
        <v>224.2</v>
      </c>
      <c r="F1615" s="129"/>
      <c r="G1615" s="129"/>
      <c r="H1615" s="43">
        <f>E1615*D1615</f>
        <v>4035.6</v>
      </c>
    </row>
    <row r="1616" spans="1:8" s="38" customFormat="1" ht="18.75" customHeight="1" x14ac:dyDescent="0.25">
      <c r="A1616" s="143" t="s">
        <v>115</v>
      </c>
      <c r="B1616" s="143"/>
      <c r="C1616" s="143"/>
      <c r="D1616" s="143"/>
      <c r="E1616" s="143"/>
      <c r="F1616" s="143"/>
      <c r="G1616" s="17" t="e">
        <f>SUM(G1605:G1614)+(H1615/12)</f>
        <v>#REF!</v>
      </c>
      <c r="H1616" s="17" t="e">
        <f>SUM(H1605:H1615)</f>
        <v>#REF!</v>
      </c>
    </row>
    <row r="1617" spans="1:8" s="12" customFormat="1" ht="18.75" customHeight="1" x14ac:dyDescent="0.25">
      <c r="A1617" s="31"/>
      <c r="B1617" s="31"/>
      <c r="C1617" s="31"/>
      <c r="D1617" s="31"/>
      <c r="E1617" s="31"/>
      <c r="F1617" s="31"/>
      <c r="G1617" s="30"/>
      <c r="H1617" s="30"/>
    </row>
    <row r="1618" spans="1:8" s="12" customFormat="1" ht="18.75" customHeight="1" x14ac:dyDescent="0.25">
      <c r="A1618" s="31"/>
      <c r="B1618" s="31"/>
      <c r="C1618" s="31"/>
      <c r="D1618" s="31"/>
      <c r="E1618" s="31"/>
      <c r="F1618" s="31"/>
      <c r="G1618" s="30"/>
      <c r="H1618" s="30"/>
    </row>
    <row r="1619" spans="1:8" s="38" customFormat="1" ht="21.75" customHeight="1" x14ac:dyDescent="0.25">
      <c r="A1619" s="130" t="s">
        <v>237</v>
      </c>
      <c r="B1619" s="130"/>
      <c r="C1619" s="130"/>
      <c r="D1619" s="130"/>
      <c r="E1619" s="130"/>
      <c r="F1619" s="130"/>
      <c r="G1619" s="130"/>
      <c r="H1619" s="130"/>
    </row>
    <row r="1620" spans="1:8" s="38" customFormat="1" ht="38.25" x14ac:dyDescent="0.25">
      <c r="A1620" s="16" t="s">
        <v>102</v>
      </c>
      <c r="B1620" s="16" t="s">
        <v>103</v>
      </c>
      <c r="C1620" s="16" t="s">
        <v>104</v>
      </c>
      <c r="D1620" s="16" t="s">
        <v>105</v>
      </c>
      <c r="E1620" s="16" t="s">
        <v>106</v>
      </c>
      <c r="F1620" s="16" t="s">
        <v>108</v>
      </c>
      <c r="G1620" s="16" t="s">
        <v>107</v>
      </c>
      <c r="H1620" s="16" t="s">
        <v>109</v>
      </c>
    </row>
    <row r="1621" spans="1:8" s="38" customFormat="1" x14ac:dyDescent="0.25">
      <c r="A1621" s="127">
        <v>1</v>
      </c>
      <c r="B1621" s="44">
        <v>1</v>
      </c>
      <c r="C1621" s="5" t="s">
        <v>149</v>
      </c>
      <c r="D1621" s="44">
        <v>1</v>
      </c>
      <c r="E1621" s="9" t="e">
        <f>#REF!</f>
        <v>#REF!</v>
      </c>
      <c r="F1621" s="9" t="e">
        <f>#REF!</f>
        <v>#REF!</v>
      </c>
      <c r="G1621" s="9" t="e">
        <f>D1621*F1621</f>
        <v>#REF!</v>
      </c>
      <c r="H1621" s="9" t="e">
        <f>G1621*12</f>
        <v>#REF!</v>
      </c>
    </row>
    <row r="1622" spans="1:8" s="38" customFormat="1" x14ac:dyDescent="0.25">
      <c r="A1622" s="127"/>
      <c r="B1622" s="44">
        <v>2</v>
      </c>
      <c r="C1622" s="5" t="s">
        <v>101</v>
      </c>
      <c r="D1622" s="44"/>
      <c r="E1622" s="9"/>
      <c r="F1622" s="9"/>
      <c r="G1622" s="9">
        <f t="shared" ref="G1622:G1630" si="202">D1622*F1622</f>
        <v>0</v>
      </c>
      <c r="H1622" s="9">
        <f t="shared" ref="H1622:H1630" si="203">G1622*12</f>
        <v>0</v>
      </c>
    </row>
    <row r="1623" spans="1:8" s="38" customFormat="1" x14ac:dyDescent="0.25">
      <c r="A1623" s="127"/>
      <c r="B1623" s="44">
        <v>3</v>
      </c>
      <c r="C1623" s="5" t="s">
        <v>100</v>
      </c>
      <c r="D1623" s="44"/>
      <c r="E1623" s="9"/>
      <c r="F1623" s="9"/>
      <c r="G1623" s="9">
        <f t="shared" si="202"/>
        <v>0</v>
      </c>
      <c r="H1623" s="9">
        <f t="shared" si="203"/>
        <v>0</v>
      </c>
    </row>
    <row r="1624" spans="1:8" s="38" customFormat="1" x14ac:dyDescent="0.25">
      <c r="A1624" s="128"/>
      <c r="B1624" s="44">
        <v>4</v>
      </c>
      <c r="C1624" s="5" t="s">
        <v>114</v>
      </c>
      <c r="D1624" s="44"/>
      <c r="E1624" s="9"/>
      <c r="F1624" s="9"/>
      <c r="G1624" s="9">
        <f t="shared" si="202"/>
        <v>0</v>
      </c>
      <c r="H1624" s="9">
        <f t="shared" si="203"/>
        <v>0</v>
      </c>
    </row>
    <row r="1625" spans="1:8" s="38" customFormat="1" x14ac:dyDescent="0.25">
      <c r="A1625" s="128"/>
      <c r="B1625" s="44">
        <v>5</v>
      </c>
      <c r="C1625" s="5" t="s">
        <v>117</v>
      </c>
      <c r="D1625" s="44"/>
      <c r="E1625" s="9"/>
      <c r="F1625" s="9"/>
      <c r="G1625" s="9">
        <f t="shared" si="202"/>
        <v>0</v>
      </c>
      <c r="H1625" s="9">
        <f t="shared" si="203"/>
        <v>0</v>
      </c>
    </row>
    <row r="1626" spans="1:8" s="38" customFormat="1" x14ac:dyDescent="0.25">
      <c r="A1626" s="128"/>
      <c r="B1626" s="44">
        <v>6</v>
      </c>
      <c r="C1626" s="5" t="s">
        <v>119</v>
      </c>
      <c r="D1626" s="44"/>
      <c r="E1626" s="9"/>
      <c r="F1626" s="9"/>
      <c r="G1626" s="9">
        <f t="shared" si="202"/>
        <v>0</v>
      </c>
      <c r="H1626" s="9">
        <f t="shared" si="203"/>
        <v>0</v>
      </c>
    </row>
    <row r="1627" spans="1:8" s="38" customFormat="1" x14ac:dyDescent="0.25">
      <c r="A1627" s="128"/>
      <c r="B1627" s="44">
        <v>7</v>
      </c>
      <c r="C1627" s="5" t="s">
        <v>120</v>
      </c>
      <c r="D1627" s="44"/>
      <c r="E1627" s="9"/>
      <c r="F1627" s="9"/>
      <c r="G1627" s="9">
        <f t="shared" si="202"/>
        <v>0</v>
      </c>
      <c r="H1627" s="9">
        <f t="shared" si="203"/>
        <v>0</v>
      </c>
    </row>
    <row r="1628" spans="1:8" s="38" customFormat="1" x14ac:dyDescent="0.25">
      <c r="A1628" s="128"/>
      <c r="B1628" s="44">
        <v>8</v>
      </c>
      <c r="C1628" s="5" t="s">
        <v>121</v>
      </c>
      <c r="D1628" s="44"/>
      <c r="E1628" s="9"/>
      <c r="F1628" s="9"/>
      <c r="G1628" s="9">
        <f t="shared" si="202"/>
        <v>0</v>
      </c>
      <c r="H1628" s="9">
        <f t="shared" si="203"/>
        <v>0</v>
      </c>
    </row>
    <row r="1629" spans="1:8" s="38" customFormat="1" x14ac:dyDescent="0.25">
      <c r="A1629" s="128"/>
      <c r="B1629" s="44">
        <v>9</v>
      </c>
      <c r="C1629" s="5" t="s">
        <v>118</v>
      </c>
      <c r="D1629" s="44"/>
      <c r="E1629" s="9"/>
      <c r="F1629" s="9"/>
      <c r="G1629" s="9">
        <f t="shared" si="202"/>
        <v>0</v>
      </c>
      <c r="H1629" s="9">
        <f t="shared" si="203"/>
        <v>0</v>
      </c>
    </row>
    <row r="1630" spans="1:8" s="38" customFormat="1" x14ac:dyDescent="0.25">
      <c r="A1630" s="128"/>
      <c r="B1630" s="44">
        <v>10</v>
      </c>
      <c r="C1630" s="5" t="s">
        <v>116</v>
      </c>
      <c r="D1630" s="44"/>
      <c r="E1630" s="9"/>
      <c r="F1630" s="9"/>
      <c r="G1630" s="9">
        <f t="shared" si="202"/>
        <v>0</v>
      </c>
      <c r="H1630" s="9">
        <f t="shared" si="203"/>
        <v>0</v>
      </c>
    </row>
    <row r="1631" spans="1:8" s="38" customFormat="1" x14ac:dyDescent="0.25">
      <c r="A1631" s="128"/>
      <c r="B1631" s="44">
        <v>11</v>
      </c>
      <c r="C1631" s="13" t="s">
        <v>110</v>
      </c>
      <c r="D1631" s="14">
        <v>18</v>
      </c>
      <c r="E1631" s="129">
        <v>224.2</v>
      </c>
      <c r="F1631" s="129"/>
      <c r="G1631" s="129"/>
      <c r="H1631" s="43">
        <f>E1631*D1631</f>
        <v>4035.6</v>
      </c>
    </row>
    <row r="1632" spans="1:8" s="38" customFormat="1" ht="18.75" customHeight="1" x14ac:dyDescent="0.25">
      <c r="A1632" s="143" t="s">
        <v>115</v>
      </c>
      <c r="B1632" s="143"/>
      <c r="C1632" s="143"/>
      <c r="D1632" s="143"/>
      <c r="E1632" s="143"/>
      <c r="F1632" s="143"/>
      <c r="G1632" s="17" t="e">
        <f>SUM(G1621:G1630)+(H1631/12)</f>
        <v>#REF!</v>
      </c>
      <c r="H1632" s="17" t="e">
        <f>SUM(H1621:H1631)</f>
        <v>#REF!</v>
      </c>
    </row>
    <row r="1633" spans="1:8" s="12" customFormat="1" ht="18.75" customHeight="1" x14ac:dyDescent="0.25">
      <c r="A1633" s="31"/>
      <c r="B1633" s="31"/>
      <c r="C1633" s="31"/>
      <c r="D1633" s="31"/>
      <c r="E1633" s="31"/>
      <c r="F1633" s="31"/>
      <c r="G1633" s="30"/>
      <c r="H1633" s="30"/>
    </row>
    <row r="1634" spans="1:8" s="12" customFormat="1" ht="18.75" customHeight="1" x14ac:dyDescent="0.25">
      <c r="A1634" s="31"/>
      <c r="B1634" s="31"/>
      <c r="C1634" s="31"/>
      <c r="D1634" s="31"/>
      <c r="E1634" s="31"/>
      <c r="F1634" s="31"/>
      <c r="G1634" s="30"/>
      <c r="H1634" s="30"/>
    </row>
    <row r="1635" spans="1:8" ht="21.75" customHeight="1" x14ac:dyDescent="0.25">
      <c r="A1635" s="130" t="s">
        <v>138</v>
      </c>
      <c r="B1635" s="130"/>
      <c r="C1635" s="130"/>
      <c r="D1635" s="130"/>
      <c r="E1635" s="130"/>
      <c r="F1635" s="130"/>
      <c r="G1635" s="130"/>
      <c r="H1635" s="130"/>
    </row>
    <row r="1636" spans="1:8" ht="38.25" x14ac:dyDescent="0.25">
      <c r="A1636" s="16" t="s">
        <v>102</v>
      </c>
      <c r="B1636" s="16" t="s">
        <v>103</v>
      </c>
      <c r="C1636" s="16" t="s">
        <v>104</v>
      </c>
      <c r="D1636" s="16" t="s">
        <v>105</v>
      </c>
      <c r="E1636" s="16" t="s">
        <v>106</v>
      </c>
      <c r="F1636" s="16" t="s">
        <v>108</v>
      </c>
      <c r="G1636" s="16" t="s">
        <v>107</v>
      </c>
      <c r="H1636" s="16" t="s">
        <v>109</v>
      </c>
    </row>
    <row r="1637" spans="1:8" x14ac:dyDescent="0.25">
      <c r="A1637" s="127">
        <v>1</v>
      </c>
      <c r="B1637" s="10">
        <v>1</v>
      </c>
      <c r="C1637" s="5" t="s">
        <v>149</v>
      </c>
      <c r="D1637" s="10">
        <v>1</v>
      </c>
      <c r="E1637" s="9" t="e">
        <f>#REF!</f>
        <v>#REF!</v>
      </c>
      <c r="F1637" s="9" t="e">
        <f>#REF!</f>
        <v>#REF!</v>
      </c>
      <c r="G1637" s="9" t="e">
        <f>D1637*F1637</f>
        <v>#REF!</v>
      </c>
      <c r="H1637" s="9" t="e">
        <f>G1637*12</f>
        <v>#REF!</v>
      </c>
    </row>
    <row r="1638" spans="1:8" x14ac:dyDescent="0.25">
      <c r="A1638" s="127"/>
      <c r="B1638" s="10">
        <v>2</v>
      </c>
      <c r="C1638" s="5" t="s">
        <v>101</v>
      </c>
      <c r="D1638" s="10"/>
      <c r="E1638" s="9"/>
      <c r="F1638" s="9"/>
      <c r="G1638" s="9">
        <f t="shared" ref="G1638:G1646" si="204">D1638*F1638</f>
        <v>0</v>
      </c>
      <c r="H1638" s="9">
        <f t="shared" ref="H1638:H1646" si="205">G1638*12</f>
        <v>0</v>
      </c>
    </row>
    <row r="1639" spans="1:8" x14ac:dyDescent="0.25">
      <c r="A1639" s="127"/>
      <c r="B1639" s="10">
        <v>3</v>
      </c>
      <c r="C1639" s="5" t="s">
        <v>100</v>
      </c>
      <c r="D1639" s="10"/>
      <c r="E1639" s="9"/>
      <c r="F1639" s="9"/>
      <c r="G1639" s="9">
        <f t="shared" si="204"/>
        <v>0</v>
      </c>
      <c r="H1639" s="9">
        <f t="shared" si="205"/>
        <v>0</v>
      </c>
    </row>
    <row r="1640" spans="1:8" x14ac:dyDescent="0.25">
      <c r="A1640" s="128"/>
      <c r="B1640" s="10">
        <v>4</v>
      </c>
      <c r="C1640" s="5" t="s">
        <v>114</v>
      </c>
      <c r="D1640" s="10"/>
      <c r="E1640" s="9"/>
      <c r="F1640" s="9"/>
      <c r="G1640" s="9">
        <f t="shared" si="204"/>
        <v>0</v>
      </c>
      <c r="H1640" s="9">
        <f t="shared" si="205"/>
        <v>0</v>
      </c>
    </row>
    <row r="1641" spans="1:8" x14ac:dyDescent="0.25">
      <c r="A1641" s="128"/>
      <c r="B1641" s="10">
        <v>5</v>
      </c>
      <c r="C1641" s="5" t="s">
        <v>117</v>
      </c>
      <c r="D1641" s="10"/>
      <c r="E1641" s="9"/>
      <c r="F1641" s="9"/>
      <c r="G1641" s="9">
        <f t="shared" si="204"/>
        <v>0</v>
      </c>
      <c r="H1641" s="9">
        <f t="shared" si="205"/>
        <v>0</v>
      </c>
    </row>
    <row r="1642" spans="1:8" x14ac:dyDescent="0.25">
      <c r="A1642" s="128"/>
      <c r="B1642" s="10">
        <v>6</v>
      </c>
      <c r="C1642" s="5" t="s">
        <v>119</v>
      </c>
      <c r="D1642" s="10"/>
      <c r="E1642" s="9"/>
      <c r="F1642" s="9"/>
      <c r="G1642" s="9">
        <f t="shared" si="204"/>
        <v>0</v>
      </c>
      <c r="H1642" s="9">
        <f t="shared" si="205"/>
        <v>0</v>
      </c>
    </row>
    <row r="1643" spans="1:8" x14ac:dyDescent="0.25">
      <c r="A1643" s="128"/>
      <c r="B1643" s="10">
        <v>7</v>
      </c>
      <c r="C1643" s="5" t="s">
        <v>120</v>
      </c>
      <c r="D1643" s="10"/>
      <c r="E1643" s="9"/>
      <c r="F1643" s="9"/>
      <c r="G1643" s="9">
        <f t="shared" si="204"/>
        <v>0</v>
      </c>
      <c r="H1643" s="9">
        <f t="shared" si="205"/>
        <v>0</v>
      </c>
    </row>
    <row r="1644" spans="1:8" x14ac:dyDescent="0.25">
      <c r="A1644" s="128"/>
      <c r="B1644" s="10">
        <v>8</v>
      </c>
      <c r="C1644" s="5" t="s">
        <v>121</v>
      </c>
      <c r="D1644" s="10"/>
      <c r="E1644" s="9"/>
      <c r="F1644" s="9"/>
      <c r="G1644" s="9">
        <f t="shared" si="204"/>
        <v>0</v>
      </c>
      <c r="H1644" s="9">
        <f t="shared" si="205"/>
        <v>0</v>
      </c>
    </row>
    <row r="1645" spans="1:8" x14ac:dyDescent="0.25">
      <c r="A1645" s="128"/>
      <c r="B1645" s="10">
        <v>9</v>
      </c>
      <c r="C1645" s="5" t="s">
        <v>118</v>
      </c>
      <c r="D1645" s="10"/>
      <c r="E1645" s="9"/>
      <c r="F1645" s="9"/>
      <c r="G1645" s="9">
        <f t="shared" si="204"/>
        <v>0</v>
      </c>
      <c r="H1645" s="9">
        <f t="shared" si="205"/>
        <v>0</v>
      </c>
    </row>
    <row r="1646" spans="1:8" x14ac:dyDescent="0.25">
      <c r="A1646" s="128"/>
      <c r="B1646" s="10">
        <v>10</v>
      </c>
      <c r="C1646" s="5" t="s">
        <v>116</v>
      </c>
      <c r="D1646" s="10"/>
      <c r="E1646" s="9"/>
      <c r="F1646" s="9"/>
      <c r="G1646" s="9">
        <f t="shared" si="204"/>
        <v>0</v>
      </c>
      <c r="H1646" s="9">
        <f t="shared" si="205"/>
        <v>0</v>
      </c>
    </row>
    <row r="1647" spans="1:8" x14ac:dyDescent="0.25">
      <c r="A1647" s="128"/>
      <c r="B1647" s="10">
        <v>11</v>
      </c>
      <c r="C1647" s="13" t="s">
        <v>110</v>
      </c>
      <c r="D1647" s="14">
        <v>18</v>
      </c>
      <c r="E1647" s="129">
        <v>224.2</v>
      </c>
      <c r="F1647" s="129"/>
      <c r="G1647" s="129"/>
      <c r="H1647" s="15">
        <f>E1647*D1647</f>
        <v>4035.6</v>
      </c>
    </row>
    <row r="1648" spans="1:8" ht="18.75" customHeight="1" x14ac:dyDescent="0.25">
      <c r="A1648" s="124" t="s">
        <v>115</v>
      </c>
      <c r="B1648" s="125"/>
      <c r="C1648" s="125"/>
      <c r="D1648" s="125"/>
      <c r="E1648" s="125"/>
      <c r="F1648" s="126"/>
      <c r="G1648" s="17" t="e">
        <f>SUM(G1637:G1646)+(H1647/12)</f>
        <v>#REF!</v>
      </c>
      <c r="H1648" s="17" t="e">
        <f>SUM(H1637:H1647)</f>
        <v>#REF!</v>
      </c>
    </row>
    <row r="1651" spans="1:8" s="38" customFormat="1" ht="21.75" customHeight="1" x14ac:dyDescent="0.25">
      <c r="A1651" s="130" t="s">
        <v>212</v>
      </c>
      <c r="B1651" s="130"/>
      <c r="C1651" s="130"/>
      <c r="D1651" s="130"/>
      <c r="E1651" s="130"/>
      <c r="F1651" s="130"/>
      <c r="G1651" s="130"/>
      <c r="H1651" s="130"/>
    </row>
    <row r="1652" spans="1:8" s="38" customFormat="1" ht="38.25" x14ac:dyDescent="0.25">
      <c r="A1652" s="16" t="s">
        <v>102</v>
      </c>
      <c r="B1652" s="16" t="s">
        <v>103</v>
      </c>
      <c r="C1652" s="16" t="s">
        <v>104</v>
      </c>
      <c r="D1652" s="16" t="s">
        <v>105</v>
      </c>
      <c r="E1652" s="16" t="s">
        <v>106</v>
      </c>
      <c r="F1652" s="16" t="s">
        <v>108</v>
      </c>
      <c r="G1652" s="16" t="s">
        <v>107</v>
      </c>
      <c r="H1652" s="16" t="s">
        <v>109</v>
      </c>
    </row>
    <row r="1653" spans="1:8" s="38" customFormat="1" x14ac:dyDescent="0.25">
      <c r="A1653" s="127">
        <v>1</v>
      </c>
      <c r="B1653" s="44">
        <v>1</v>
      </c>
      <c r="C1653" s="5" t="s">
        <v>149</v>
      </c>
      <c r="D1653" s="44">
        <v>2</v>
      </c>
      <c r="E1653" s="9" t="e">
        <f>#REF!</f>
        <v>#REF!</v>
      </c>
      <c r="F1653" s="9" t="e">
        <f>#REF!</f>
        <v>#REF!</v>
      </c>
      <c r="G1653" s="9" t="e">
        <f>D1653*F1653</f>
        <v>#REF!</v>
      </c>
      <c r="H1653" s="9" t="e">
        <f>G1653*12</f>
        <v>#REF!</v>
      </c>
    </row>
    <row r="1654" spans="1:8" s="38" customFormat="1" x14ac:dyDescent="0.25">
      <c r="A1654" s="127"/>
      <c r="B1654" s="44">
        <v>2</v>
      </c>
      <c r="C1654" s="5" t="s">
        <v>101</v>
      </c>
      <c r="D1654" s="44"/>
      <c r="E1654" s="9"/>
      <c r="F1654" s="9"/>
      <c r="G1654" s="9">
        <f t="shared" ref="G1654:G1662" si="206">D1654*F1654</f>
        <v>0</v>
      </c>
      <c r="H1654" s="9">
        <f t="shared" ref="H1654:H1662" si="207">G1654*12</f>
        <v>0</v>
      </c>
    </row>
    <row r="1655" spans="1:8" s="38" customFormat="1" x14ac:dyDescent="0.25">
      <c r="A1655" s="127"/>
      <c r="B1655" s="44">
        <v>3</v>
      </c>
      <c r="C1655" s="5" t="s">
        <v>100</v>
      </c>
      <c r="D1655" s="44"/>
      <c r="E1655" s="9"/>
      <c r="F1655" s="9"/>
      <c r="G1655" s="9">
        <f t="shared" si="206"/>
        <v>0</v>
      </c>
      <c r="H1655" s="9">
        <f t="shared" si="207"/>
        <v>0</v>
      </c>
    </row>
    <row r="1656" spans="1:8" s="38" customFormat="1" x14ac:dyDescent="0.25">
      <c r="A1656" s="128"/>
      <c r="B1656" s="44">
        <v>4</v>
      </c>
      <c r="C1656" s="5" t="s">
        <v>114</v>
      </c>
      <c r="D1656" s="44"/>
      <c r="E1656" s="9"/>
      <c r="F1656" s="9"/>
      <c r="G1656" s="9">
        <f t="shared" si="206"/>
        <v>0</v>
      </c>
      <c r="H1656" s="9">
        <f t="shared" si="207"/>
        <v>0</v>
      </c>
    </row>
    <row r="1657" spans="1:8" s="38" customFormat="1" x14ac:dyDescent="0.25">
      <c r="A1657" s="128"/>
      <c r="B1657" s="44">
        <v>5</v>
      </c>
      <c r="C1657" s="5" t="s">
        <v>117</v>
      </c>
      <c r="D1657" s="44"/>
      <c r="E1657" s="9"/>
      <c r="F1657" s="9"/>
      <c r="G1657" s="9">
        <f t="shared" si="206"/>
        <v>0</v>
      </c>
      <c r="H1657" s="9">
        <f t="shared" si="207"/>
        <v>0</v>
      </c>
    </row>
    <row r="1658" spans="1:8" s="38" customFormat="1" x14ac:dyDescent="0.25">
      <c r="A1658" s="128"/>
      <c r="B1658" s="44">
        <v>6</v>
      </c>
      <c r="C1658" s="5" t="s">
        <v>119</v>
      </c>
      <c r="D1658" s="44"/>
      <c r="E1658" s="9"/>
      <c r="F1658" s="9"/>
      <c r="G1658" s="9">
        <f t="shared" si="206"/>
        <v>0</v>
      </c>
      <c r="H1658" s="9">
        <f t="shared" si="207"/>
        <v>0</v>
      </c>
    </row>
    <row r="1659" spans="1:8" s="38" customFormat="1" x14ac:dyDescent="0.25">
      <c r="A1659" s="128"/>
      <c r="B1659" s="44">
        <v>7</v>
      </c>
      <c r="C1659" s="5" t="s">
        <v>120</v>
      </c>
      <c r="D1659" s="44"/>
      <c r="E1659" s="9"/>
      <c r="F1659" s="9"/>
      <c r="G1659" s="9">
        <f t="shared" si="206"/>
        <v>0</v>
      </c>
      <c r="H1659" s="9">
        <f t="shared" si="207"/>
        <v>0</v>
      </c>
    </row>
    <row r="1660" spans="1:8" s="38" customFormat="1" x14ac:dyDescent="0.25">
      <c r="A1660" s="128"/>
      <c r="B1660" s="44">
        <v>8</v>
      </c>
      <c r="C1660" s="5" t="s">
        <v>121</v>
      </c>
      <c r="D1660" s="44"/>
      <c r="E1660" s="9"/>
      <c r="F1660" s="9"/>
      <c r="G1660" s="9">
        <f t="shared" si="206"/>
        <v>0</v>
      </c>
      <c r="H1660" s="9">
        <f t="shared" si="207"/>
        <v>0</v>
      </c>
    </row>
    <row r="1661" spans="1:8" s="38" customFormat="1" x14ac:dyDescent="0.25">
      <c r="A1661" s="128"/>
      <c r="B1661" s="44">
        <v>9</v>
      </c>
      <c r="C1661" s="5" t="s">
        <v>118</v>
      </c>
      <c r="D1661" s="44"/>
      <c r="E1661" s="9"/>
      <c r="F1661" s="9"/>
      <c r="G1661" s="9">
        <f t="shared" si="206"/>
        <v>0</v>
      </c>
      <c r="H1661" s="9">
        <f t="shared" si="207"/>
        <v>0</v>
      </c>
    </row>
    <row r="1662" spans="1:8" s="38" customFormat="1" x14ac:dyDescent="0.25">
      <c r="A1662" s="128"/>
      <c r="B1662" s="44">
        <v>10</v>
      </c>
      <c r="C1662" s="5" t="s">
        <v>116</v>
      </c>
      <c r="D1662" s="44"/>
      <c r="E1662" s="9"/>
      <c r="F1662" s="9"/>
      <c r="G1662" s="9">
        <f t="shared" si="206"/>
        <v>0</v>
      </c>
      <c r="H1662" s="9">
        <f t="shared" si="207"/>
        <v>0</v>
      </c>
    </row>
    <row r="1663" spans="1:8" s="38" customFormat="1" x14ac:dyDescent="0.25">
      <c r="A1663" s="128"/>
      <c r="B1663" s="44">
        <v>11</v>
      </c>
      <c r="C1663" s="13" t="s">
        <v>110</v>
      </c>
      <c r="D1663" s="14">
        <v>18</v>
      </c>
      <c r="E1663" s="129">
        <v>224.2</v>
      </c>
      <c r="F1663" s="129"/>
      <c r="G1663" s="129"/>
      <c r="H1663" s="43">
        <f>E1663*D1663</f>
        <v>4035.6</v>
      </c>
    </row>
    <row r="1664" spans="1:8" s="38" customFormat="1" ht="18.75" customHeight="1" x14ac:dyDescent="0.25">
      <c r="A1664" s="124" t="s">
        <v>115</v>
      </c>
      <c r="B1664" s="125"/>
      <c r="C1664" s="125"/>
      <c r="D1664" s="125"/>
      <c r="E1664" s="125"/>
      <c r="F1664" s="126"/>
      <c r="G1664" s="17" t="e">
        <f>SUM(G1653:G1662)+(H1663/12)</f>
        <v>#REF!</v>
      </c>
      <c r="H1664" s="17" t="e">
        <f>SUM(H1653:H1663)</f>
        <v>#REF!</v>
      </c>
    </row>
    <row r="1665" spans="1:8" s="38" customFormat="1" x14ac:dyDescent="0.25"/>
    <row r="1666" spans="1:8" s="38" customFormat="1" x14ac:dyDescent="0.25"/>
    <row r="1667" spans="1:8" s="38" customFormat="1" ht="21.75" customHeight="1" x14ac:dyDescent="0.25">
      <c r="A1667" s="130" t="s">
        <v>238</v>
      </c>
      <c r="B1667" s="130"/>
      <c r="C1667" s="130"/>
      <c r="D1667" s="130"/>
      <c r="E1667" s="130"/>
      <c r="F1667" s="130"/>
      <c r="G1667" s="130"/>
      <c r="H1667" s="130"/>
    </row>
    <row r="1668" spans="1:8" s="38" customFormat="1" ht="38.25" x14ac:dyDescent="0.25">
      <c r="A1668" s="16" t="s">
        <v>102</v>
      </c>
      <c r="B1668" s="16" t="s">
        <v>103</v>
      </c>
      <c r="C1668" s="16" t="s">
        <v>104</v>
      </c>
      <c r="D1668" s="16" t="s">
        <v>105</v>
      </c>
      <c r="E1668" s="16" t="s">
        <v>106</v>
      </c>
      <c r="F1668" s="16" t="s">
        <v>108</v>
      </c>
      <c r="G1668" s="16" t="s">
        <v>107</v>
      </c>
      <c r="H1668" s="16" t="s">
        <v>109</v>
      </c>
    </row>
    <row r="1669" spans="1:8" s="38" customFormat="1" x14ac:dyDescent="0.25">
      <c r="A1669" s="127">
        <v>1</v>
      </c>
      <c r="B1669" s="44">
        <v>1</v>
      </c>
      <c r="C1669" s="5" t="s">
        <v>149</v>
      </c>
      <c r="D1669" s="44">
        <v>1</v>
      </c>
      <c r="E1669" s="9" t="e">
        <f>#REF!</f>
        <v>#REF!</v>
      </c>
      <c r="F1669" s="9" t="e">
        <f>#REF!</f>
        <v>#REF!</v>
      </c>
      <c r="G1669" s="9" t="e">
        <f>D1669*F1669</f>
        <v>#REF!</v>
      </c>
      <c r="H1669" s="9" t="e">
        <f>G1669*12</f>
        <v>#REF!</v>
      </c>
    </row>
    <row r="1670" spans="1:8" s="38" customFormat="1" x14ac:dyDescent="0.25">
      <c r="A1670" s="127"/>
      <c r="B1670" s="44">
        <v>2</v>
      </c>
      <c r="C1670" s="5" t="s">
        <v>101</v>
      </c>
      <c r="D1670" s="44"/>
      <c r="E1670" s="9"/>
      <c r="F1670" s="9"/>
      <c r="G1670" s="9">
        <f t="shared" ref="G1670:G1678" si="208">D1670*F1670</f>
        <v>0</v>
      </c>
      <c r="H1670" s="9">
        <f t="shared" ref="H1670:H1678" si="209">G1670*12</f>
        <v>0</v>
      </c>
    </row>
    <row r="1671" spans="1:8" s="38" customFormat="1" x14ac:dyDescent="0.25">
      <c r="A1671" s="127"/>
      <c r="B1671" s="44">
        <v>3</v>
      </c>
      <c r="C1671" s="5" t="s">
        <v>100</v>
      </c>
      <c r="D1671" s="44"/>
      <c r="E1671" s="9"/>
      <c r="F1671" s="9"/>
      <c r="G1671" s="9">
        <f t="shared" si="208"/>
        <v>0</v>
      </c>
      <c r="H1671" s="9">
        <f t="shared" si="209"/>
        <v>0</v>
      </c>
    </row>
    <row r="1672" spans="1:8" s="38" customFormat="1" x14ac:dyDescent="0.25">
      <c r="A1672" s="128"/>
      <c r="B1672" s="44">
        <v>4</v>
      </c>
      <c r="C1672" s="5" t="s">
        <v>114</v>
      </c>
      <c r="D1672" s="44"/>
      <c r="E1672" s="9"/>
      <c r="F1672" s="9"/>
      <c r="G1672" s="9">
        <f t="shared" si="208"/>
        <v>0</v>
      </c>
      <c r="H1672" s="9">
        <f t="shared" si="209"/>
        <v>0</v>
      </c>
    </row>
    <row r="1673" spans="1:8" s="38" customFormat="1" x14ac:dyDescent="0.25">
      <c r="A1673" s="128"/>
      <c r="B1673" s="44">
        <v>5</v>
      </c>
      <c r="C1673" s="5" t="s">
        <v>117</v>
      </c>
      <c r="D1673" s="44"/>
      <c r="E1673" s="9"/>
      <c r="F1673" s="9"/>
      <c r="G1673" s="9">
        <f t="shared" si="208"/>
        <v>0</v>
      </c>
      <c r="H1673" s="9">
        <f t="shared" si="209"/>
        <v>0</v>
      </c>
    </row>
    <row r="1674" spans="1:8" s="38" customFormat="1" x14ac:dyDescent="0.25">
      <c r="A1674" s="128"/>
      <c r="B1674" s="44">
        <v>6</v>
      </c>
      <c r="C1674" s="5" t="s">
        <v>119</v>
      </c>
      <c r="D1674" s="44"/>
      <c r="E1674" s="9"/>
      <c r="F1674" s="9"/>
      <c r="G1674" s="9">
        <f t="shared" si="208"/>
        <v>0</v>
      </c>
      <c r="H1674" s="9">
        <f t="shared" si="209"/>
        <v>0</v>
      </c>
    </row>
    <row r="1675" spans="1:8" s="38" customFormat="1" x14ac:dyDescent="0.25">
      <c r="A1675" s="128"/>
      <c r="B1675" s="44">
        <v>7</v>
      </c>
      <c r="C1675" s="5" t="s">
        <v>120</v>
      </c>
      <c r="D1675" s="44"/>
      <c r="E1675" s="9"/>
      <c r="F1675" s="9"/>
      <c r="G1675" s="9">
        <f t="shared" si="208"/>
        <v>0</v>
      </c>
      <c r="H1675" s="9">
        <f t="shared" si="209"/>
        <v>0</v>
      </c>
    </row>
    <row r="1676" spans="1:8" s="38" customFormat="1" x14ac:dyDescent="0.25">
      <c r="A1676" s="128"/>
      <c r="B1676" s="44">
        <v>8</v>
      </c>
      <c r="C1676" s="5" t="s">
        <v>121</v>
      </c>
      <c r="D1676" s="44"/>
      <c r="E1676" s="9"/>
      <c r="F1676" s="9"/>
      <c r="G1676" s="9">
        <f t="shared" si="208"/>
        <v>0</v>
      </c>
      <c r="H1676" s="9">
        <f t="shared" si="209"/>
        <v>0</v>
      </c>
    </row>
    <row r="1677" spans="1:8" s="38" customFormat="1" x14ac:dyDescent="0.25">
      <c r="A1677" s="128"/>
      <c r="B1677" s="44">
        <v>9</v>
      </c>
      <c r="C1677" s="5" t="s">
        <v>118</v>
      </c>
      <c r="D1677" s="44"/>
      <c r="E1677" s="9"/>
      <c r="F1677" s="9"/>
      <c r="G1677" s="9">
        <f t="shared" si="208"/>
        <v>0</v>
      </c>
      <c r="H1677" s="9">
        <f t="shared" si="209"/>
        <v>0</v>
      </c>
    </row>
    <row r="1678" spans="1:8" s="38" customFormat="1" x14ac:dyDescent="0.25">
      <c r="A1678" s="128"/>
      <c r="B1678" s="44">
        <v>10</v>
      </c>
      <c r="C1678" s="5" t="s">
        <v>116</v>
      </c>
      <c r="D1678" s="44"/>
      <c r="E1678" s="9"/>
      <c r="F1678" s="9"/>
      <c r="G1678" s="9">
        <f t="shared" si="208"/>
        <v>0</v>
      </c>
      <c r="H1678" s="9">
        <f t="shared" si="209"/>
        <v>0</v>
      </c>
    </row>
    <row r="1679" spans="1:8" s="38" customFormat="1" x14ac:dyDescent="0.25">
      <c r="A1679" s="128"/>
      <c r="B1679" s="44">
        <v>11</v>
      </c>
      <c r="C1679" s="13" t="s">
        <v>110</v>
      </c>
      <c r="D1679" s="14">
        <v>18</v>
      </c>
      <c r="E1679" s="129">
        <v>224.2</v>
      </c>
      <c r="F1679" s="129"/>
      <c r="G1679" s="129"/>
      <c r="H1679" s="43">
        <f>E1679*D1679</f>
        <v>4035.6</v>
      </c>
    </row>
    <row r="1680" spans="1:8" s="38" customFormat="1" ht="18.75" customHeight="1" x14ac:dyDescent="0.25">
      <c r="A1680" s="124" t="s">
        <v>115</v>
      </c>
      <c r="B1680" s="125"/>
      <c r="C1680" s="125"/>
      <c r="D1680" s="125"/>
      <c r="E1680" s="125"/>
      <c r="F1680" s="126"/>
      <c r="G1680" s="17" t="e">
        <f>SUM(G1669:G1678)+(H1679/12)</f>
        <v>#REF!</v>
      </c>
      <c r="H1680" s="17" t="e">
        <f>SUM(H1669:H1679)</f>
        <v>#REF!</v>
      </c>
    </row>
    <row r="1681" spans="1:8" s="38" customFormat="1" x14ac:dyDescent="0.25"/>
    <row r="1682" spans="1:8" s="38" customFormat="1" x14ac:dyDescent="0.25"/>
    <row r="1683" spans="1:8" s="38" customFormat="1" ht="21.75" customHeight="1" x14ac:dyDescent="0.25">
      <c r="A1683" s="130" t="s">
        <v>239</v>
      </c>
      <c r="B1683" s="130"/>
      <c r="C1683" s="130"/>
      <c r="D1683" s="130"/>
      <c r="E1683" s="130"/>
      <c r="F1683" s="130"/>
      <c r="G1683" s="130"/>
      <c r="H1683" s="130"/>
    </row>
    <row r="1684" spans="1:8" s="38" customFormat="1" ht="38.25" x14ac:dyDescent="0.25">
      <c r="A1684" s="16" t="s">
        <v>102</v>
      </c>
      <c r="B1684" s="16" t="s">
        <v>103</v>
      </c>
      <c r="C1684" s="16" t="s">
        <v>104</v>
      </c>
      <c r="D1684" s="16" t="s">
        <v>105</v>
      </c>
      <c r="E1684" s="16" t="s">
        <v>106</v>
      </c>
      <c r="F1684" s="16" t="s">
        <v>108</v>
      </c>
      <c r="G1684" s="16" t="s">
        <v>107</v>
      </c>
      <c r="H1684" s="16" t="s">
        <v>109</v>
      </c>
    </row>
    <row r="1685" spans="1:8" s="38" customFormat="1" x14ac:dyDescent="0.25">
      <c r="A1685" s="127">
        <v>1</v>
      </c>
      <c r="B1685" s="44">
        <v>1</v>
      </c>
      <c r="C1685" s="5" t="s">
        <v>149</v>
      </c>
      <c r="D1685" s="44">
        <v>1</v>
      </c>
      <c r="E1685" s="9" t="e">
        <f>#REF!</f>
        <v>#REF!</v>
      </c>
      <c r="F1685" s="9" t="e">
        <f>#REF!</f>
        <v>#REF!</v>
      </c>
      <c r="G1685" s="9" t="e">
        <f>D1685*F1685</f>
        <v>#REF!</v>
      </c>
      <c r="H1685" s="9" t="e">
        <f>G1685*12</f>
        <v>#REF!</v>
      </c>
    </row>
    <row r="1686" spans="1:8" s="38" customFormat="1" x14ac:dyDescent="0.25">
      <c r="A1686" s="127"/>
      <c r="B1686" s="44">
        <v>2</v>
      </c>
      <c r="C1686" s="5" t="s">
        <v>101</v>
      </c>
      <c r="D1686" s="44"/>
      <c r="E1686" s="9"/>
      <c r="F1686" s="9"/>
      <c r="G1686" s="9">
        <f t="shared" ref="G1686:G1694" si="210">D1686*F1686</f>
        <v>0</v>
      </c>
      <c r="H1686" s="9">
        <f t="shared" ref="H1686:H1694" si="211">G1686*12</f>
        <v>0</v>
      </c>
    </row>
    <row r="1687" spans="1:8" s="38" customFormat="1" x14ac:dyDescent="0.25">
      <c r="A1687" s="127"/>
      <c r="B1687" s="44">
        <v>3</v>
      </c>
      <c r="C1687" s="5" t="s">
        <v>100</v>
      </c>
      <c r="D1687" s="44"/>
      <c r="E1687" s="9"/>
      <c r="F1687" s="9"/>
      <c r="G1687" s="9">
        <f t="shared" si="210"/>
        <v>0</v>
      </c>
      <c r="H1687" s="9">
        <f t="shared" si="211"/>
        <v>0</v>
      </c>
    </row>
    <row r="1688" spans="1:8" s="38" customFormat="1" x14ac:dyDescent="0.25">
      <c r="A1688" s="128"/>
      <c r="B1688" s="44">
        <v>4</v>
      </c>
      <c r="C1688" s="5" t="s">
        <v>114</v>
      </c>
      <c r="D1688" s="44"/>
      <c r="E1688" s="9"/>
      <c r="F1688" s="9"/>
      <c r="G1688" s="9">
        <f t="shared" si="210"/>
        <v>0</v>
      </c>
      <c r="H1688" s="9">
        <f t="shared" si="211"/>
        <v>0</v>
      </c>
    </row>
    <row r="1689" spans="1:8" s="38" customFormat="1" x14ac:dyDescent="0.25">
      <c r="A1689" s="128"/>
      <c r="B1689" s="44">
        <v>5</v>
      </c>
      <c r="C1689" s="5" t="s">
        <v>117</v>
      </c>
      <c r="D1689" s="44"/>
      <c r="E1689" s="9"/>
      <c r="F1689" s="9"/>
      <c r="G1689" s="9">
        <f t="shared" si="210"/>
        <v>0</v>
      </c>
      <c r="H1689" s="9">
        <f t="shared" si="211"/>
        <v>0</v>
      </c>
    </row>
    <row r="1690" spans="1:8" s="38" customFormat="1" x14ac:dyDescent="0.25">
      <c r="A1690" s="128"/>
      <c r="B1690" s="44">
        <v>6</v>
      </c>
      <c r="C1690" s="5" t="s">
        <v>119</v>
      </c>
      <c r="D1690" s="44"/>
      <c r="E1690" s="9"/>
      <c r="F1690" s="9"/>
      <c r="G1690" s="9">
        <f t="shared" si="210"/>
        <v>0</v>
      </c>
      <c r="H1690" s="9">
        <f t="shared" si="211"/>
        <v>0</v>
      </c>
    </row>
    <row r="1691" spans="1:8" s="38" customFormat="1" x14ac:dyDescent="0.25">
      <c r="A1691" s="128"/>
      <c r="B1691" s="44">
        <v>7</v>
      </c>
      <c r="C1691" s="5" t="s">
        <v>120</v>
      </c>
      <c r="D1691" s="44"/>
      <c r="E1691" s="9"/>
      <c r="F1691" s="9"/>
      <c r="G1691" s="9">
        <f t="shared" si="210"/>
        <v>0</v>
      </c>
      <c r="H1691" s="9">
        <f t="shared" si="211"/>
        <v>0</v>
      </c>
    </row>
    <row r="1692" spans="1:8" s="38" customFormat="1" x14ac:dyDescent="0.25">
      <c r="A1692" s="128"/>
      <c r="B1692" s="44">
        <v>8</v>
      </c>
      <c r="C1692" s="5" t="s">
        <v>121</v>
      </c>
      <c r="D1692" s="44"/>
      <c r="E1692" s="9"/>
      <c r="F1692" s="9"/>
      <c r="G1692" s="9">
        <f t="shared" si="210"/>
        <v>0</v>
      </c>
      <c r="H1692" s="9">
        <f t="shared" si="211"/>
        <v>0</v>
      </c>
    </row>
    <row r="1693" spans="1:8" s="38" customFormat="1" x14ac:dyDescent="0.25">
      <c r="A1693" s="128"/>
      <c r="B1693" s="44">
        <v>9</v>
      </c>
      <c r="C1693" s="5" t="s">
        <v>118</v>
      </c>
      <c r="D1693" s="44"/>
      <c r="E1693" s="9"/>
      <c r="F1693" s="9"/>
      <c r="G1693" s="9">
        <f t="shared" si="210"/>
        <v>0</v>
      </c>
      <c r="H1693" s="9">
        <f t="shared" si="211"/>
        <v>0</v>
      </c>
    </row>
    <row r="1694" spans="1:8" s="38" customFormat="1" x14ac:dyDescent="0.25">
      <c r="A1694" s="128"/>
      <c r="B1694" s="44">
        <v>10</v>
      </c>
      <c r="C1694" s="5" t="s">
        <v>116</v>
      </c>
      <c r="D1694" s="44"/>
      <c r="E1694" s="9"/>
      <c r="F1694" s="9"/>
      <c r="G1694" s="9">
        <f t="shared" si="210"/>
        <v>0</v>
      </c>
      <c r="H1694" s="9">
        <f t="shared" si="211"/>
        <v>0</v>
      </c>
    </row>
    <row r="1695" spans="1:8" s="38" customFormat="1" x14ac:dyDescent="0.25">
      <c r="A1695" s="128"/>
      <c r="B1695" s="44">
        <v>11</v>
      </c>
      <c r="C1695" s="13" t="s">
        <v>110</v>
      </c>
      <c r="D1695" s="14">
        <v>18</v>
      </c>
      <c r="E1695" s="129">
        <v>224.2</v>
      </c>
      <c r="F1695" s="129"/>
      <c r="G1695" s="129"/>
      <c r="H1695" s="43">
        <f>E1695*D1695</f>
        <v>4035.6</v>
      </c>
    </row>
    <row r="1696" spans="1:8" s="38" customFormat="1" ht="18.75" customHeight="1" x14ac:dyDescent="0.25">
      <c r="A1696" s="124" t="s">
        <v>115</v>
      </c>
      <c r="B1696" s="125"/>
      <c r="C1696" s="125"/>
      <c r="D1696" s="125"/>
      <c r="E1696" s="125"/>
      <c r="F1696" s="126"/>
      <c r="G1696" s="17" t="e">
        <f>SUM(G1685:G1694)+(H1695/12)</f>
        <v>#REF!</v>
      </c>
      <c r="H1696" s="17" t="e">
        <f>SUM(H1685:H1695)</f>
        <v>#REF!</v>
      </c>
    </row>
    <row r="1697" spans="1:8" s="38" customFormat="1" x14ac:dyDescent="0.25"/>
    <row r="1698" spans="1:8" s="38" customFormat="1" x14ac:dyDescent="0.25"/>
    <row r="1699" spans="1:8" s="38" customFormat="1" ht="21.75" customHeight="1" x14ac:dyDescent="0.25">
      <c r="A1699" s="130" t="s">
        <v>233</v>
      </c>
      <c r="B1699" s="130"/>
      <c r="C1699" s="130"/>
      <c r="D1699" s="130"/>
      <c r="E1699" s="130"/>
      <c r="F1699" s="130"/>
      <c r="G1699" s="130"/>
      <c r="H1699" s="130"/>
    </row>
    <row r="1700" spans="1:8" s="38" customFormat="1" ht="38.25" x14ac:dyDescent="0.25">
      <c r="A1700" s="16" t="s">
        <v>102</v>
      </c>
      <c r="B1700" s="16" t="s">
        <v>103</v>
      </c>
      <c r="C1700" s="16" t="s">
        <v>104</v>
      </c>
      <c r="D1700" s="16" t="s">
        <v>105</v>
      </c>
      <c r="E1700" s="16" t="s">
        <v>106</v>
      </c>
      <c r="F1700" s="16" t="s">
        <v>108</v>
      </c>
      <c r="G1700" s="16" t="s">
        <v>107</v>
      </c>
      <c r="H1700" s="16" t="s">
        <v>109</v>
      </c>
    </row>
    <row r="1701" spans="1:8" s="38" customFormat="1" x14ac:dyDescent="0.25">
      <c r="A1701" s="127">
        <v>1</v>
      </c>
      <c r="B1701" s="44">
        <v>1</v>
      </c>
      <c r="C1701" s="5" t="s">
        <v>149</v>
      </c>
      <c r="D1701" s="44">
        <v>1</v>
      </c>
      <c r="E1701" s="9" t="e">
        <f>#REF!</f>
        <v>#REF!</v>
      </c>
      <c r="F1701" s="9" t="e">
        <f>#REF!</f>
        <v>#REF!</v>
      </c>
      <c r="G1701" s="9" t="e">
        <f>D1701*F1701</f>
        <v>#REF!</v>
      </c>
      <c r="H1701" s="9" t="e">
        <f>G1701*12</f>
        <v>#REF!</v>
      </c>
    </row>
    <row r="1702" spans="1:8" s="38" customFormat="1" x14ac:dyDescent="0.25">
      <c r="A1702" s="127"/>
      <c r="B1702" s="44">
        <v>2</v>
      </c>
      <c r="C1702" s="5" t="s">
        <v>101</v>
      </c>
      <c r="D1702" s="44"/>
      <c r="E1702" s="9"/>
      <c r="F1702" s="9"/>
      <c r="G1702" s="9">
        <f t="shared" ref="G1702:G1710" si="212">D1702*F1702</f>
        <v>0</v>
      </c>
      <c r="H1702" s="9">
        <f t="shared" ref="H1702:H1710" si="213">G1702*12</f>
        <v>0</v>
      </c>
    </row>
    <row r="1703" spans="1:8" s="38" customFormat="1" x14ac:dyDescent="0.25">
      <c r="A1703" s="127"/>
      <c r="B1703" s="44">
        <v>3</v>
      </c>
      <c r="C1703" s="5" t="s">
        <v>100</v>
      </c>
      <c r="D1703" s="44"/>
      <c r="E1703" s="9"/>
      <c r="F1703" s="9"/>
      <c r="G1703" s="9">
        <f t="shared" si="212"/>
        <v>0</v>
      </c>
      <c r="H1703" s="9">
        <f t="shared" si="213"/>
        <v>0</v>
      </c>
    </row>
    <row r="1704" spans="1:8" s="38" customFormat="1" x14ac:dyDescent="0.25">
      <c r="A1704" s="128"/>
      <c r="B1704" s="44">
        <v>4</v>
      </c>
      <c r="C1704" s="5" t="s">
        <v>114</v>
      </c>
      <c r="D1704" s="44"/>
      <c r="E1704" s="9"/>
      <c r="F1704" s="9"/>
      <c r="G1704" s="9">
        <f t="shared" si="212"/>
        <v>0</v>
      </c>
      <c r="H1704" s="9">
        <f t="shared" si="213"/>
        <v>0</v>
      </c>
    </row>
    <row r="1705" spans="1:8" s="38" customFormat="1" x14ac:dyDescent="0.25">
      <c r="A1705" s="128"/>
      <c r="B1705" s="44">
        <v>5</v>
      </c>
      <c r="C1705" s="5" t="s">
        <v>117</v>
      </c>
      <c r="D1705" s="44"/>
      <c r="E1705" s="9"/>
      <c r="F1705" s="9"/>
      <c r="G1705" s="9">
        <f t="shared" si="212"/>
        <v>0</v>
      </c>
      <c r="H1705" s="9">
        <f t="shared" si="213"/>
        <v>0</v>
      </c>
    </row>
    <row r="1706" spans="1:8" s="38" customFormat="1" x14ac:dyDescent="0.25">
      <c r="A1706" s="128"/>
      <c r="B1706" s="44">
        <v>6</v>
      </c>
      <c r="C1706" s="5" t="s">
        <v>119</v>
      </c>
      <c r="D1706" s="44"/>
      <c r="E1706" s="9"/>
      <c r="F1706" s="9"/>
      <c r="G1706" s="9">
        <f t="shared" si="212"/>
        <v>0</v>
      </c>
      <c r="H1706" s="9">
        <f t="shared" si="213"/>
        <v>0</v>
      </c>
    </row>
    <row r="1707" spans="1:8" s="38" customFormat="1" x14ac:dyDescent="0.25">
      <c r="A1707" s="128"/>
      <c r="B1707" s="44">
        <v>7</v>
      </c>
      <c r="C1707" s="5" t="s">
        <v>120</v>
      </c>
      <c r="D1707" s="44"/>
      <c r="E1707" s="9"/>
      <c r="F1707" s="9"/>
      <c r="G1707" s="9">
        <f t="shared" si="212"/>
        <v>0</v>
      </c>
      <c r="H1707" s="9">
        <f t="shared" si="213"/>
        <v>0</v>
      </c>
    </row>
    <row r="1708" spans="1:8" s="38" customFormat="1" x14ac:dyDescent="0.25">
      <c r="A1708" s="128"/>
      <c r="B1708" s="44">
        <v>8</v>
      </c>
      <c r="C1708" s="5" t="s">
        <v>121</v>
      </c>
      <c r="D1708" s="44"/>
      <c r="E1708" s="9"/>
      <c r="F1708" s="9"/>
      <c r="G1708" s="9">
        <f t="shared" si="212"/>
        <v>0</v>
      </c>
      <c r="H1708" s="9">
        <f t="shared" si="213"/>
        <v>0</v>
      </c>
    </row>
    <row r="1709" spans="1:8" s="38" customFormat="1" x14ac:dyDescent="0.25">
      <c r="A1709" s="128"/>
      <c r="B1709" s="44">
        <v>9</v>
      </c>
      <c r="C1709" s="5" t="s">
        <v>118</v>
      </c>
      <c r="D1709" s="44"/>
      <c r="E1709" s="9"/>
      <c r="F1709" s="9"/>
      <c r="G1709" s="9">
        <f t="shared" si="212"/>
        <v>0</v>
      </c>
      <c r="H1709" s="9">
        <f t="shared" si="213"/>
        <v>0</v>
      </c>
    </row>
    <row r="1710" spans="1:8" s="38" customFormat="1" x14ac:dyDescent="0.25">
      <c r="A1710" s="128"/>
      <c r="B1710" s="44">
        <v>10</v>
      </c>
      <c r="C1710" s="5" t="s">
        <v>116</v>
      </c>
      <c r="D1710" s="44"/>
      <c r="E1710" s="9"/>
      <c r="F1710" s="9"/>
      <c r="G1710" s="9">
        <f t="shared" si="212"/>
        <v>0</v>
      </c>
      <c r="H1710" s="9">
        <f t="shared" si="213"/>
        <v>0</v>
      </c>
    </row>
    <row r="1711" spans="1:8" s="38" customFormat="1" x14ac:dyDescent="0.25">
      <c r="A1711" s="128"/>
      <c r="B1711" s="44">
        <v>11</v>
      </c>
      <c r="C1711" s="13" t="s">
        <v>110</v>
      </c>
      <c r="D1711" s="14">
        <v>18</v>
      </c>
      <c r="E1711" s="129">
        <v>224.2</v>
      </c>
      <c r="F1711" s="129"/>
      <c r="G1711" s="129"/>
      <c r="H1711" s="43">
        <f>E1711*D1711</f>
        <v>4035.6</v>
      </c>
    </row>
    <row r="1712" spans="1:8" s="38" customFormat="1" ht="18.75" customHeight="1" x14ac:dyDescent="0.25">
      <c r="A1712" s="124" t="s">
        <v>115</v>
      </c>
      <c r="B1712" s="125"/>
      <c r="C1712" s="125"/>
      <c r="D1712" s="125"/>
      <c r="E1712" s="125"/>
      <c r="F1712" s="126"/>
      <c r="G1712" s="17" t="e">
        <f>SUM(G1701:G1710)+(H1711/12)</f>
        <v>#REF!</v>
      </c>
      <c r="H1712" s="17" t="e">
        <f>SUM(H1701:H1711)</f>
        <v>#REF!</v>
      </c>
    </row>
    <row r="1713" spans="1:8" s="38" customFormat="1" x14ac:dyDescent="0.25"/>
    <row r="1714" spans="1:8" s="38" customFormat="1" x14ac:dyDescent="0.25"/>
    <row r="1715" spans="1:8" s="38" customFormat="1" ht="21.75" customHeight="1" x14ac:dyDescent="0.25">
      <c r="A1715" s="130" t="s">
        <v>240</v>
      </c>
      <c r="B1715" s="130"/>
      <c r="C1715" s="130"/>
      <c r="D1715" s="130"/>
      <c r="E1715" s="130"/>
      <c r="F1715" s="130"/>
      <c r="G1715" s="130"/>
      <c r="H1715" s="130"/>
    </row>
    <row r="1716" spans="1:8" s="38" customFormat="1" ht="38.25" x14ac:dyDescent="0.25">
      <c r="A1716" s="16" t="s">
        <v>102</v>
      </c>
      <c r="B1716" s="16" t="s">
        <v>103</v>
      </c>
      <c r="C1716" s="16" t="s">
        <v>104</v>
      </c>
      <c r="D1716" s="16" t="s">
        <v>105</v>
      </c>
      <c r="E1716" s="16" t="s">
        <v>106</v>
      </c>
      <c r="F1716" s="16" t="s">
        <v>108</v>
      </c>
      <c r="G1716" s="16" t="s">
        <v>107</v>
      </c>
      <c r="H1716" s="16" t="s">
        <v>109</v>
      </c>
    </row>
    <row r="1717" spans="1:8" s="38" customFormat="1" x14ac:dyDescent="0.25">
      <c r="A1717" s="127">
        <v>1</v>
      </c>
      <c r="B1717" s="44">
        <v>1</v>
      </c>
      <c r="C1717" s="5" t="s">
        <v>149</v>
      </c>
      <c r="D1717" s="44">
        <v>2</v>
      </c>
      <c r="E1717" s="9" t="e">
        <f>#REF!</f>
        <v>#REF!</v>
      </c>
      <c r="F1717" s="9" t="e">
        <f>#REF!</f>
        <v>#REF!</v>
      </c>
      <c r="G1717" s="9" t="e">
        <f>D1717*F1717</f>
        <v>#REF!</v>
      </c>
      <c r="H1717" s="9" t="e">
        <f>G1717*12</f>
        <v>#REF!</v>
      </c>
    </row>
    <row r="1718" spans="1:8" s="38" customFormat="1" x14ac:dyDescent="0.25">
      <c r="A1718" s="127"/>
      <c r="B1718" s="44">
        <v>2</v>
      </c>
      <c r="C1718" s="5" t="s">
        <v>101</v>
      </c>
      <c r="D1718" s="44"/>
      <c r="E1718" s="9"/>
      <c r="F1718" s="9"/>
      <c r="G1718" s="9">
        <f t="shared" ref="G1718:G1726" si="214">D1718*F1718</f>
        <v>0</v>
      </c>
      <c r="H1718" s="9">
        <f t="shared" ref="H1718:H1726" si="215">G1718*12</f>
        <v>0</v>
      </c>
    </row>
    <row r="1719" spans="1:8" s="38" customFormat="1" x14ac:dyDescent="0.25">
      <c r="A1719" s="127"/>
      <c r="B1719" s="44">
        <v>3</v>
      </c>
      <c r="C1719" s="5" t="s">
        <v>100</v>
      </c>
      <c r="D1719" s="44"/>
      <c r="E1719" s="9"/>
      <c r="F1719" s="9"/>
      <c r="G1719" s="9">
        <f t="shared" si="214"/>
        <v>0</v>
      </c>
      <c r="H1719" s="9">
        <f t="shared" si="215"/>
        <v>0</v>
      </c>
    </row>
    <row r="1720" spans="1:8" s="38" customFormat="1" x14ac:dyDescent="0.25">
      <c r="A1720" s="128"/>
      <c r="B1720" s="44">
        <v>4</v>
      </c>
      <c r="C1720" s="5" t="s">
        <v>114</v>
      </c>
      <c r="D1720" s="44">
        <v>1</v>
      </c>
      <c r="E1720" s="9" t="e">
        <f>#REF!</f>
        <v>#REF!</v>
      </c>
      <c r="F1720" s="9" t="e">
        <f>#REF!</f>
        <v>#REF!</v>
      </c>
      <c r="G1720" s="9" t="e">
        <f t="shared" si="214"/>
        <v>#REF!</v>
      </c>
      <c r="H1720" s="9" t="e">
        <f t="shared" si="215"/>
        <v>#REF!</v>
      </c>
    </row>
    <row r="1721" spans="1:8" s="38" customFormat="1" x14ac:dyDescent="0.25">
      <c r="A1721" s="128"/>
      <c r="B1721" s="44">
        <v>5</v>
      </c>
      <c r="C1721" s="5" t="s">
        <v>117</v>
      </c>
      <c r="D1721" s="44"/>
      <c r="E1721" s="9"/>
      <c r="F1721" s="9"/>
      <c r="G1721" s="9">
        <f t="shared" si="214"/>
        <v>0</v>
      </c>
      <c r="H1721" s="9">
        <f t="shared" si="215"/>
        <v>0</v>
      </c>
    </row>
    <row r="1722" spans="1:8" s="38" customFormat="1" x14ac:dyDescent="0.25">
      <c r="A1722" s="128"/>
      <c r="B1722" s="44">
        <v>6</v>
      </c>
      <c r="C1722" s="5" t="s">
        <v>119</v>
      </c>
      <c r="D1722" s="44"/>
      <c r="E1722" s="9"/>
      <c r="F1722" s="9"/>
      <c r="G1722" s="9">
        <f t="shared" si="214"/>
        <v>0</v>
      </c>
      <c r="H1722" s="9">
        <f t="shared" si="215"/>
        <v>0</v>
      </c>
    </row>
    <row r="1723" spans="1:8" s="38" customFormat="1" x14ac:dyDescent="0.25">
      <c r="A1723" s="128"/>
      <c r="B1723" s="44">
        <v>7</v>
      </c>
      <c r="C1723" s="5" t="s">
        <v>120</v>
      </c>
      <c r="D1723" s="44"/>
      <c r="E1723" s="9"/>
      <c r="F1723" s="9"/>
      <c r="G1723" s="9">
        <f t="shared" si="214"/>
        <v>0</v>
      </c>
      <c r="H1723" s="9">
        <f t="shared" si="215"/>
        <v>0</v>
      </c>
    </row>
    <row r="1724" spans="1:8" s="38" customFormat="1" x14ac:dyDescent="0.25">
      <c r="A1724" s="128"/>
      <c r="B1724" s="44">
        <v>8</v>
      </c>
      <c r="C1724" s="5" t="s">
        <v>121</v>
      </c>
      <c r="D1724" s="44"/>
      <c r="E1724" s="9"/>
      <c r="F1724" s="9"/>
      <c r="G1724" s="9">
        <f t="shared" si="214"/>
        <v>0</v>
      </c>
      <c r="H1724" s="9">
        <f t="shared" si="215"/>
        <v>0</v>
      </c>
    </row>
    <row r="1725" spans="1:8" s="38" customFormat="1" x14ac:dyDescent="0.25">
      <c r="A1725" s="128"/>
      <c r="B1725" s="44">
        <v>9</v>
      </c>
      <c r="C1725" s="5" t="s">
        <v>118</v>
      </c>
      <c r="D1725" s="44"/>
      <c r="E1725" s="9"/>
      <c r="F1725" s="9"/>
      <c r="G1725" s="9">
        <f t="shared" si="214"/>
        <v>0</v>
      </c>
      <c r="H1725" s="9">
        <f t="shared" si="215"/>
        <v>0</v>
      </c>
    </row>
    <row r="1726" spans="1:8" s="38" customFormat="1" x14ac:dyDescent="0.25">
      <c r="A1726" s="128"/>
      <c r="B1726" s="44">
        <v>10</v>
      </c>
      <c r="C1726" s="5" t="s">
        <v>116</v>
      </c>
      <c r="D1726" s="44"/>
      <c r="E1726" s="9"/>
      <c r="F1726" s="9"/>
      <c r="G1726" s="9">
        <f t="shared" si="214"/>
        <v>0</v>
      </c>
      <c r="H1726" s="9">
        <f t="shared" si="215"/>
        <v>0</v>
      </c>
    </row>
    <row r="1727" spans="1:8" s="38" customFormat="1" x14ac:dyDescent="0.25">
      <c r="A1727" s="128"/>
      <c r="B1727" s="44">
        <v>11</v>
      </c>
      <c r="C1727" s="13" t="s">
        <v>110</v>
      </c>
      <c r="D1727" s="14">
        <v>36</v>
      </c>
      <c r="E1727" s="129">
        <v>224.2</v>
      </c>
      <c r="F1727" s="129"/>
      <c r="G1727" s="129"/>
      <c r="H1727" s="43">
        <f>E1727*D1727</f>
        <v>8071.2</v>
      </c>
    </row>
    <row r="1728" spans="1:8" s="38" customFormat="1" ht="18.75" customHeight="1" x14ac:dyDescent="0.25">
      <c r="A1728" s="124" t="s">
        <v>115</v>
      </c>
      <c r="B1728" s="125"/>
      <c r="C1728" s="125"/>
      <c r="D1728" s="125"/>
      <c r="E1728" s="125"/>
      <c r="F1728" s="126"/>
      <c r="G1728" s="17" t="e">
        <f>SUM(G1717:G1726)+(H1727/12)</f>
        <v>#REF!</v>
      </c>
      <c r="H1728" s="17" t="e">
        <f>SUM(H1717:H1727)</f>
        <v>#REF!</v>
      </c>
    </row>
    <row r="1729" spans="1:8" s="38" customFormat="1" x14ac:dyDescent="0.25"/>
    <row r="1730" spans="1:8" s="38" customFormat="1" x14ac:dyDescent="0.25"/>
    <row r="1731" spans="1:8" s="38" customFormat="1" ht="21.75" customHeight="1" x14ac:dyDescent="0.25">
      <c r="A1731" s="130" t="s">
        <v>241</v>
      </c>
      <c r="B1731" s="130"/>
      <c r="C1731" s="130"/>
      <c r="D1731" s="130"/>
      <c r="E1731" s="130"/>
      <c r="F1731" s="130"/>
      <c r="G1731" s="130"/>
      <c r="H1731" s="130"/>
    </row>
    <row r="1732" spans="1:8" s="38" customFormat="1" ht="38.25" x14ac:dyDescent="0.25">
      <c r="A1732" s="16" t="s">
        <v>102</v>
      </c>
      <c r="B1732" s="16" t="s">
        <v>103</v>
      </c>
      <c r="C1732" s="16" t="s">
        <v>104</v>
      </c>
      <c r="D1732" s="16" t="s">
        <v>105</v>
      </c>
      <c r="E1732" s="16" t="s">
        <v>106</v>
      </c>
      <c r="F1732" s="16" t="s">
        <v>108</v>
      </c>
      <c r="G1732" s="16" t="s">
        <v>107</v>
      </c>
      <c r="H1732" s="16" t="s">
        <v>109</v>
      </c>
    </row>
    <row r="1733" spans="1:8" s="38" customFormat="1" x14ac:dyDescent="0.25">
      <c r="A1733" s="127">
        <v>1</v>
      </c>
      <c r="B1733" s="44">
        <v>1</v>
      </c>
      <c r="C1733" s="5" t="s">
        <v>149</v>
      </c>
      <c r="D1733" s="44">
        <v>1</v>
      </c>
      <c r="E1733" s="9" t="e">
        <f>#REF!</f>
        <v>#REF!</v>
      </c>
      <c r="F1733" s="9" t="e">
        <f>#REF!</f>
        <v>#REF!</v>
      </c>
      <c r="G1733" s="9" t="e">
        <f>D1733*F1733</f>
        <v>#REF!</v>
      </c>
      <c r="H1733" s="9" t="e">
        <f>G1733*12</f>
        <v>#REF!</v>
      </c>
    </row>
    <row r="1734" spans="1:8" s="38" customFormat="1" x14ac:dyDescent="0.25">
      <c r="A1734" s="127"/>
      <c r="B1734" s="44">
        <v>2</v>
      </c>
      <c r="C1734" s="5" t="s">
        <v>101</v>
      </c>
      <c r="D1734" s="44"/>
      <c r="E1734" s="9"/>
      <c r="F1734" s="9"/>
      <c r="G1734" s="9">
        <f t="shared" ref="G1734:G1742" si="216">D1734*F1734</f>
        <v>0</v>
      </c>
      <c r="H1734" s="9">
        <f t="shared" ref="H1734:H1742" si="217">G1734*12</f>
        <v>0</v>
      </c>
    </row>
    <row r="1735" spans="1:8" s="38" customFormat="1" x14ac:dyDescent="0.25">
      <c r="A1735" s="127"/>
      <c r="B1735" s="44">
        <v>3</v>
      </c>
      <c r="C1735" s="5" t="s">
        <v>100</v>
      </c>
      <c r="D1735" s="44"/>
      <c r="E1735" s="9"/>
      <c r="F1735" s="9"/>
      <c r="G1735" s="9">
        <f t="shared" si="216"/>
        <v>0</v>
      </c>
      <c r="H1735" s="9">
        <f t="shared" si="217"/>
        <v>0</v>
      </c>
    </row>
    <row r="1736" spans="1:8" s="38" customFormat="1" x14ac:dyDescent="0.25">
      <c r="A1736" s="128"/>
      <c r="B1736" s="44">
        <v>4</v>
      </c>
      <c r="C1736" s="5" t="s">
        <v>114</v>
      </c>
      <c r="D1736" s="44"/>
      <c r="E1736" s="9"/>
      <c r="F1736" s="9"/>
      <c r="G1736" s="9">
        <f t="shared" si="216"/>
        <v>0</v>
      </c>
      <c r="H1736" s="9">
        <f t="shared" si="217"/>
        <v>0</v>
      </c>
    </row>
    <row r="1737" spans="1:8" s="38" customFormat="1" x14ac:dyDescent="0.25">
      <c r="A1737" s="128"/>
      <c r="B1737" s="44">
        <v>5</v>
      </c>
      <c r="C1737" s="5" t="s">
        <v>117</v>
      </c>
      <c r="D1737" s="44"/>
      <c r="E1737" s="9"/>
      <c r="F1737" s="9"/>
      <c r="G1737" s="9">
        <f t="shared" si="216"/>
        <v>0</v>
      </c>
      <c r="H1737" s="9">
        <f t="shared" si="217"/>
        <v>0</v>
      </c>
    </row>
    <row r="1738" spans="1:8" s="38" customFormat="1" x14ac:dyDescent="0.25">
      <c r="A1738" s="128"/>
      <c r="B1738" s="44">
        <v>6</v>
      </c>
      <c r="C1738" s="5" t="s">
        <v>119</v>
      </c>
      <c r="D1738" s="44"/>
      <c r="E1738" s="9"/>
      <c r="F1738" s="9"/>
      <c r="G1738" s="9">
        <f t="shared" si="216"/>
        <v>0</v>
      </c>
      <c r="H1738" s="9">
        <f t="shared" si="217"/>
        <v>0</v>
      </c>
    </row>
    <row r="1739" spans="1:8" s="38" customFormat="1" x14ac:dyDescent="0.25">
      <c r="A1739" s="128"/>
      <c r="B1739" s="44">
        <v>7</v>
      </c>
      <c r="C1739" s="5" t="s">
        <v>120</v>
      </c>
      <c r="D1739" s="44"/>
      <c r="E1739" s="9"/>
      <c r="F1739" s="9"/>
      <c r="G1739" s="9">
        <f t="shared" si="216"/>
        <v>0</v>
      </c>
      <c r="H1739" s="9">
        <f t="shared" si="217"/>
        <v>0</v>
      </c>
    </row>
    <row r="1740" spans="1:8" s="38" customFormat="1" x14ac:dyDescent="0.25">
      <c r="A1740" s="128"/>
      <c r="B1740" s="44">
        <v>8</v>
      </c>
      <c r="C1740" s="5" t="s">
        <v>121</v>
      </c>
      <c r="D1740" s="44"/>
      <c r="E1740" s="9"/>
      <c r="F1740" s="9"/>
      <c r="G1740" s="9">
        <f t="shared" si="216"/>
        <v>0</v>
      </c>
      <c r="H1740" s="9">
        <f t="shared" si="217"/>
        <v>0</v>
      </c>
    </row>
    <row r="1741" spans="1:8" s="38" customFormat="1" x14ac:dyDescent="0.25">
      <c r="A1741" s="128"/>
      <c r="B1741" s="44">
        <v>9</v>
      </c>
      <c r="C1741" s="5" t="s">
        <v>118</v>
      </c>
      <c r="D1741" s="44"/>
      <c r="E1741" s="9"/>
      <c r="F1741" s="9"/>
      <c r="G1741" s="9">
        <f t="shared" si="216"/>
        <v>0</v>
      </c>
      <c r="H1741" s="9">
        <f t="shared" si="217"/>
        <v>0</v>
      </c>
    </row>
    <row r="1742" spans="1:8" s="38" customFormat="1" x14ac:dyDescent="0.25">
      <c r="A1742" s="128"/>
      <c r="B1742" s="44">
        <v>10</v>
      </c>
      <c r="C1742" s="5" t="s">
        <v>116</v>
      </c>
      <c r="D1742" s="44"/>
      <c r="E1742" s="9"/>
      <c r="F1742" s="9"/>
      <c r="G1742" s="9">
        <f t="shared" si="216"/>
        <v>0</v>
      </c>
      <c r="H1742" s="9">
        <f t="shared" si="217"/>
        <v>0</v>
      </c>
    </row>
    <row r="1743" spans="1:8" s="38" customFormat="1" x14ac:dyDescent="0.25">
      <c r="A1743" s="128"/>
      <c r="B1743" s="44">
        <v>11</v>
      </c>
      <c r="C1743" s="13" t="s">
        <v>110</v>
      </c>
      <c r="D1743" s="14">
        <v>18</v>
      </c>
      <c r="E1743" s="129">
        <v>224.2</v>
      </c>
      <c r="F1743" s="129"/>
      <c r="G1743" s="129"/>
      <c r="H1743" s="43">
        <f>E1743*D1743</f>
        <v>4035.6</v>
      </c>
    </row>
    <row r="1744" spans="1:8" s="38" customFormat="1" ht="18.75" customHeight="1" x14ac:dyDescent="0.25">
      <c r="A1744" s="124" t="s">
        <v>115</v>
      </c>
      <c r="B1744" s="125"/>
      <c r="C1744" s="125"/>
      <c r="D1744" s="125"/>
      <c r="E1744" s="125"/>
      <c r="F1744" s="126"/>
      <c r="G1744" s="17" t="e">
        <f>SUM(G1733:G1742)+(H1743/12)</f>
        <v>#REF!</v>
      </c>
      <c r="H1744" s="17" t="e">
        <f>SUM(H1733:H1743)</f>
        <v>#REF!</v>
      </c>
    </row>
    <row r="1745" spans="1:8" s="38" customFormat="1" x14ac:dyDescent="0.25"/>
    <row r="1746" spans="1:8" s="38" customFormat="1" x14ac:dyDescent="0.25"/>
    <row r="1747" spans="1:8" s="38" customFormat="1" ht="21.75" customHeight="1" x14ac:dyDescent="0.25">
      <c r="A1747" s="130" t="s">
        <v>242</v>
      </c>
      <c r="B1747" s="130"/>
      <c r="C1747" s="130"/>
      <c r="D1747" s="130"/>
      <c r="E1747" s="130"/>
      <c r="F1747" s="130"/>
      <c r="G1747" s="130"/>
      <c r="H1747" s="130"/>
    </row>
    <row r="1748" spans="1:8" s="38" customFormat="1" ht="38.25" x14ac:dyDescent="0.25">
      <c r="A1748" s="16" t="s">
        <v>102</v>
      </c>
      <c r="B1748" s="16" t="s">
        <v>103</v>
      </c>
      <c r="C1748" s="16" t="s">
        <v>104</v>
      </c>
      <c r="D1748" s="16" t="s">
        <v>105</v>
      </c>
      <c r="E1748" s="16" t="s">
        <v>106</v>
      </c>
      <c r="F1748" s="16" t="s">
        <v>108</v>
      </c>
      <c r="G1748" s="16" t="s">
        <v>107</v>
      </c>
      <c r="H1748" s="16" t="s">
        <v>109</v>
      </c>
    </row>
    <row r="1749" spans="1:8" s="38" customFormat="1" x14ac:dyDescent="0.25">
      <c r="A1749" s="127">
        <v>1</v>
      </c>
      <c r="B1749" s="44">
        <v>1</v>
      </c>
      <c r="C1749" s="5" t="s">
        <v>149</v>
      </c>
      <c r="D1749" s="44">
        <v>1</v>
      </c>
      <c r="E1749" s="9" t="e">
        <f>#REF!</f>
        <v>#REF!</v>
      </c>
      <c r="F1749" s="9" t="e">
        <f>#REF!</f>
        <v>#REF!</v>
      </c>
      <c r="G1749" s="9" t="e">
        <f>D1749*F1749</f>
        <v>#REF!</v>
      </c>
      <c r="H1749" s="9" t="e">
        <f>G1749*12</f>
        <v>#REF!</v>
      </c>
    </row>
    <row r="1750" spans="1:8" s="38" customFormat="1" x14ac:dyDescent="0.25">
      <c r="A1750" s="127"/>
      <c r="B1750" s="44">
        <v>2</v>
      </c>
      <c r="C1750" s="5" t="s">
        <v>101</v>
      </c>
      <c r="D1750" s="44"/>
      <c r="E1750" s="9"/>
      <c r="F1750" s="9"/>
      <c r="G1750" s="9">
        <f t="shared" ref="G1750:G1758" si="218">D1750*F1750</f>
        <v>0</v>
      </c>
      <c r="H1750" s="9">
        <f t="shared" ref="H1750:H1758" si="219">G1750*12</f>
        <v>0</v>
      </c>
    </row>
    <row r="1751" spans="1:8" s="38" customFormat="1" x14ac:dyDescent="0.25">
      <c r="A1751" s="127"/>
      <c r="B1751" s="44">
        <v>3</v>
      </c>
      <c r="C1751" s="5" t="s">
        <v>100</v>
      </c>
      <c r="D1751" s="44"/>
      <c r="E1751" s="9"/>
      <c r="F1751" s="9"/>
      <c r="G1751" s="9">
        <f t="shared" si="218"/>
        <v>0</v>
      </c>
      <c r="H1751" s="9">
        <f t="shared" si="219"/>
        <v>0</v>
      </c>
    </row>
    <row r="1752" spans="1:8" s="38" customFormat="1" x14ac:dyDescent="0.25">
      <c r="A1752" s="128"/>
      <c r="B1752" s="44">
        <v>4</v>
      </c>
      <c r="C1752" s="5" t="s">
        <v>114</v>
      </c>
      <c r="D1752" s="44"/>
      <c r="E1752" s="9"/>
      <c r="F1752" s="9"/>
      <c r="G1752" s="9">
        <f t="shared" si="218"/>
        <v>0</v>
      </c>
      <c r="H1752" s="9">
        <f t="shared" si="219"/>
        <v>0</v>
      </c>
    </row>
    <row r="1753" spans="1:8" s="38" customFormat="1" x14ac:dyDescent="0.25">
      <c r="A1753" s="128"/>
      <c r="B1753" s="44">
        <v>5</v>
      </c>
      <c r="C1753" s="5" t="s">
        <v>117</v>
      </c>
      <c r="D1753" s="44"/>
      <c r="E1753" s="9"/>
      <c r="F1753" s="9"/>
      <c r="G1753" s="9">
        <f t="shared" si="218"/>
        <v>0</v>
      </c>
      <c r="H1753" s="9">
        <f t="shared" si="219"/>
        <v>0</v>
      </c>
    </row>
    <row r="1754" spans="1:8" s="38" customFormat="1" x14ac:dyDescent="0.25">
      <c r="A1754" s="128"/>
      <c r="B1754" s="44">
        <v>6</v>
      </c>
      <c r="C1754" s="5" t="s">
        <v>119</v>
      </c>
      <c r="D1754" s="44"/>
      <c r="E1754" s="9"/>
      <c r="F1754" s="9"/>
      <c r="G1754" s="9">
        <f t="shared" si="218"/>
        <v>0</v>
      </c>
      <c r="H1754" s="9">
        <f t="shared" si="219"/>
        <v>0</v>
      </c>
    </row>
    <row r="1755" spans="1:8" s="38" customFormat="1" x14ac:dyDescent="0.25">
      <c r="A1755" s="128"/>
      <c r="B1755" s="44">
        <v>7</v>
      </c>
      <c r="C1755" s="5" t="s">
        <v>120</v>
      </c>
      <c r="D1755" s="44"/>
      <c r="E1755" s="9"/>
      <c r="F1755" s="9"/>
      <c r="G1755" s="9">
        <f t="shared" si="218"/>
        <v>0</v>
      </c>
      <c r="H1755" s="9">
        <f t="shared" si="219"/>
        <v>0</v>
      </c>
    </row>
    <row r="1756" spans="1:8" s="38" customFormat="1" x14ac:dyDescent="0.25">
      <c r="A1756" s="128"/>
      <c r="B1756" s="44">
        <v>8</v>
      </c>
      <c r="C1756" s="5" t="s">
        <v>121</v>
      </c>
      <c r="D1756" s="44"/>
      <c r="E1756" s="9"/>
      <c r="F1756" s="9"/>
      <c r="G1756" s="9">
        <f t="shared" si="218"/>
        <v>0</v>
      </c>
      <c r="H1756" s="9">
        <f t="shared" si="219"/>
        <v>0</v>
      </c>
    </row>
    <row r="1757" spans="1:8" s="38" customFormat="1" x14ac:dyDescent="0.25">
      <c r="A1757" s="128"/>
      <c r="B1757" s="44">
        <v>9</v>
      </c>
      <c r="C1757" s="5" t="s">
        <v>118</v>
      </c>
      <c r="D1757" s="44"/>
      <c r="E1757" s="9"/>
      <c r="F1757" s="9"/>
      <c r="G1757" s="9">
        <f t="shared" si="218"/>
        <v>0</v>
      </c>
      <c r="H1757" s="9">
        <f t="shared" si="219"/>
        <v>0</v>
      </c>
    </row>
    <row r="1758" spans="1:8" s="38" customFormat="1" x14ac:dyDescent="0.25">
      <c r="A1758" s="128"/>
      <c r="B1758" s="44">
        <v>10</v>
      </c>
      <c r="C1758" s="5" t="s">
        <v>116</v>
      </c>
      <c r="D1758" s="44"/>
      <c r="E1758" s="9"/>
      <c r="F1758" s="9"/>
      <c r="G1758" s="9">
        <f t="shared" si="218"/>
        <v>0</v>
      </c>
      <c r="H1758" s="9">
        <f t="shared" si="219"/>
        <v>0</v>
      </c>
    </row>
    <row r="1759" spans="1:8" s="38" customFormat="1" x14ac:dyDescent="0.25">
      <c r="A1759" s="128"/>
      <c r="B1759" s="44">
        <v>11</v>
      </c>
      <c r="C1759" s="13" t="s">
        <v>110</v>
      </c>
      <c r="D1759" s="14">
        <v>18</v>
      </c>
      <c r="E1759" s="129">
        <v>224.2</v>
      </c>
      <c r="F1759" s="129"/>
      <c r="G1759" s="129"/>
      <c r="H1759" s="43">
        <f>E1759*D1759</f>
        <v>4035.6</v>
      </c>
    </row>
    <row r="1760" spans="1:8" s="38" customFormat="1" ht="18.75" customHeight="1" x14ac:dyDescent="0.25">
      <c r="A1760" s="124" t="s">
        <v>115</v>
      </c>
      <c r="B1760" s="125"/>
      <c r="C1760" s="125"/>
      <c r="D1760" s="125"/>
      <c r="E1760" s="125"/>
      <c r="F1760" s="126"/>
      <c r="G1760" s="17" t="e">
        <f>SUM(G1749:G1758)+(H1759/12)</f>
        <v>#REF!</v>
      </c>
      <c r="H1760" s="17" t="e">
        <f>SUM(H1749:H1759)</f>
        <v>#REF!</v>
      </c>
    </row>
    <row r="1761" spans="1:8" s="38" customFormat="1" x14ac:dyDescent="0.25"/>
    <row r="1762" spans="1:8" s="38" customFormat="1" x14ac:dyDescent="0.25"/>
    <row r="1763" spans="1:8" s="38" customFormat="1" ht="21.75" customHeight="1" x14ac:dyDescent="0.25">
      <c r="A1763" s="130" t="s">
        <v>234</v>
      </c>
      <c r="B1763" s="130"/>
      <c r="C1763" s="130"/>
      <c r="D1763" s="130"/>
      <c r="E1763" s="130"/>
      <c r="F1763" s="130"/>
      <c r="G1763" s="130"/>
      <c r="H1763" s="130"/>
    </row>
    <row r="1764" spans="1:8" s="38" customFormat="1" ht="38.25" x14ac:dyDescent="0.25">
      <c r="A1764" s="16" t="s">
        <v>102</v>
      </c>
      <c r="B1764" s="16" t="s">
        <v>103</v>
      </c>
      <c r="C1764" s="16" t="s">
        <v>104</v>
      </c>
      <c r="D1764" s="16" t="s">
        <v>105</v>
      </c>
      <c r="E1764" s="16" t="s">
        <v>106</v>
      </c>
      <c r="F1764" s="16" t="s">
        <v>108</v>
      </c>
      <c r="G1764" s="16" t="s">
        <v>107</v>
      </c>
      <c r="H1764" s="16" t="s">
        <v>109</v>
      </c>
    </row>
    <row r="1765" spans="1:8" s="38" customFormat="1" x14ac:dyDescent="0.25">
      <c r="A1765" s="127">
        <v>1</v>
      </c>
      <c r="B1765" s="44">
        <v>1</v>
      </c>
      <c r="C1765" s="5" t="s">
        <v>149</v>
      </c>
      <c r="D1765" s="44">
        <v>1</v>
      </c>
      <c r="E1765" s="9" t="e">
        <f>#REF!</f>
        <v>#REF!</v>
      </c>
      <c r="F1765" s="9" t="e">
        <f>#REF!</f>
        <v>#REF!</v>
      </c>
      <c r="G1765" s="9" t="e">
        <f>D1765*F1765</f>
        <v>#REF!</v>
      </c>
      <c r="H1765" s="9" t="e">
        <f>G1765*12</f>
        <v>#REF!</v>
      </c>
    </row>
    <row r="1766" spans="1:8" s="38" customFormat="1" x14ac:dyDescent="0.25">
      <c r="A1766" s="127"/>
      <c r="B1766" s="44">
        <v>2</v>
      </c>
      <c r="C1766" s="5" t="s">
        <v>101</v>
      </c>
      <c r="D1766" s="44"/>
      <c r="E1766" s="9"/>
      <c r="F1766" s="9"/>
      <c r="G1766" s="9">
        <f t="shared" ref="G1766:G1774" si="220">D1766*F1766</f>
        <v>0</v>
      </c>
      <c r="H1766" s="9">
        <f t="shared" ref="H1766:H1774" si="221">G1766*12</f>
        <v>0</v>
      </c>
    </row>
    <row r="1767" spans="1:8" s="38" customFormat="1" x14ac:dyDescent="0.25">
      <c r="A1767" s="127"/>
      <c r="B1767" s="44">
        <v>3</v>
      </c>
      <c r="C1767" s="5" t="s">
        <v>100</v>
      </c>
      <c r="D1767" s="44"/>
      <c r="E1767" s="9"/>
      <c r="F1767" s="9"/>
      <c r="G1767" s="9">
        <f t="shared" si="220"/>
        <v>0</v>
      </c>
      <c r="H1767" s="9">
        <f t="shared" si="221"/>
        <v>0</v>
      </c>
    </row>
    <row r="1768" spans="1:8" s="38" customFormat="1" x14ac:dyDescent="0.25">
      <c r="A1768" s="128"/>
      <c r="B1768" s="44">
        <v>4</v>
      </c>
      <c r="C1768" s="5" t="s">
        <v>114</v>
      </c>
      <c r="D1768" s="44"/>
      <c r="E1768" s="9"/>
      <c r="F1768" s="9"/>
      <c r="G1768" s="9">
        <f t="shared" si="220"/>
        <v>0</v>
      </c>
      <c r="H1768" s="9">
        <f t="shared" si="221"/>
        <v>0</v>
      </c>
    </row>
    <row r="1769" spans="1:8" s="38" customFormat="1" x14ac:dyDescent="0.25">
      <c r="A1769" s="128"/>
      <c r="B1769" s="44">
        <v>5</v>
      </c>
      <c r="C1769" s="5" t="s">
        <v>117</v>
      </c>
      <c r="D1769" s="44"/>
      <c r="E1769" s="9"/>
      <c r="F1769" s="9"/>
      <c r="G1769" s="9">
        <f t="shared" si="220"/>
        <v>0</v>
      </c>
      <c r="H1769" s="9">
        <f t="shared" si="221"/>
        <v>0</v>
      </c>
    </row>
    <row r="1770" spans="1:8" s="38" customFormat="1" x14ac:dyDescent="0.25">
      <c r="A1770" s="128"/>
      <c r="B1770" s="44">
        <v>6</v>
      </c>
      <c r="C1770" s="5" t="s">
        <v>119</v>
      </c>
      <c r="D1770" s="44"/>
      <c r="E1770" s="9"/>
      <c r="F1770" s="9"/>
      <c r="G1770" s="9">
        <f t="shared" si="220"/>
        <v>0</v>
      </c>
      <c r="H1770" s="9">
        <f t="shared" si="221"/>
        <v>0</v>
      </c>
    </row>
    <row r="1771" spans="1:8" s="38" customFormat="1" x14ac:dyDescent="0.25">
      <c r="A1771" s="128"/>
      <c r="B1771" s="44">
        <v>7</v>
      </c>
      <c r="C1771" s="5" t="s">
        <v>120</v>
      </c>
      <c r="D1771" s="44"/>
      <c r="E1771" s="9"/>
      <c r="F1771" s="9"/>
      <c r="G1771" s="9">
        <f t="shared" si="220"/>
        <v>0</v>
      </c>
      <c r="H1771" s="9">
        <f t="shared" si="221"/>
        <v>0</v>
      </c>
    </row>
    <row r="1772" spans="1:8" s="38" customFormat="1" x14ac:dyDescent="0.25">
      <c r="A1772" s="128"/>
      <c r="B1772" s="44">
        <v>8</v>
      </c>
      <c r="C1772" s="5" t="s">
        <v>121</v>
      </c>
      <c r="D1772" s="44"/>
      <c r="E1772" s="9"/>
      <c r="F1772" s="9"/>
      <c r="G1772" s="9">
        <f t="shared" si="220"/>
        <v>0</v>
      </c>
      <c r="H1772" s="9">
        <f t="shared" si="221"/>
        <v>0</v>
      </c>
    </row>
    <row r="1773" spans="1:8" s="38" customFormat="1" x14ac:dyDescent="0.25">
      <c r="A1773" s="128"/>
      <c r="B1773" s="44">
        <v>9</v>
      </c>
      <c r="C1773" s="5" t="s">
        <v>118</v>
      </c>
      <c r="D1773" s="44"/>
      <c r="E1773" s="9"/>
      <c r="F1773" s="9"/>
      <c r="G1773" s="9">
        <f t="shared" si="220"/>
        <v>0</v>
      </c>
      <c r="H1773" s="9">
        <f t="shared" si="221"/>
        <v>0</v>
      </c>
    </row>
    <row r="1774" spans="1:8" s="38" customFormat="1" x14ac:dyDescent="0.25">
      <c r="A1774" s="128"/>
      <c r="B1774" s="44">
        <v>10</v>
      </c>
      <c r="C1774" s="5" t="s">
        <v>116</v>
      </c>
      <c r="D1774" s="44"/>
      <c r="E1774" s="9"/>
      <c r="F1774" s="9"/>
      <c r="G1774" s="9">
        <f t="shared" si="220"/>
        <v>0</v>
      </c>
      <c r="H1774" s="9">
        <f t="shared" si="221"/>
        <v>0</v>
      </c>
    </row>
    <row r="1775" spans="1:8" s="38" customFormat="1" x14ac:dyDescent="0.25">
      <c r="A1775" s="128"/>
      <c r="B1775" s="44">
        <v>11</v>
      </c>
      <c r="C1775" s="13" t="s">
        <v>110</v>
      </c>
      <c r="D1775" s="14">
        <v>18</v>
      </c>
      <c r="E1775" s="129">
        <v>224.2</v>
      </c>
      <c r="F1775" s="129"/>
      <c r="G1775" s="129"/>
      <c r="H1775" s="43">
        <f>E1775*D1775</f>
        <v>4035.6</v>
      </c>
    </row>
    <row r="1776" spans="1:8" s="38" customFormat="1" ht="18.75" customHeight="1" x14ac:dyDescent="0.25">
      <c r="A1776" s="124" t="s">
        <v>115</v>
      </c>
      <c r="B1776" s="125"/>
      <c r="C1776" s="125"/>
      <c r="D1776" s="125"/>
      <c r="E1776" s="125"/>
      <c r="F1776" s="126"/>
      <c r="G1776" s="17" t="e">
        <f>SUM(G1765:G1774)+(H1775/12)</f>
        <v>#REF!</v>
      </c>
      <c r="H1776" s="17" t="e">
        <f>SUM(H1765:H1775)</f>
        <v>#REF!</v>
      </c>
    </row>
    <row r="1777" spans="1:8" s="38" customFormat="1" x14ac:dyDescent="0.25"/>
    <row r="1778" spans="1:8" s="38" customFormat="1" x14ac:dyDescent="0.25"/>
    <row r="1779" spans="1:8" s="38" customFormat="1" ht="21.75" customHeight="1" x14ac:dyDescent="0.25">
      <c r="A1779" s="130" t="s">
        <v>243</v>
      </c>
      <c r="B1779" s="130"/>
      <c r="C1779" s="130"/>
      <c r="D1779" s="130"/>
      <c r="E1779" s="130"/>
      <c r="F1779" s="130"/>
      <c r="G1779" s="130"/>
      <c r="H1779" s="130"/>
    </row>
    <row r="1780" spans="1:8" s="38" customFormat="1" ht="38.25" x14ac:dyDescent="0.25">
      <c r="A1780" s="16" t="s">
        <v>102</v>
      </c>
      <c r="B1780" s="16" t="s">
        <v>103</v>
      </c>
      <c r="C1780" s="16" t="s">
        <v>104</v>
      </c>
      <c r="D1780" s="16" t="s">
        <v>105</v>
      </c>
      <c r="E1780" s="16" t="s">
        <v>106</v>
      </c>
      <c r="F1780" s="16" t="s">
        <v>108</v>
      </c>
      <c r="G1780" s="16" t="s">
        <v>107</v>
      </c>
      <c r="H1780" s="16" t="s">
        <v>109</v>
      </c>
    </row>
    <row r="1781" spans="1:8" s="38" customFormat="1" x14ac:dyDescent="0.25">
      <c r="A1781" s="127">
        <v>1</v>
      </c>
      <c r="B1781" s="44">
        <v>1</v>
      </c>
      <c r="C1781" s="5" t="s">
        <v>149</v>
      </c>
      <c r="D1781" s="44">
        <v>1</v>
      </c>
      <c r="E1781" s="9" t="e">
        <f>#REF!</f>
        <v>#REF!</v>
      </c>
      <c r="F1781" s="9" t="e">
        <f>#REF!</f>
        <v>#REF!</v>
      </c>
      <c r="G1781" s="9" t="e">
        <f>D1781*F1781</f>
        <v>#REF!</v>
      </c>
      <c r="H1781" s="9" t="e">
        <f>G1781*12</f>
        <v>#REF!</v>
      </c>
    </row>
    <row r="1782" spans="1:8" s="38" customFormat="1" x14ac:dyDescent="0.25">
      <c r="A1782" s="127"/>
      <c r="B1782" s="44">
        <v>2</v>
      </c>
      <c r="C1782" s="5" t="s">
        <v>101</v>
      </c>
      <c r="D1782" s="44"/>
      <c r="E1782" s="9"/>
      <c r="F1782" s="9"/>
      <c r="G1782" s="9">
        <f t="shared" ref="G1782:G1790" si="222">D1782*F1782</f>
        <v>0</v>
      </c>
      <c r="H1782" s="9">
        <f t="shared" ref="H1782:H1790" si="223">G1782*12</f>
        <v>0</v>
      </c>
    </row>
    <row r="1783" spans="1:8" s="38" customFormat="1" x14ac:dyDescent="0.25">
      <c r="A1783" s="127"/>
      <c r="B1783" s="44">
        <v>3</v>
      </c>
      <c r="C1783" s="5" t="s">
        <v>100</v>
      </c>
      <c r="D1783" s="44"/>
      <c r="E1783" s="9"/>
      <c r="F1783" s="9"/>
      <c r="G1783" s="9">
        <f t="shared" si="222"/>
        <v>0</v>
      </c>
      <c r="H1783" s="9">
        <f t="shared" si="223"/>
        <v>0</v>
      </c>
    </row>
    <row r="1784" spans="1:8" s="38" customFormat="1" x14ac:dyDescent="0.25">
      <c r="A1784" s="128"/>
      <c r="B1784" s="44">
        <v>4</v>
      </c>
      <c r="C1784" s="5" t="s">
        <v>114</v>
      </c>
      <c r="D1784" s="44"/>
      <c r="E1784" s="9"/>
      <c r="F1784" s="9"/>
      <c r="G1784" s="9">
        <f t="shared" si="222"/>
        <v>0</v>
      </c>
      <c r="H1784" s="9">
        <f t="shared" si="223"/>
        <v>0</v>
      </c>
    </row>
    <row r="1785" spans="1:8" s="38" customFormat="1" x14ac:dyDescent="0.25">
      <c r="A1785" s="128"/>
      <c r="B1785" s="44">
        <v>5</v>
      </c>
      <c r="C1785" s="5" t="s">
        <v>117</v>
      </c>
      <c r="D1785" s="44"/>
      <c r="E1785" s="9"/>
      <c r="F1785" s="9"/>
      <c r="G1785" s="9">
        <f t="shared" si="222"/>
        <v>0</v>
      </c>
      <c r="H1785" s="9">
        <f t="shared" si="223"/>
        <v>0</v>
      </c>
    </row>
    <row r="1786" spans="1:8" s="38" customFormat="1" x14ac:dyDescent="0.25">
      <c r="A1786" s="128"/>
      <c r="B1786" s="44">
        <v>6</v>
      </c>
      <c r="C1786" s="5" t="s">
        <v>119</v>
      </c>
      <c r="D1786" s="44"/>
      <c r="E1786" s="9"/>
      <c r="F1786" s="9"/>
      <c r="G1786" s="9">
        <f t="shared" si="222"/>
        <v>0</v>
      </c>
      <c r="H1786" s="9">
        <f t="shared" si="223"/>
        <v>0</v>
      </c>
    </row>
    <row r="1787" spans="1:8" s="38" customFormat="1" x14ac:dyDescent="0.25">
      <c r="A1787" s="128"/>
      <c r="B1787" s="44">
        <v>7</v>
      </c>
      <c r="C1787" s="5" t="s">
        <v>120</v>
      </c>
      <c r="D1787" s="44"/>
      <c r="E1787" s="9"/>
      <c r="F1787" s="9"/>
      <c r="G1787" s="9">
        <f t="shared" si="222"/>
        <v>0</v>
      </c>
      <c r="H1787" s="9">
        <f t="shared" si="223"/>
        <v>0</v>
      </c>
    </row>
    <row r="1788" spans="1:8" s="38" customFormat="1" x14ac:dyDescent="0.25">
      <c r="A1788" s="128"/>
      <c r="B1788" s="44">
        <v>8</v>
      </c>
      <c r="C1788" s="5" t="s">
        <v>121</v>
      </c>
      <c r="D1788" s="44"/>
      <c r="E1788" s="9"/>
      <c r="F1788" s="9"/>
      <c r="G1788" s="9">
        <f t="shared" si="222"/>
        <v>0</v>
      </c>
      <c r="H1788" s="9">
        <f t="shared" si="223"/>
        <v>0</v>
      </c>
    </row>
    <row r="1789" spans="1:8" s="38" customFormat="1" x14ac:dyDescent="0.25">
      <c r="A1789" s="128"/>
      <c r="B1789" s="44">
        <v>9</v>
      </c>
      <c r="C1789" s="5" t="s">
        <v>118</v>
      </c>
      <c r="D1789" s="44"/>
      <c r="E1789" s="9"/>
      <c r="F1789" s="9"/>
      <c r="G1789" s="9">
        <f t="shared" si="222"/>
        <v>0</v>
      </c>
      <c r="H1789" s="9">
        <f t="shared" si="223"/>
        <v>0</v>
      </c>
    </row>
    <row r="1790" spans="1:8" s="38" customFormat="1" x14ac:dyDescent="0.25">
      <c r="A1790" s="128"/>
      <c r="B1790" s="44">
        <v>10</v>
      </c>
      <c r="C1790" s="5" t="s">
        <v>116</v>
      </c>
      <c r="D1790" s="44"/>
      <c r="E1790" s="9"/>
      <c r="F1790" s="9"/>
      <c r="G1790" s="9">
        <f t="shared" si="222"/>
        <v>0</v>
      </c>
      <c r="H1790" s="9">
        <f t="shared" si="223"/>
        <v>0</v>
      </c>
    </row>
    <row r="1791" spans="1:8" s="38" customFormat="1" x14ac:dyDescent="0.25">
      <c r="A1791" s="128"/>
      <c r="B1791" s="44">
        <v>11</v>
      </c>
      <c r="C1791" s="13" t="s">
        <v>110</v>
      </c>
      <c r="D1791" s="14">
        <v>18</v>
      </c>
      <c r="E1791" s="129">
        <v>224.2</v>
      </c>
      <c r="F1791" s="129"/>
      <c r="G1791" s="129"/>
      <c r="H1791" s="43">
        <f>E1791*D1791</f>
        <v>4035.6</v>
      </c>
    </row>
    <row r="1792" spans="1:8" s="38" customFormat="1" ht="18.75" customHeight="1" x14ac:dyDescent="0.25">
      <c r="A1792" s="124" t="s">
        <v>115</v>
      </c>
      <c r="B1792" s="125"/>
      <c r="C1792" s="125"/>
      <c r="D1792" s="125"/>
      <c r="E1792" s="125"/>
      <c r="F1792" s="126"/>
      <c r="G1792" s="17" t="e">
        <f>SUM(G1781:G1790)+(H1791/12)</f>
        <v>#REF!</v>
      </c>
      <c r="H1792" s="17" t="e">
        <f>SUM(H1781:H1791)</f>
        <v>#REF!</v>
      </c>
    </row>
    <row r="1793" spans="1:8" s="38" customFormat="1" x14ac:dyDescent="0.25"/>
    <row r="1794" spans="1:8" s="38" customFormat="1" x14ac:dyDescent="0.25"/>
    <row r="1795" spans="1:8" s="38" customFormat="1" ht="21.75" customHeight="1" x14ac:dyDescent="0.25">
      <c r="A1795" s="130" t="s">
        <v>235</v>
      </c>
      <c r="B1795" s="130"/>
      <c r="C1795" s="130"/>
      <c r="D1795" s="130"/>
      <c r="E1795" s="130"/>
      <c r="F1795" s="130"/>
      <c r="G1795" s="130"/>
      <c r="H1795" s="130"/>
    </row>
    <row r="1796" spans="1:8" s="38" customFormat="1" ht="38.25" x14ac:dyDescent="0.25">
      <c r="A1796" s="16" t="s">
        <v>102</v>
      </c>
      <c r="B1796" s="16" t="s">
        <v>103</v>
      </c>
      <c r="C1796" s="16" t="s">
        <v>104</v>
      </c>
      <c r="D1796" s="16" t="s">
        <v>105</v>
      </c>
      <c r="E1796" s="16" t="s">
        <v>106</v>
      </c>
      <c r="F1796" s="16" t="s">
        <v>108</v>
      </c>
      <c r="G1796" s="16" t="s">
        <v>107</v>
      </c>
      <c r="H1796" s="16" t="s">
        <v>109</v>
      </c>
    </row>
    <row r="1797" spans="1:8" s="38" customFormat="1" x14ac:dyDescent="0.25">
      <c r="A1797" s="127">
        <v>1</v>
      </c>
      <c r="B1797" s="44">
        <v>1</v>
      </c>
      <c r="C1797" s="5" t="s">
        <v>149</v>
      </c>
      <c r="D1797" s="44">
        <v>1</v>
      </c>
      <c r="E1797" s="9" t="e">
        <f>#REF!</f>
        <v>#REF!</v>
      </c>
      <c r="F1797" s="9" t="e">
        <f>#REF!</f>
        <v>#REF!</v>
      </c>
      <c r="G1797" s="9" t="e">
        <f>D1797*F1797</f>
        <v>#REF!</v>
      </c>
      <c r="H1797" s="9" t="e">
        <f>G1797*12</f>
        <v>#REF!</v>
      </c>
    </row>
    <row r="1798" spans="1:8" s="38" customFormat="1" x14ac:dyDescent="0.25">
      <c r="A1798" s="127"/>
      <c r="B1798" s="44">
        <v>2</v>
      </c>
      <c r="C1798" s="5" t="s">
        <v>101</v>
      </c>
      <c r="D1798" s="44"/>
      <c r="E1798" s="9"/>
      <c r="F1798" s="9"/>
      <c r="G1798" s="9">
        <f t="shared" ref="G1798:G1806" si="224">D1798*F1798</f>
        <v>0</v>
      </c>
      <c r="H1798" s="9">
        <f t="shared" ref="H1798:H1806" si="225">G1798*12</f>
        <v>0</v>
      </c>
    </row>
    <row r="1799" spans="1:8" s="38" customFormat="1" x14ac:dyDescent="0.25">
      <c r="A1799" s="127"/>
      <c r="B1799" s="44">
        <v>3</v>
      </c>
      <c r="C1799" s="5" t="s">
        <v>100</v>
      </c>
      <c r="D1799" s="44"/>
      <c r="E1799" s="9"/>
      <c r="F1799" s="9"/>
      <c r="G1799" s="9">
        <f t="shared" si="224"/>
        <v>0</v>
      </c>
      <c r="H1799" s="9">
        <f t="shared" si="225"/>
        <v>0</v>
      </c>
    </row>
    <row r="1800" spans="1:8" s="38" customFormat="1" x14ac:dyDescent="0.25">
      <c r="A1800" s="128"/>
      <c r="B1800" s="44">
        <v>4</v>
      </c>
      <c r="C1800" s="5" t="s">
        <v>114</v>
      </c>
      <c r="D1800" s="44"/>
      <c r="E1800" s="9"/>
      <c r="F1800" s="9"/>
      <c r="G1800" s="9">
        <f t="shared" si="224"/>
        <v>0</v>
      </c>
      <c r="H1800" s="9">
        <f t="shared" si="225"/>
        <v>0</v>
      </c>
    </row>
    <row r="1801" spans="1:8" s="38" customFormat="1" x14ac:dyDescent="0.25">
      <c r="A1801" s="128"/>
      <c r="B1801" s="44">
        <v>5</v>
      </c>
      <c r="C1801" s="5" t="s">
        <v>117</v>
      </c>
      <c r="D1801" s="44"/>
      <c r="E1801" s="9"/>
      <c r="F1801" s="9"/>
      <c r="G1801" s="9">
        <f t="shared" si="224"/>
        <v>0</v>
      </c>
      <c r="H1801" s="9">
        <f t="shared" si="225"/>
        <v>0</v>
      </c>
    </row>
    <row r="1802" spans="1:8" s="38" customFormat="1" x14ac:dyDescent="0.25">
      <c r="A1802" s="128"/>
      <c r="B1802" s="44">
        <v>6</v>
      </c>
      <c r="C1802" s="5" t="s">
        <v>119</v>
      </c>
      <c r="D1802" s="44"/>
      <c r="E1802" s="9"/>
      <c r="F1802" s="9"/>
      <c r="G1802" s="9">
        <f t="shared" si="224"/>
        <v>0</v>
      </c>
      <c r="H1802" s="9">
        <f t="shared" si="225"/>
        <v>0</v>
      </c>
    </row>
    <row r="1803" spans="1:8" s="38" customFormat="1" x14ac:dyDescent="0.25">
      <c r="A1803" s="128"/>
      <c r="B1803" s="44">
        <v>7</v>
      </c>
      <c r="C1803" s="5" t="s">
        <v>120</v>
      </c>
      <c r="D1803" s="44"/>
      <c r="E1803" s="9"/>
      <c r="F1803" s="9"/>
      <c r="G1803" s="9">
        <f t="shared" si="224"/>
        <v>0</v>
      </c>
      <c r="H1803" s="9">
        <f t="shared" si="225"/>
        <v>0</v>
      </c>
    </row>
    <row r="1804" spans="1:8" s="38" customFormat="1" x14ac:dyDescent="0.25">
      <c r="A1804" s="128"/>
      <c r="B1804" s="44">
        <v>8</v>
      </c>
      <c r="C1804" s="5" t="s">
        <v>121</v>
      </c>
      <c r="D1804" s="44"/>
      <c r="E1804" s="9"/>
      <c r="F1804" s="9"/>
      <c r="G1804" s="9">
        <f t="shared" si="224"/>
        <v>0</v>
      </c>
      <c r="H1804" s="9">
        <f t="shared" si="225"/>
        <v>0</v>
      </c>
    </row>
    <row r="1805" spans="1:8" s="38" customFormat="1" x14ac:dyDescent="0.25">
      <c r="A1805" s="128"/>
      <c r="B1805" s="44">
        <v>9</v>
      </c>
      <c r="C1805" s="5" t="s">
        <v>118</v>
      </c>
      <c r="D1805" s="44"/>
      <c r="E1805" s="9"/>
      <c r="F1805" s="9"/>
      <c r="G1805" s="9">
        <f t="shared" si="224"/>
        <v>0</v>
      </c>
      <c r="H1805" s="9">
        <f t="shared" si="225"/>
        <v>0</v>
      </c>
    </row>
    <row r="1806" spans="1:8" s="38" customFormat="1" x14ac:dyDescent="0.25">
      <c r="A1806" s="128"/>
      <c r="B1806" s="44">
        <v>10</v>
      </c>
      <c r="C1806" s="5" t="s">
        <v>116</v>
      </c>
      <c r="D1806" s="44"/>
      <c r="E1806" s="9"/>
      <c r="F1806" s="9"/>
      <c r="G1806" s="9">
        <f t="shared" si="224"/>
        <v>0</v>
      </c>
      <c r="H1806" s="9">
        <f t="shared" si="225"/>
        <v>0</v>
      </c>
    </row>
    <row r="1807" spans="1:8" s="38" customFormat="1" x14ac:dyDescent="0.25">
      <c r="A1807" s="128"/>
      <c r="B1807" s="44">
        <v>11</v>
      </c>
      <c r="C1807" s="13" t="s">
        <v>110</v>
      </c>
      <c r="D1807" s="14">
        <v>18</v>
      </c>
      <c r="E1807" s="129">
        <v>224.2</v>
      </c>
      <c r="F1807" s="129"/>
      <c r="G1807" s="129"/>
      <c r="H1807" s="43">
        <f>E1807*D1807</f>
        <v>4035.6</v>
      </c>
    </row>
    <row r="1808" spans="1:8" s="38" customFormat="1" ht="18.75" customHeight="1" x14ac:dyDescent="0.25">
      <c r="A1808" s="124" t="s">
        <v>115</v>
      </c>
      <c r="B1808" s="125"/>
      <c r="C1808" s="125"/>
      <c r="D1808" s="125"/>
      <c r="E1808" s="125"/>
      <c r="F1808" s="126"/>
      <c r="G1808" s="17" t="e">
        <f>SUM(G1797:G1806)+(H1807/12)</f>
        <v>#REF!</v>
      </c>
      <c r="H1808" s="17" t="e">
        <f>SUM(H1797:H1807)</f>
        <v>#REF!</v>
      </c>
    </row>
    <row r="1809" spans="1:8" s="38" customFormat="1" x14ac:dyDescent="0.25"/>
    <row r="1810" spans="1:8" s="38" customFormat="1" x14ac:dyDescent="0.25"/>
    <row r="1811" spans="1:8" s="38" customFormat="1" ht="21.75" customHeight="1" x14ac:dyDescent="0.25">
      <c r="A1811" s="130" t="s">
        <v>236</v>
      </c>
      <c r="B1811" s="130"/>
      <c r="C1811" s="130"/>
      <c r="D1811" s="130"/>
      <c r="E1811" s="130"/>
      <c r="F1811" s="130"/>
      <c r="G1811" s="130"/>
      <c r="H1811" s="130"/>
    </row>
    <row r="1812" spans="1:8" s="38" customFormat="1" ht="38.25" x14ac:dyDescent="0.25">
      <c r="A1812" s="16" t="s">
        <v>102</v>
      </c>
      <c r="B1812" s="16" t="s">
        <v>103</v>
      </c>
      <c r="C1812" s="16" t="s">
        <v>104</v>
      </c>
      <c r="D1812" s="16" t="s">
        <v>105</v>
      </c>
      <c r="E1812" s="16" t="s">
        <v>106</v>
      </c>
      <c r="F1812" s="16" t="s">
        <v>108</v>
      </c>
      <c r="G1812" s="16" t="s">
        <v>107</v>
      </c>
      <c r="H1812" s="16" t="s">
        <v>109</v>
      </c>
    </row>
    <row r="1813" spans="1:8" s="38" customFormat="1" x14ac:dyDescent="0.25">
      <c r="A1813" s="127">
        <v>1</v>
      </c>
      <c r="B1813" s="44">
        <v>1</v>
      </c>
      <c r="C1813" s="5" t="s">
        <v>149</v>
      </c>
      <c r="D1813" s="44">
        <v>1</v>
      </c>
      <c r="E1813" s="9" t="e">
        <f>#REF!</f>
        <v>#REF!</v>
      </c>
      <c r="F1813" s="9" t="e">
        <f>#REF!</f>
        <v>#REF!</v>
      </c>
      <c r="G1813" s="9" t="e">
        <f>D1813*F1813</f>
        <v>#REF!</v>
      </c>
      <c r="H1813" s="9" t="e">
        <f>G1813*12</f>
        <v>#REF!</v>
      </c>
    </row>
    <row r="1814" spans="1:8" s="38" customFormat="1" x14ac:dyDescent="0.25">
      <c r="A1814" s="127"/>
      <c r="B1814" s="44">
        <v>2</v>
      </c>
      <c r="C1814" s="5" t="s">
        <v>101</v>
      </c>
      <c r="D1814" s="44"/>
      <c r="E1814" s="9"/>
      <c r="F1814" s="9"/>
      <c r="G1814" s="9">
        <f t="shared" ref="G1814:G1822" si="226">D1814*F1814</f>
        <v>0</v>
      </c>
      <c r="H1814" s="9">
        <f t="shared" ref="H1814:H1822" si="227">G1814*12</f>
        <v>0</v>
      </c>
    </row>
    <row r="1815" spans="1:8" s="38" customFormat="1" x14ac:dyDescent="0.25">
      <c r="A1815" s="127"/>
      <c r="B1815" s="44">
        <v>3</v>
      </c>
      <c r="C1815" s="5" t="s">
        <v>100</v>
      </c>
      <c r="D1815" s="44"/>
      <c r="E1815" s="9"/>
      <c r="F1815" s="9"/>
      <c r="G1815" s="9">
        <f t="shared" si="226"/>
        <v>0</v>
      </c>
      <c r="H1815" s="9">
        <f t="shared" si="227"/>
        <v>0</v>
      </c>
    </row>
    <row r="1816" spans="1:8" s="38" customFormat="1" x14ac:dyDescent="0.25">
      <c r="A1816" s="128"/>
      <c r="B1816" s="44">
        <v>4</v>
      </c>
      <c r="C1816" s="5" t="s">
        <v>114</v>
      </c>
      <c r="D1816" s="44"/>
      <c r="E1816" s="9"/>
      <c r="F1816" s="9"/>
      <c r="G1816" s="9">
        <f t="shared" si="226"/>
        <v>0</v>
      </c>
      <c r="H1816" s="9">
        <f t="shared" si="227"/>
        <v>0</v>
      </c>
    </row>
    <row r="1817" spans="1:8" s="38" customFormat="1" x14ac:dyDescent="0.25">
      <c r="A1817" s="128"/>
      <c r="B1817" s="44">
        <v>5</v>
      </c>
      <c r="C1817" s="5" t="s">
        <v>117</v>
      </c>
      <c r="D1817" s="44"/>
      <c r="E1817" s="9"/>
      <c r="F1817" s="9"/>
      <c r="G1817" s="9">
        <f t="shared" si="226"/>
        <v>0</v>
      </c>
      <c r="H1817" s="9">
        <f t="shared" si="227"/>
        <v>0</v>
      </c>
    </row>
    <row r="1818" spans="1:8" s="38" customFormat="1" x14ac:dyDescent="0.25">
      <c r="A1818" s="128"/>
      <c r="B1818" s="44">
        <v>6</v>
      </c>
      <c r="C1818" s="5" t="s">
        <v>119</v>
      </c>
      <c r="D1818" s="44"/>
      <c r="E1818" s="9"/>
      <c r="F1818" s="9"/>
      <c r="G1818" s="9">
        <f t="shared" si="226"/>
        <v>0</v>
      </c>
      <c r="H1818" s="9">
        <f t="shared" si="227"/>
        <v>0</v>
      </c>
    </row>
    <row r="1819" spans="1:8" s="38" customFormat="1" x14ac:dyDescent="0.25">
      <c r="A1819" s="128"/>
      <c r="B1819" s="44">
        <v>7</v>
      </c>
      <c r="C1819" s="5" t="s">
        <v>120</v>
      </c>
      <c r="D1819" s="44"/>
      <c r="E1819" s="9"/>
      <c r="F1819" s="9"/>
      <c r="G1819" s="9">
        <f t="shared" si="226"/>
        <v>0</v>
      </c>
      <c r="H1819" s="9">
        <f t="shared" si="227"/>
        <v>0</v>
      </c>
    </row>
    <row r="1820" spans="1:8" s="38" customFormat="1" x14ac:dyDescent="0.25">
      <c r="A1820" s="128"/>
      <c r="B1820" s="44">
        <v>8</v>
      </c>
      <c r="C1820" s="5" t="s">
        <v>121</v>
      </c>
      <c r="D1820" s="44"/>
      <c r="E1820" s="9"/>
      <c r="F1820" s="9"/>
      <c r="G1820" s="9">
        <f t="shared" si="226"/>
        <v>0</v>
      </c>
      <c r="H1820" s="9">
        <f t="shared" si="227"/>
        <v>0</v>
      </c>
    </row>
    <row r="1821" spans="1:8" s="38" customFormat="1" x14ac:dyDescent="0.25">
      <c r="A1821" s="128"/>
      <c r="B1821" s="44">
        <v>9</v>
      </c>
      <c r="C1821" s="5" t="s">
        <v>118</v>
      </c>
      <c r="D1821" s="44"/>
      <c r="E1821" s="9"/>
      <c r="F1821" s="9"/>
      <c r="G1821" s="9">
        <f t="shared" si="226"/>
        <v>0</v>
      </c>
      <c r="H1821" s="9">
        <f t="shared" si="227"/>
        <v>0</v>
      </c>
    </row>
    <row r="1822" spans="1:8" s="38" customFormat="1" x14ac:dyDescent="0.25">
      <c r="A1822" s="128"/>
      <c r="B1822" s="44">
        <v>10</v>
      </c>
      <c r="C1822" s="5" t="s">
        <v>116</v>
      </c>
      <c r="D1822" s="44"/>
      <c r="E1822" s="9"/>
      <c r="F1822" s="9"/>
      <c r="G1822" s="9">
        <f t="shared" si="226"/>
        <v>0</v>
      </c>
      <c r="H1822" s="9">
        <f t="shared" si="227"/>
        <v>0</v>
      </c>
    </row>
    <row r="1823" spans="1:8" s="38" customFormat="1" x14ac:dyDescent="0.25">
      <c r="A1823" s="128"/>
      <c r="B1823" s="44">
        <v>11</v>
      </c>
      <c r="C1823" s="13" t="s">
        <v>110</v>
      </c>
      <c r="D1823" s="14">
        <v>18</v>
      </c>
      <c r="E1823" s="129">
        <v>224.2</v>
      </c>
      <c r="F1823" s="129"/>
      <c r="G1823" s="129"/>
      <c r="H1823" s="43">
        <f>E1823*D1823</f>
        <v>4035.6</v>
      </c>
    </row>
    <row r="1824" spans="1:8" s="38" customFormat="1" ht="18.75" customHeight="1" x14ac:dyDescent="0.25">
      <c r="A1824" s="124" t="s">
        <v>115</v>
      </c>
      <c r="B1824" s="125"/>
      <c r="C1824" s="125"/>
      <c r="D1824" s="125"/>
      <c r="E1824" s="125"/>
      <c r="F1824" s="126"/>
      <c r="G1824" s="17" t="e">
        <f>SUM(G1813:G1822)+(H1823/12)</f>
        <v>#REF!</v>
      </c>
      <c r="H1824" s="17" t="e">
        <f>SUM(H1813:H1823)</f>
        <v>#REF!</v>
      </c>
    </row>
    <row r="1825" spans="1:8" s="38" customFormat="1" x14ac:dyDescent="0.25"/>
    <row r="1826" spans="1:8" s="38" customFormat="1" x14ac:dyDescent="0.25"/>
    <row r="1827" spans="1:8" s="38" customFormat="1" ht="21.75" customHeight="1" x14ac:dyDescent="0.25">
      <c r="A1827" s="130" t="s">
        <v>244</v>
      </c>
      <c r="B1827" s="130"/>
      <c r="C1827" s="130"/>
      <c r="D1827" s="130"/>
      <c r="E1827" s="130"/>
      <c r="F1827" s="130"/>
      <c r="G1827" s="130"/>
      <c r="H1827" s="130"/>
    </row>
    <row r="1828" spans="1:8" s="38" customFormat="1" ht="38.25" x14ac:dyDescent="0.25">
      <c r="A1828" s="16" t="s">
        <v>102</v>
      </c>
      <c r="B1828" s="16" t="s">
        <v>103</v>
      </c>
      <c r="C1828" s="16" t="s">
        <v>104</v>
      </c>
      <c r="D1828" s="16" t="s">
        <v>105</v>
      </c>
      <c r="E1828" s="16" t="s">
        <v>106</v>
      </c>
      <c r="F1828" s="16" t="s">
        <v>108</v>
      </c>
      <c r="G1828" s="16" t="s">
        <v>107</v>
      </c>
      <c r="H1828" s="16" t="s">
        <v>109</v>
      </c>
    </row>
    <row r="1829" spans="1:8" s="38" customFormat="1" x14ac:dyDescent="0.25">
      <c r="A1829" s="127">
        <v>1</v>
      </c>
      <c r="B1829" s="44">
        <v>1</v>
      </c>
      <c r="C1829" s="5" t="s">
        <v>149</v>
      </c>
      <c r="D1829" s="44">
        <v>1</v>
      </c>
      <c r="E1829" s="9" t="e">
        <f>#REF!</f>
        <v>#REF!</v>
      </c>
      <c r="F1829" s="9" t="e">
        <f>#REF!</f>
        <v>#REF!</v>
      </c>
      <c r="G1829" s="9" t="e">
        <f>D1829*F1829</f>
        <v>#REF!</v>
      </c>
      <c r="H1829" s="9" t="e">
        <f>G1829*12</f>
        <v>#REF!</v>
      </c>
    </row>
    <row r="1830" spans="1:8" s="38" customFormat="1" x14ac:dyDescent="0.25">
      <c r="A1830" s="127"/>
      <c r="B1830" s="44">
        <v>2</v>
      </c>
      <c r="C1830" s="5" t="s">
        <v>101</v>
      </c>
      <c r="D1830" s="44"/>
      <c r="E1830" s="9"/>
      <c r="F1830" s="9"/>
      <c r="G1830" s="9">
        <f t="shared" ref="G1830:G1838" si="228">D1830*F1830</f>
        <v>0</v>
      </c>
      <c r="H1830" s="9">
        <f t="shared" ref="H1830:H1838" si="229">G1830*12</f>
        <v>0</v>
      </c>
    </row>
    <row r="1831" spans="1:8" s="38" customFormat="1" x14ac:dyDescent="0.25">
      <c r="A1831" s="127"/>
      <c r="B1831" s="44">
        <v>3</v>
      </c>
      <c r="C1831" s="5" t="s">
        <v>100</v>
      </c>
      <c r="D1831" s="44"/>
      <c r="E1831" s="9"/>
      <c r="F1831" s="9"/>
      <c r="G1831" s="9">
        <f t="shared" si="228"/>
        <v>0</v>
      </c>
      <c r="H1831" s="9">
        <f t="shared" si="229"/>
        <v>0</v>
      </c>
    </row>
    <row r="1832" spans="1:8" s="38" customFormat="1" x14ac:dyDescent="0.25">
      <c r="A1832" s="128"/>
      <c r="B1832" s="44">
        <v>4</v>
      </c>
      <c r="C1832" s="5" t="s">
        <v>114</v>
      </c>
      <c r="D1832" s="44"/>
      <c r="E1832" s="9"/>
      <c r="F1832" s="9"/>
      <c r="G1832" s="9">
        <f t="shared" si="228"/>
        <v>0</v>
      </c>
      <c r="H1832" s="9">
        <f t="shared" si="229"/>
        <v>0</v>
      </c>
    </row>
    <row r="1833" spans="1:8" s="38" customFormat="1" x14ac:dyDescent="0.25">
      <c r="A1833" s="128"/>
      <c r="B1833" s="44">
        <v>5</v>
      </c>
      <c r="C1833" s="5" t="s">
        <v>117</v>
      </c>
      <c r="D1833" s="44"/>
      <c r="E1833" s="9"/>
      <c r="F1833" s="9"/>
      <c r="G1833" s="9">
        <f t="shared" si="228"/>
        <v>0</v>
      </c>
      <c r="H1833" s="9">
        <f t="shared" si="229"/>
        <v>0</v>
      </c>
    </row>
    <row r="1834" spans="1:8" s="38" customFormat="1" x14ac:dyDescent="0.25">
      <c r="A1834" s="128"/>
      <c r="B1834" s="44">
        <v>6</v>
      </c>
      <c r="C1834" s="5" t="s">
        <v>119</v>
      </c>
      <c r="D1834" s="44"/>
      <c r="E1834" s="9"/>
      <c r="F1834" s="9"/>
      <c r="G1834" s="9">
        <f t="shared" si="228"/>
        <v>0</v>
      </c>
      <c r="H1834" s="9">
        <f t="shared" si="229"/>
        <v>0</v>
      </c>
    </row>
    <row r="1835" spans="1:8" s="38" customFormat="1" x14ac:dyDescent="0.25">
      <c r="A1835" s="128"/>
      <c r="B1835" s="44">
        <v>7</v>
      </c>
      <c r="C1835" s="5" t="s">
        <v>120</v>
      </c>
      <c r="D1835" s="44"/>
      <c r="E1835" s="9"/>
      <c r="F1835" s="9"/>
      <c r="G1835" s="9">
        <f t="shared" si="228"/>
        <v>0</v>
      </c>
      <c r="H1835" s="9">
        <f t="shared" si="229"/>
        <v>0</v>
      </c>
    </row>
    <row r="1836" spans="1:8" s="38" customFormat="1" x14ac:dyDescent="0.25">
      <c r="A1836" s="128"/>
      <c r="B1836" s="44">
        <v>8</v>
      </c>
      <c r="C1836" s="5" t="s">
        <v>121</v>
      </c>
      <c r="D1836" s="44"/>
      <c r="E1836" s="9"/>
      <c r="F1836" s="9"/>
      <c r="G1836" s="9">
        <f t="shared" si="228"/>
        <v>0</v>
      </c>
      <c r="H1836" s="9">
        <f t="shared" si="229"/>
        <v>0</v>
      </c>
    </row>
    <row r="1837" spans="1:8" s="38" customFormat="1" x14ac:dyDescent="0.25">
      <c r="A1837" s="128"/>
      <c r="B1837" s="44">
        <v>9</v>
      </c>
      <c r="C1837" s="5" t="s">
        <v>118</v>
      </c>
      <c r="D1837" s="44"/>
      <c r="E1837" s="9"/>
      <c r="F1837" s="9"/>
      <c r="G1837" s="9">
        <f t="shared" si="228"/>
        <v>0</v>
      </c>
      <c r="H1837" s="9">
        <f t="shared" si="229"/>
        <v>0</v>
      </c>
    </row>
    <row r="1838" spans="1:8" s="38" customFormat="1" x14ac:dyDescent="0.25">
      <c r="A1838" s="128"/>
      <c r="B1838" s="44">
        <v>10</v>
      </c>
      <c r="C1838" s="5" t="s">
        <v>116</v>
      </c>
      <c r="D1838" s="44"/>
      <c r="E1838" s="9"/>
      <c r="F1838" s="9"/>
      <c r="G1838" s="9">
        <f t="shared" si="228"/>
        <v>0</v>
      </c>
      <c r="H1838" s="9">
        <f t="shared" si="229"/>
        <v>0</v>
      </c>
    </row>
    <row r="1839" spans="1:8" s="38" customFormat="1" x14ac:dyDescent="0.25">
      <c r="A1839" s="128"/>
      <c r="B1839" s="44">
        <v>11</v>
      </c>
      <c r="C1839" s="13" t="s">
        <v>110</v>
      </c>
      <c r="D1839" s="14">
        <v>18</v>
      </c>
      <c r="E1839" s="129">
        <v>224.2</v>
      </c>
      <c r="F1839" s="129"/>
      <c r="G1839" s="129"/>
      <c r="H1839" s="43">
        <f>E1839*D1839</f>
        <v>4035.6</v>
      </c>
    </row>
    <row r="1840" spans="1:8" s="38" customFormat="1" ht="18.75" customHeight="1" x14ac:dyDescent="0.25">
      <c r="A1840" s="124" t="s">
        <v>115</v>
      </c>
      <c r="B1840" s="125"/>
      <c r="C1840" s="125"/>
      <c r="D1840" s="125"/>
      <c r="E1840" s="125"/>
      <c r="F1840" s="126"/>
      <c r="G1840" s="17" t="e">
        <f>SUM(G1829:G1838)+(H1839/12)</f>
        <v>#REF!</v>
      </c>
      <c r="H1840" s="17" t="e">
        <f>SUM(H1829:H1839)</f>
        <v>#REF!</v>
      </c>
    </row>
    <row r="1841" spans="1:8" s="38" customFormat="1" x14ac:dyDescent="0.25"/>
    <row r="1842" spans="1:8" s="38" customFormat="1" x14ac:dyDescent="0.25"/>
    <row r="1843" spans="1:8" s="38" customFormat="1" ht="21.75" customHeight="1" x14ac:dyDescent="0.25">
      <c r="A1843" s="130" t="s">
        <v>247</v>
      </c>
      <c r="B1843" s="130"/>
      <c r="C1843" s="130"/>
      <c r="D1843" s="130"/>
      <c r="E1843" s="130"/>
      <c r="F1843" s="130"/>
      <c r="G1843" s="130"/>
      <c r="H1843" s="130"/>
    </row>
    <row r="1844" spans="1:8" s="38" customFormat="1" ht="38.25" x14ac:dyDescent="0.25">
      <c r="A1844" s="16" t="s">
        <v>102</v>
      </c>
      <c r="B1844" s="16" t="s">
        <v>103</v>
      </c>
      <c r="C1844" s="16" t="s">
        <v>104</v>
      </c>
      <c r="D1844" s="16" t="s">
        <v>105</v>
      </c>
      <c r="E1844" s="16" t="s">
        <v>106</v>
      </c>
      <c r="F1844" s="16" t="s">
        <v>108</v>
      </c>
      <c r="G1844" s="16" t="s">
        <v>107</v>
      </c>
      <c r="H1844" s="16" t="s">
        <v>109</v>
      </c>
    </row>
    <row r="1845" spans="1:8" s="38" customFormat="1" x14ac:dyDescent="0.25">
      <c r="A1845" s="127">
        <v>1</v>
      </c>
      <c r="B1845" s="44">
        <v>1</v>
      </c>
      <c r="C1845" s="5" t="s">
        <v>149</v>
      </c>
      <c r="D1845" s="44">
        <v>1</v>
      </c>
      <c r="E1845" s="9" t="e">
        <f>#REF!</f>
        <v>#REF!</v>
      </c>
      <c r="F1845" s="9" t="e">
        <f>#REF!</f>
        <v>#REF!</v>
      </c>
      <c r="G1845" s="9" t="e">
        <f>D1845*F1845</f>
        <v>#REF!</v>
      </c>
      <c r="H1845" s="9" t="e">
        <f>G1845*12</f>
        <v>#REF!</v>
      </c>
    </row>
    <row r="1846" spans="1:8" s="38" customFormat="1" x14ac:dyDescent="0.25">
      <c r="A1846" s="127"/>
      <c r="B1846" s="44">
        <v>2</v>
      </c>
      <c r="C1846" s="5" t="s">
        <v>101</v>
      </c>
      <c r="D1846" s="44"/>
      <c r="E1846" s="9"/>
      <c r="F1846" s="9"/>
      <c r="G1846" s="9">
        <f t="shared" ref="G1846:G1854" si="230">D1846*F1846</f>
        <v>0</v>
      </c>
      <c r="H1846" s="9">
        <f t="shared" ref="H1846:H1854" si="231">G1846*12</f>
        <v>0</v>
      </c>
    </row>
    <row r="1847" spans="1:8" s="38" customFormat="1" x14ac:dyDescent="0.25">
      <c r="A1847" s="127"/>
      <c r="B1847" s="44">
        <v>3</v>
      </c>
      <c r="C1847" s="5" t="s">
        <v>100</v>
      </c>
      <c r="D1847" s="44"/>
      <c r="E1847" s="9"/>
      <c r="F1847" s="9"/>
      <c r="G1847" s="9">
        <f t="shared" si="230"/>
        <v>0</v>
      </c>
      <c r="H1847" s="9">
        <f t="shared" si="231"/>
        <v>0</v>
      </c>
    </row>
    <row r="1848" spans="1:8" s="38" customFormat="1" x14ac:dyDescent="0.25">
      <c r="A1848" s="128"/>
      <c r="B1848" s="44">
        <v>4</v>
      </c>
      <c r="C1848" s="5" t="s">
        <v>114</v>
      </c>
      <c r="D1848" s="44"/>
      <c r="E1848" s="9"/>
      <c r="F1848" s="9"/>
      <c r="G1848" s="9">
        <f t="shared" si="230"/>
        <v>0</v>
      </c>
      <c r="H1848" s="9">
        <f t="shared" si="231"/>
        <v>0</v>
      </c>
    </row>
    <row r="1849" spans="1:8" s="38" customFormat="1" x14ac:dyDescent="0.25">
      <c r="A1849" s="128"/>
      <c r="B1849" s="44">
        <v>5</v>
      </c>
      <c r="C1849" s="5" t="s">
        <v>117</v>
      </c>
      <c r="D1849" s="44"/>
      <c r="E1849" s="9"/>
      <c r="F1849" s="9"/>
      <c r="G1849" s="9">
        <f t="shared" si="230"/>
        <v>0</v>
      </c>
      <c r="H1849" s="9">
        <f t="shared" si="231"/>
        <v>0</v>
      </c>
    </row>
    <row r="1850" spans="1:8" s="38" customFormat="1" x14ac:dyDescent="0.25">
      <c r="A1850" s="128"/>
      <c r="B1850" s="44">
        <v>6</v>
      </c>
      <c r="C1850" s="5" t="s">
        <v>119</v>
      </c>
      <c r="D1850" s="44"/>
      <c r="E1850" s="9"/>
      <c r="F1850" s="9"/>
      <c r="G1850" s="9">
        <f t="shared" si="230"/>
        <v>0</v>
      </c>
      <c r="H1850" s="9">
        <f t="shared" si="231"/>
        <v>0</v>
      </c>
    </row>
    <row r="1851" spans="1:8" s="38" customFormat="1" x14ac:dyDescent="0.25">
      <c r="A1851" s="128"/>
      <c r="B1851" s="44">
        <v>7</v>
      </c>
      <c r="C1851" s="5" t="s">
        <v>120</v>
      </c>
      <c r="D1851" s="44"/>
      <c r="E1851" s="9"/>
      <c r="F1851" s="9"/>
      <c r="G1851" s="9">
        <f t="shared" si="230"/>
        <v>0</v>
      </c>
      <c r="H1851" s="9">
        <f t="shared" si="231"/>
        <v>0</v>
      </c>
    </row>
    <row r="1852" spans="1:8" s="38" customFormat="1" x14ac:dyDescent="0.25">
      <c r="A1852" s="128"/>
      <c r="B1852" s="44">
        <v>8</v>
      </c>
      <c r="C1852" s="5" t="s">
        <v>121</v>
      </c>
      <c r="D1852" s="44"/>
      <c r="E1852" s="9"/>
      <c r="F1852" s="9"/>
      <c r="G1852" s="9">
        <f t="shared" si="230"/>
        <v>0</v>
      </c>
      <c r="H1852" s="9">
        <f t="shared" si="231"/>
        <v>0</v>
      </c>
    </row>
    <row r="1853" spans="1:8" s="38" customFormat="1" x14ac:dyDescent="0.25">
      <c r="A1853" s="128"/>
      <c r="B1853" s="44">
        <v>9</v>
      </c>
      <c r="C1853" s="5" t="s">
        <v>118</v>
      </c>
      <c r="D1853" s="44"/>
      <c r="E1853" s="9"/>
      <c r="F1853" s="9"/>
      <c r="G1853" s="9">
        <f t="shared" si="230"/>
        <v>0</v>
      </c>
      <c r="H1853" s="9">
        <f t="shared" si="231"/>
        <v>0</v>
      </c>
    </row>
    <row r="1854" spans="1:8" s="38" customFormat="1" x14ac:dyDescent="0.25">
      <c r="A1854" s="128"/>
      <c r="B1854" s="44">
        <v>10</v>
      </c>
      <c r="C1854" s="5" t="s">
        <v>116</v>
      </c>
      <c r="D1854" s="44"/>
      <c r="E1854" s="9"/>
      <c r="F1854" s="9"/>
      <c r="G1854" s="9">
        <f t="shared" si="230"/>
        <v>0</v>
      </c>
      <c r="H1854" s="9">
        <f t="shared" si="231"/>
        <v>0</v>
      </c>
    </row>
    <row r="1855" spans="1:8" s="38" customFormat="1" x14ac:dyDescent="0.25">
      <c r="A1855" s="128"/>
      <c r="B1855" s="44">
        <v>11</v>
      </c>
      <c r="C1855" s="13" t="s">
        <v>110</v>
      </c>
      <c r="D1855" s="14">
        <v>18</v>
      </c>
      <c r="E1855" s="129">
        <v>224.2</v>
      </c>
      <c r="F1855" s="129"/>
      <c r="G1855" s="129"/>
      <c r="H1855" s="43">
        <f>E1855*D1855</f>
        <v>4035.6</v>
      </c>
    </row>
    <row r="1856" spans="1:8" s="38" customFormat="1" ht="18.75" customHeight="1" x14ac:dyDescent="0.25">
      <c r="A1856" s="124" t="s">
        <v>115</v>
      </c>
      <c r="B1856" s="125"/>
      <c r="C1856" s="125"/>
      <c r="D1856" s="125"/>
      <c r="E1856" s="125"/>
      <c r="F1856" s="126"/>
      <c r="G1856" s="17" t="e">
        <f>SUM(G1845:G1854)+(H1855/12)</f>
        <v>#REF!</v>
      </c>
      <c r="H1856" s="17" t="e">
        <f>SUM(H1845:H1855)</f>
        <v>#REF!</v>
      </c>
    </row>
    <row r="1857" spans="1:8" s="38" customFormat="1" x14ac:dyDescent="0.25"/>
    <row r="1858" spans="1:8" s="38" customFormat="1" x14ac:dyDescent="0.25"/>
    <row r="1859" spans="1:8" s="38" customFormat="1" ht="21.75" customHeight="1" x14ac:dyDescent="0.25">
      <c r="A1859" s="130" t="s">
        <v>245</v>
      </c>
      <c r="B1859" s="130"/>
      <c r="C1859" s="130"/>
      <c r="D1859" s="130"/>
      <c r="E1859" s="130"/>
      <c r="F1859" s="130"/>
      <c r="G1859" s="130"/>
      <c r="H1859" s="130"/>
    </row>
    <row r="1860" spans="1:8" s="38" customFormat="1" ht="38.25" x14ac:dyDescent="0.25">
      <c r="A1860" s="16" t="s">
        <v>102</v>
      </c>
      <c r="B1860" s="16" t="s">
        <v>103</v>
      </c>
      <c r="C1860" s="16" t="s">
        <v>104</v>
      </c>
      <c r="D1860" s="16" t="s">
        <v>105</v>
      </c>
      <c r="E1860" s="16" t="s">
        <v>106</v>
      </c>
      <c r="F1860" s="16" t="s">
        <v>108</v>
      </c>
      <c r="G1860" s="16" t="s">
        <v>107</v>
      </c>
      <c r="H1860" s="16" t="s">
        <v>109</v>
      </c>
    </row>
    <row r="1861" spans="1:8" s="38" customFormat="1" x14ac:dyDescent="0.25">
      <c r="A1861" s="127">
        <v>1</v>
      </c>
      <c r="B1861" s="44">
        <v>1</v>
      </c>
      <c r="C1861" s="5" t="s">
        <v>149</v>
      </c>
      <c r="D1861" s="44">
        <v>2</v>
      </c>
      <c r="E1861" s="9" t="e">
        <f>#REF!</f>
        <v>#REF!</v>
      </c>
      <c r="F1861" s="9" t="e">
        <f>#REF!</f>
        <v>#REF!</v>
      </c>
      <c r="G1861" s="9" t="e">
        <f>D1861*F1861</f>
        <v>#REF!</v>
      </c>
      <c r="H1861" s="9" t="e">
        <f>G1861*12</f>
        <v>#REF!</v>
      </c>
    </row>
    <row r="1862" spans="1:8" s="38" customFormat="1" x14ac:dyDescent="0.25">
      <c r="A1862" s="127"/>
      <c r="B1862" s="44">
        <v>2</v>
      </c>
      <c r="C1862" s="5" t="s">
        <v>101</v>
      </c>
      <c r="D1862" s="44"/>
      <c r="E1862" s="9"/>
      <c r="F1862" s="9"/>
      <c r="G1862" s="9">
        <f t="shared" ref="G1862:G1870" si="232">D1862*F1862</f>
        <v>0</v>
      </c>
      <c r="H1862" s="9">
        <f t="shared" ref="H1862:H1870" si="233">G1862*12</f>
        <v>0</v>
      </c>
    </row>
    <row r="1863" spans="1:8" s="38" customFormat="1" x14ac:dyDescent="0.25">
      <c r="A1863" s="127"/>
      <c r="B1863" s="44">
        <v>3</v>
      </c>
      <c r="C1863" s="5" t="s">
        <v>100</v>
      </c>
      <c r="D1863" s="44"/>
      <c r="E1863" s="9"/>
      <c r="F1863" s="9"/>
      <c r="G1863" s="9">
        <f t="shared" si="232"/>
        <v>0</v>
      </c>
      <c r="H1863" s="9">
        <f t="shared" si="233"/>
        <v>0</v>
      </c>
    </row>
    <row r="1864" spans="1:8" s="38" customFormat="1" x14ac:dyDescent="0.25">
      <c r="A1864" s="128"/>
      <c r="B1864" s="44">
        <v>4</v>
      </c>
      <c r="C1864" s="5" t="s">
        <v>114</v>
      </c>
      <c r="D1864" s="44"/>
      <c r="E1864" s="9"/>
      <c r="F1864" s="9"/>
      <c r="G1864" s="9">
        <f t="shared" si="232"/>
        <v>0</v>
      </c>
      <c r="H1864" s="9">
        <f t="shared" si="233"/>
        <v>0</v>
      </c>
    </row>
    <row r="1865" spans="1:8" s="38" customFormat="1" x14ac:dyDescent="0.25">
      <c r="A1865" s="128"/>
      <c r="B1865" s="44">
        <v>5</v>
      </c>
      <c r="C1865" s="5" t="s">
        <v>117</v>
      </c>
      <c r="D1865" s="44"/>
      <c r="E1865" s="9"/>
      <c r="F1865" s="9"/>
      <c r="G1865" s="9">
        <f t="shared" si="232"/>
        <v>0</v>
      </c>
      <c r="H1865" s="9">
        <f t="shared" si="233"/>
        <v>0</v>
      </c>
    </row>
    <row r="1866" spans="1:8" s="38" customFormat="1" x14ac:dyDescent="0.25">
      <c r="A1866" s="128"/>
      <c r="B1866" s="44">
        <v>6</v>
      </c>
      <c r="C1866" s="5" t="s">
        <v>119</v>
      </c>
      <c r="D1866" s="44"/>
      <c r="E1866" s="9"/>
      <c r="F1866" s="9"/>
      <c r="G1866" s="9">
        <f t="shared" si="232"/>
        <v>0</v>
      </c>
      <c r="H1866" s="9">
        <f t="shared" si="233"/>
        <v>0</v>
      </c>
    </row>
    <row r="1867" spans="1:8" s="38" customFormat="1" x14ac:dyDescent="0.25">
      <c r="A1867" s="128"/>
      <c r="B1867" s="44">
        <v>7</v>
      </c>
      <c r="C1867" s="5" t="s">
        <v>120</v>
      </c>
      <c r="D1867" s="44"/>
      <c r="E1867" s="9"/>
      <c r="F1867" s="9"/>
      <c r="G1867" s="9">
        <f t="shared" si="232"/>
        <v>0</v>
      </c>
      <c r="H1867" s="9">
        <f t="shared" si="233"/>
        <v>0</v>
      </c>
    </row>
    <row r="1868" spans="1:8" s="38" customFormat="1" x14ac:dyDescent="0.25">
      <c r="A1868" s="128"/>
      <c r="B1868" s="44">
        <v>8</v>
      </c>
      <c r="C1868" s="5" t="s">
        <v>121</v>
      </c>
      <c r="D1868" s="44"/>
      <c r="E1868" s="9"/>
      <c r="F1868" s="9"/>
      <c r="G1868" s="9">
        <f t="shared" si="232"/>
        <v>0</v>
      </c>
      <c r="H1868" s="9">
        <f t="shared" si="233"/>
        <v>0</v>
      </c>
    </row>
    <row r="1869" spans="1:8" s="38" customFormat="1" x14ac:dyDescent="0.25">
      <c r="A1869" s="128"/>
      <c r="B1869" s="44">
        <v>9</v>
      </c>
      <c r="C1869" s="5" t="s">
        <v>118</v>
      </c>
      <c r="D1869" s="44"/>
      <c r="E1869" s="9"/>
      <c r="F1869" s="9"/>
      <c r="G1869" s="9">
        <f t="shared" si="232"/>
        <v>0</v>
      </c>
      <c r="H1869" s="9">
        <f t="shared" si="233"/>
        <v>0</v>
      </c>
    </row>
    <row r="1870" spans="1:8" s="38" customFormat="1" x14ac:dyDescent="0.25">
      <c r="A1870" s="128"/>
      <c r="B1870" s="44">
        <v>10</v>
      </c>
      <c r="C1870" s="5" t="s">
        <v>116</v>
      </c>
      <c r="D1870" s="44"/>
      <c r="E1870" s="9"/>
      <c r="F1870" s="9"/>
      <c r="G1870" s="9">
        <f t="shared" si="232"/>
        <v>0</v>
      </c>
      <c r="H1870" s="9">
        <f t="shared" si="233"/>
        <v>0</v>
      </c>
    </row>
    <row r="1871" spans="1:8" s="38" customFormat="1" x14ac:dyDescent="0.25">
      <c r="A1871" s="128"/>
      <c r="B1871" s="44">
        <v>11</v>
      </c>
      <c r="C1871" s="13" t="s">
        <v>110</v>
      </c>
      <c r="D1871" s="14">
        <v>18</v>
      </c>
      <c r="E1871" s="129">
        <v>224.2</v>
      </c>
      <c r="F1871" s="129"/>
      <c r="G1871" s="129"/>
      <c r="H1871" s="43">
        <f>E1871*D1871</f>
        <v>4035.6</v>
      </c>
    </row>
    <row r="1872" spans="1:8" s="38" customFormat="1" ht="18.75" customHeight="1" x14ac:dyDescent="0.25">
      <c r="A1872" s="124" t="s">
        <v>115</v>
      </c>
      <c r="B1872" s="125"/>
      <c r="C1872" s="125"/>
      <c r="D1872" s="125"/>
      <c r="E1872" s="125"/>
      <c r="F1872" s="126"/>
      <c r="G1872" s="17" t="e">
        <f>SUM(G1861:G1870)+(H1871/12)</f>
        <v>#REF!</v>
      </c>
      <c r="H1872" s="17" t="e">
        <f>SUM(H1861:H1871)</f>
        <v>#REF!</v>
      </c>
    </row>
    <row r="1873" spans="1:8" s="38" customFormat="1" x14ac:dyDescent="0.25"/>
    <row r="1874" spans="1:8" s="38" customFormat="1" x14ac:dyDescent="0.25"/>
    <row r="1875" spans="1:8" s="38" customFormat="1" ht="21.75" customHeight="1" x14ac:dyDescent="0.25">
      <c r="A1875" s="130" t="s">
        <v>248</v>
      </c>
      <c r="B1875" s="130"/>
      <c r="C1875" s="130"/>
      <c r="D1875" s="130"/>
      <c r="E1875" s="130"/>
      <c r="F1875" s="130"/>
      <c r="G1875" s="130"/>
      <c r="H1875" s="130"/>
    </row>
    <row r="1876" spans="1:8" s="38" customFormat="1" ht="38.25" x14ac:dyDescent="0.25">
      <c r="A1876" s="16" t="s">
        <v>102</v>
      </c>
      <c r="B1876" s="16" t="s">
        <v>103</v>
      </c>
      <c r="C1876" s="16" t="s">
        <v>104</v>
      </c>
      <c r="D1876" s="16" t="s">
        <v>105</v>
      </c>
      <c r="E1876" s="16" t="s">
        <v>106</v>
      </c>
      <c r="F1876" s="16" t="s">
        <v>108</v>
      </c>
      <c r="G1876" s="16" t="s">
        <v>107</v>
      </c>
      <c r="H1876" s="16" t="s">
        <v>109</v>
      </c>
    </row>
    <row r="1877" spans="1:8" s="38" customFormat="1" x14ac:dyDescent="0.25">
      <c r="A1877" s="127">
        <v>1</v>
      </c>
      <c r="B1877" s="44">
        <v>1</v>
      </c>
      <c r="C1877" s="5" t="s">
        <v>149</v>
      </c>
      <c r="D1877" s="44">
        <v>4</v>
      </c>
      <c r="E1877" s="9" t="e">
        <f>#REF!</f>
        <v>#REF!</v>
      </c>
      <c r="F1877" s="9" t="e">
        <f>#REF!</f>
        <v>#REF!</v>
      </c>
      <c r="G1877" s="9" t="e">
        <f>D1877*F1877</f>
        <v>#REF!</v>
      </c>
      <c r="H1877" s="9" t="e">
        <f>G1877*12</f>
        <v>#REF!</v>
      </c>
    </row>
    <row r="1878" spans="1:8" s="38" customFormat="1" x14ac:dyDescent="0.25">
      <c r="A1878" s="127"/>
      <c r="B1878" s="44">
        <v>2</v>
      </c>
      <c r="C1878" s="5" t="s">
        <v>101</v>
      </c>
      <c r="D1878" s="44"/>
      <c r="E1878" s="9"/>
      <c r="F1878" s="9"/>
      <c r="G1878" s="9">
        <f t="shared" ref="G1878:G1886" si="234">D1878*F1878</f>
        <v>0</v>
      </c>
      <c r="H1878" s="9">
        <f t="shared" ref="H1878:H1886" si="235">G1878*12</f>
        <v>0</v>
      </c>
    </row>
    <row r="1879" spans="1:8" s="38" customFormat="1" x14ac:dyDescent="0.25">
      <c r="A1879" s="127"/>
      <c r="B1879" s="44">
        <v>3</v>
      </c>
      <c r="C1879" s="5" t="s">
        <v>100</v>
      </c>
      <c r="D1879" s="44"/>
      <c r="E1879" s="9"/>
      <c r="F1879" s="9"/>
      <c r="G1879" s="9">
        <f t="shared" si="234"/>
        <v>0</v>
      </c>
      <c r="H1879" s="9">
        <f t="shared" si="235"/>
        <v>0</v>
      </c>
    </row>
    <row r="1880" spans="1:8" s="38" customFormat="1" x14ac:dyDescent="0.25">
      <c r="A1880" s="128"/>
      <c r="B1880" s="44">
        <v>4</v>
      </c>
      <c r="C1880" s="5" t="s">
        <v>114</v>
      </c>
      <c r="D1880" s="44"/>
      <c r="E1880" s="9"/>
      <c r="F1880" s="9"/>
      <c r="G1880" s="9">
        <f t="shared" si="234"/>
        <v>0</v>
      </c>
      <c r="H1880" s="9">
        <f t="shared" si="235"/>
        <v>0</v>
      </c>
    </row>
    <row r="1881" spans="1:8" s="38" customFormat="1" x14ac:dyDescent="0.25">
      <c r="A1881" s="128"/>
      <c r="B1881" s="44">
        <v>5</v>
      </c>
      <c r="C1881" s="5" t="s">
        <v>117</v>
      </c>
      <c r="D1881" s="44"/>
      <c r="E1881" s="9"/>
      <c r="F1881" s="9"/>
      <c r="G1881" s="9">
        <f t="shared" si="234"/>
        <v>0</v>
      </c>
      <c r="H1881" s="9">
        <f t="shared" si="235"/>
        <v>0</v>
      </c>
    </row>
    <row r="1882" spans="1:8" s="38" customFormat="1" x14ac:dyDescent="0.25">
      <c r="A1882" s="128"/>
      <c r="B1882" s="44">
        <v>6</v>
      </c>
      <c r="C1882" s="5" t="s">
        <v>119</v>
      </c>
      <c r="D1882" s="44"/>
      <c r="E1882" s="9"/>
      <c r="F1882" s="9"/>
      <c r="G1882" s="9">
        <f t="shared" si="234"/>
        <v>0</v>
      </c>
      <c r="H1882" s="9">
        <f t="shared" si="235"/>
        <v>0</v>
      </c>
    </row>
    <row r="1883" spans="1:8" s="38" customFormat="1" x14ac:dyDescent="0.25">
      <c r="A1883" s="128"/>
      <c r="B1883" s="44">
        <v>7</v>
      </c>
      <c r="C1883" s="5" t="s">
        <v>120</v>
      </c>
      <c r="D1883" s="44"/>
      <c r="E1883" s="9"/>
      <c r="F1883" s="9"/>
      <c r="G1883" s="9">
        <f t="shared" si="234"/>
        <v>0</v>
      </c>
      <c r="H1883" s="9">
        <f t="shared" si="235"/>
        <v>0</v>
      </c>
    </row>
    <row r="1884" spans="1:8" s="38" customFormat="1" x14ac:dyDescent="0.25">
      <c r="A1884" s="128"/>
      <c r="B1884" s="44">
        <v>8</v>
      </c>
      <c r="C1884" s="5" t="s">
        <v>121</v>
      </c>
      <c r="D1884" s="44"/>
      <c r="E1884" s="9"/>
      <c r="F1884" s="9"/>
      <c r="G1884" s="9">
        <f t="shared" si="234"/>
        <v>0</v>
      </c>
      <c r="H1884" s="9">
        <f t="shared" si="235"/>
        <v>0</v>
      </c>
    </row>
    <row r="1885" spans="1:8" s="38" customFormat="1" x14ac:dyDescent="0.25">
      <c r="A1885" s="128"/>
      <c r="B1885" s="44">
        <v>9</v>
      </c>
      <c r="C1885" s="5" t="s">
        <v>118</v>
      </c>
      <c r="D1885" s="44"/>
      <c r="E1885" s="9"/>
      <c r="F1885" s="9"/>
      <c r="G1885" s="9">
        <f t="shared" si="234"/>
        <v>0</v>
      </c>
      <c r="H1885" s="9">
        <f t="shared" si="235"/>
        <v>0</v>
      </c>
    </row>
    <row r="1886" spans="1:8" s="38" customFormat="1" x14ac:dyDescent="0.25">
      <c r="A1886" s="128"/>
      <c r="B1886" s="44">
        <v>10</v>
      </c>
      <c r="C1886" s="5" t="s">
        <v>116</v>
      </c>
      <c r="D1886" s="44"/>
      <c r="E1886" s="9"/>
      <c r="F1886" s="9"/>
      <c r="G1886" s="9">
        <f t="shared" si="234"/>
        <v>0</v>
      </c>
      <c r="H1886" s="9">
        <f t="shared" si="235"/>
        <v>0</v>
      </c>
    </row>
    <row r="1887" spans="1:8" s="38" customFormat="1" x14ac:dyDescent="0.25">
      <c r="A1887" s="128"/>
      <c r="B1887" s="44">
        <v>11</v>
      </c>
      <c r="C1887" s="13" t="s">
        <v>110</v>
      </c>
      <c r="D1887" s="14">
        <v>18</v>
      </c>
      <c r="E1887" s="129">
        <v>224.2</v>
      </c>
      <c r="F1887" s="129"/>
      <c r="G1887" s="129"/>
      <c r="H1887" s="43">
        <f>E1887*D1887</f>
        <v>4035.6</v>
      </c>
    </row>
    <row r="1888" spans="1:8" s="38" customFormat="1" ht="18.75" customHeight="1" x14ac:dyDescent="0.25">
      <c r="A1888" s="124" t="s">
        <v>115</v>
      </c>
      <c r="B1888" s="125"/>
      <c r="C1888" s="125"/>
      <c r="D1888" s="125"/>
      <c r="E1888" s="125"/>
      <c r="F1888" s="126"/>
      <c r="G1888" s="17" t="e">
        <f>SUM(G1877:G1886)+(H1887/12)</f>
        <v>#REF!</v>
      </c>
      <c r="H1888" s="17" t="e">
        <f>SUM(H1877:H1887)</f>
        <v>#REF!</v>
      </c>
    </row>
    <row r="1889" spans="1:8" s="38" customFormat="1" x14ac:dyDescent="0.25"/>
    <row r="1890" spans="1:8" s="38" customFormat="1" x14ac:dyDescent="0.25"/>
    <row r="1891" spans="1:8" s="38" customFormat="1" ht="21.75" customHeight="1" x14ac:dyDescent="0.25">
      <c r="A1891" s="130" t="s">
        <v>246</v>
      </c>
      <c r="B1891" s="130"/>
      <c r="C1891" s="130"/>
      <c r="D1891" s="130"/>
      <c r="E1891" s="130"/>
      <c r="F1891" s="130"/>
      <c r="G1891" s="130"/>
      <c r="H1891" s="130"/>
    </row>
    <row r="1892" spans="1:8" s="38" customFormat="1" ht="38.25" x14ac:dyDescent="0.25">
      <c r="A1892" s="16" t="s">
        <v>102</v>
      </c>
      <c r="B1892" s="16" t="s">
        <v>103</v>
      </c>
      <c r="C1892" s="16" t="s">
        <v>104</v>
      </c>
      <c r="D1892" s="16" t="s">
        <v>105</v>
      </c>
      <c r="E1892" s="16" t="s">
        <v>106</v>
      </c>
      <c r="F1892" s="16" t="s">
        <v>108</v>
      </c>
      <c r="G1892" s="16" t="s">
        <v>107</v>
      </c>
      <c r="H1892" s="16" t="s">
        <v>109</v>
      </c>
    </row>
    <row r="1893" spans="1:8" s="38" customFormat="1" x14ac:dyDescent="0.25">
      <c r="A1893" s="127">
        <v>1</v>
      </c>
      <c r="B1893" s="44">
        <v>1</v>
      </c>
      <c r="C1893" s="5" t="s">
        <v>149</v>
      </c>
      <c r="D1893" s="44">
        <v>1</v>
      </c>
      <c r="E1893" s="9" t="e">
        <f>#REF!</f>
        <v>#REF!</v>
      </c>
      <c r="F1893" s="9" t="e">
        <f>#REF!</f>
        <v>#REF!</v>
      </c>
      <c r="G1893" s="9" t="e">
        <f>D1893*F1893</f>
        <v>#REF!</v>
      </c>
      <c r="H1893" s="9" t="e">
        <f>G1893*12</f>
        <v>#REF!</v>
      </c>
    </row>
    <row r="1894" spans="1:8" s="38" customFormat="1" x14ac:dyDescent="0.25">
      <c r="A1894" s="127"/>
      <c r="B1894" s="44">
        <v>2</v>
      </c>
      <c r="C1894" s="5" t="s">
        <v>101</v>
      </c>
      <c r="D1894" s="44"/>
      <c r="E1894" s="9"/>
      <c r="F1894" s="9"/>
      <c r="G1894" s="9">
        <f t="shared" ref="G1894:G1902" si="236">D1894*F1894</f>
        <v>0</v>
      </c>
      <c r="H1894" s="9">
        <f t="shared" ref="H1894:H1902" si="237">G1894*12</f>
        <v>0</v>
      </c>
    </row>
    <row r="1895" spans="1:8" s="38" customFormat="1" x14ac:dyDescent="0.25">
      <c r="A1895" s="127"/>
      <c r="B1895" s="44">
        <v>3</v>
      </c>
      <c r="C1895" s="5" t="s">
        <v>100</v>
      </c>
      <c r="D1895" s="44"/>
      <c r="E1895" s="9"/>
      <c r="F1895" s="9"/>
      <c r="G1895" s="9">
        <f t="shared" si="236"/>
        <v>0</v>
      </c>
      <c r="H1895" s="9">
        <f t="shared" si="237"/>
        <v>0</v>
      </c>
    </row>
    <row r="1896" spans="1:8" s="38" customFormat="1" x14ac:dyDescent="0.25">
      <c r="A1896" s="128"/>
      <c r="B1896" s="44">
        <v>4</v>
      </c>
      <c r="C1896" s="5" t="s">
        <v>114</v>
      </c>
      <c r="D1896" s="44"/>
      <c r="E1896" s="9"/>
      <c r="F1896" s="9"/>
      <c r="G1896" s="9">
        <f t="shared" si="236"/>
        <v>0</v>
      </c>
      <c r="H1896" s="9">
        <f t="shared" si="237"/>
        <v>0</v>
      </c>
    </row>
    <row r="1897" spans="1:8" s="38" customFormat="1" x14ac:dyDescent="0.25">
      <c r="A1897" s="128"/>
      <c r="B1897" s="44">
        <v>5</v>
      </c>
      <c r="C1897" s="5" t="s">
        <v>117</v>
      </c>
      <c r="D1897" s="44"/>
      <c r="E1897" s="9"/>
      <c r="F1897" s="9"/>
      <c r="G1897" s="9">
        <f t="shared" si="236"/>
        <v>0</v>
      </c>
      <c r="H1897" s="9">
        <f t="shared" si="237"/>
        <v>0</v>
      </c>
    </row>
    <row r="1898" spans="1:8" s="38" customFormat="1" x14ac:dyDescent="0.25">
      <c r="A1898" s="128"/>
      <c r="B1898" s="44">
        <v>6</v>
      </c>
      <c r="C1898" s="5" t="s">
        <v>119</v>
      </c>
      <c r="D1898" s="44"/>
      <c r="E1898" s="9"/>
      <c r="F1898" s="9"/>
      <c r="G1898" s="9">
        <f t="shared" si="236"/>
        <v>0</v>
      </c>
      <c r="H1898" s="9">
        <f t="shared" si="237"/>
        <v>0</v>
      </c>
    </row>
    <row r="1899" spans="1:8" s="38" customFormat="1" x14ac:dyDescent="0.25">
      <c r="A1899" s="128"/>
      <c r="B1899" s="44">
        <v>7</v>
      </c>
      <c r="C1899" s="5" t="s">
        <v>120</v>
      </c>
      <c r="D1899" s="44"/>
      <c r="E1899" s="9"/>
      <c r="F1899" s="9"/>
      <c r="G1899" s="9">
        <f t="shared" si="236"/>
        <v>0</v>
      </c>
      <c r="H1899" s="9">
        <f t="shared" si="237"/>
        <v>0</v>
      </c>
    </row>
    <row r="1900" spans="1:8" s="38" customFormat="1" x14ac:dyDescent="0.25">
      <c r="A1900" s="128"/>
      <c r="B1900" s="44">
        <v>8</v>
      </c>
      <c r="C1900" s="5" t="s">
        <v>121</v>
      </c>
      <c r="D1900" s="44"/>
      <c r="E1900" s="9"/>
      <c r="F1900" s="9"/>
      <c r="G1900" s="9">
        <f t="shared" si="236"/>
        <v>0</v>
      </c>
      <c r="H1900" s="9">
        <f t="shared" si="237"/>
        <v>0</v>
      </c>
    </row>
    <row r="1901" spans="1:8" s="38" customFormat="1" x14ac:dyDescent="0.25">
      <c r="A1901" s="128"/>
      <c r="B1901" s="44">
        <v>9</v>
      </c>
      <c r="C1901" s="5" t="s">
        <v>118</v>
      </c>
      <c r="D1901" s="44"/>
      <c r="E1901" s="9"/>
      <c r="F1901" s="9"/>
      <c r="G1901" s="9">
        <f t="shared" si="236"/>
        <v>0</v>
      </c>
      <c r="H1901" s="9">
        <f t="shared" si="237"/>
        <v>0</v>
      </c>
    </row>
    <row r="1902" spans="1:8" s="38" customFormat="1" x14ac:dyDescent="0.25">
      <c r="A1902" s="128"/>
      <c r="B1902" s="44">
        <v>10</v>
      </c>
      <c r="C1902" s="5" t="s">
        <v>116</v>
      </c>
      <c r="D1902" s="44"/>
      <c r="E1902" s="9"/>
      <c r="F1902" s="9"/>
      <c r="G1902" s="9">
        <f t="shared" si="236"/>
        <v>0</v>
      </c>
      <c r="H1902" s="9">
        <f t="shared" si="237"/>
        <v>0</v>
      </c>
    </row>
    <row r="1903" spans="1:8" s="38" customFormat="1" x14ac:dyDescent="0.25">
      <c r="A1903" s="128"/>
      <c r="B1903" s="44">
        <v>11</v>
      </c>
      <c r="C1903" s="13" t="s">
        <v>110</v>
      </c>
      <c r="D1903" s="14">
        <v>18</v>
      </c>
      <c r="E1903" s="129">
        <v>224.2</v>
      </c>
      <c r="F1903" s="129"/>
      <c r="G1903" s="129"/>
      <c r="H1903" s="43">
        <f>E1903*D1903</f>
        <v>4035.6</v>
      </c>
    </row>
    <row r="1904" spans="1:8" s="38" customFormat="1" ht="18.75" customHeight="1" x14ac:dyDescent="0.25">
      <c r="A1904" s="124" t="s">
        <v>115</v>
      </c>
      <c r="B1904" s="125"/>
      <c r="C1904" s="125"/>
      <c r="D1904" s="125"/>
      <c r="E1904" s="125"/>
      <c r="F1904" s="126"/>
      <c r="G1904" s="17" t="e">
        <f>SUM(G1893:G1902)+(H1903/12)</f>
        <v>#REF!</v>
      </c>
      <c r="H1904" s="17" t="e">
        <f>SUM(H1893:H1903)</f>
        <v>#REF!</v>
      </c>
    </row>
    <row r="1905" spans="1:8" s="38" customFormat="1" x14ac:dyDescent="0.25"/>
    <row r="1906" spans="1:8" s="38" customFormat="1" x14ac:dyDescent="0.25"/>
    <row r="1907" spans="1:8" s="38" customFormat="1" ht="21.75" customHeight="1" x14ac:dyDescent="0.25">
      <c r="A1907" s="130" t="s">
        <v>251</v>
      </c>
      <c r="B1907" s="130"/>
      <c r="C1907" s="130"/>
      <c r="D1907" s="130"/>
      <c r="E1907" s="130"/>
      <c r="F1907" s="130"/>
      <c r="G1907" s="130"/>
      <c r="H1907" s="130"/>
    </row>
    <row r="1908" spans="1:8" s="38" customFormat="1" ht="38.25" x14ac:dyDescent="0.25">
      <c r="A1908" s="16" t="s">
        <v>102</v>
      </c>
      <c r="B1908" s="16" t="s">
        <v>103</v>
      </c>
      <c r="C1908" s="16" t="s">
        <v>104</v>
      </c>
      <c r="D1908" s="16" t="s">
        <v>105</v>
      </c>
      <c r="E1908" s="16" t="s">
        <v>106</v>
      </c>
      <c r="F1908" s="16" t="s">
        <v>108</v>
      </c>
      <c r="G1908" s="16" t="s">
        <v>107</v>
      </c>
      <c r="H1908" s="16" t="s">
        <v>109</v>
      </c>
    </row>
    <row r="1909" spans="1:8" s="38" customFormat="1" x14ac:dyDescent="0.25">
      <c r="A1909" s="127">
        <v>1</v>
      </c>
      <c r="B1909" s="44">
        <v>1</v>
      </c>
      <c r="C1909" s="5" t="s">
        <v>149</v>
      </c>
      <c r="D1909" s="44"/>
      <c r="E1909" s="9"/>
      <c r="F1909" s="9"/>
      <c r="G1909" s="9">
        <f>D1909*F1909</f>
        <v>0</v>
      </c>
      <c r="H1909" s="9">
        <f>G1909*12</f>
        <v>0</v>
      </c>
    </row>
    <row r="1910" spans="1:8" s="38" customFormat="1" x14ac:dyDescent="0.25">
      <c r="A1910" s="127"/>
      <c r="B1910" s="44">
        <v>2</v>
      </c>
      <c r="C1910" s="5" t="s">
        <v>101</v>
      </c>
      <c r="D1910" s="44"/>
      <c r="E1910" s="9"/>
      <c r="F1910" s="9"/>
      <c r="G1910" s="9">
        <f t="shared" ref="G1910:G1918" si="238">D1910*F1910</f>
        <v>0</v>
      </c>
      <c r="H1910" s="9">
        <f t="shared" ref="H1910:H1918" si="239">G1910*12</f>
        <v>0</v>
      </c>
    </row>
    <row r="1911" spans="1:8" s="38" customFormat="1" x14ac:dyDescent="0.25">
      <c r="A1911" s="127"/>
      <c r="B1911" s="44">
        <v>3</v>
      </c>
      <c r="C1911" s="5" t="s">
        <v>100</v>
      </c>
      <c r="D1911" s="44"/>
      <c r="E1911" s="9"/>
      <c r="F1911" s="9"/>
      <c r="G1911" s="9">
        <f t="shared" si="238"/>
        <v>0</v>
      </c>
      <c r="H1911" s="9">
        <f t="shared" si="239"/>
        <v>0</v>
      </c>
    </row>
    <row r="1912" spans="1:8" s="38" customFormat="1" x14ac:dyDescent="0.25">
      <c r="A1912" s="128"/>
      <c r="B1912" s="44">
        <v>4</v>
      </c>
      <c r="C1912" s="5" t="s">
        <v>114</v>
      </c>
      <c r="D1912" s="44">
        <v>1</v>
      </c>
      <c r="E1912" s="9" t="e">
        <f>#REF!</f>
        <v>#REF!</v>
      </c>
      <c r="F1912" s="9" t="e">
        <f>#REF!</f>
        <v>#REF!</v>
      </c>
      <c r="G1912" s="9" t="e">
        <f t="shared" si="238"/>
        <v>#REF!</v>
      </c>
      <c r="H1912" s="9" t="e">
        <f t="shared" si="239"/>
        <v>#REF!</v>
      </c>
    </row>
    <row r="1913" spans="1:8" s="38" customFormat="1" x14ac:dyDescent="0.25">
      <c r="A1913" s="128"/>
      <c r="B1913" s="44">
        <v>5</v>
      </c>
      <c r="C1913" s="5" t="s">
        <v>117</v>
      </c>
      <c r="D1913" s="44"/>
      <c r="E1913" s="9"/>
      <c r="F1913" s="9"/>
      <c r="G1913" s="9">
        <f t="shared" si="238"/>
        <v>0</v>
      </c>
      <c r="H1913" s="9">
        <f t="shared" si="239"/>
        <v>0</v>
      </c>
    </row>
    <row r="1914" spans="1:8" s="38" customFormat="1" x14ac:dyDescent="0.25">
      <c r="A1914" s="128"/>
      <c r="B1914" s="44">
        <v>6</v>
      </c>
      <c r="C1914" s="5" t="s">
        <v>119</v>
      </c>
      <c r="D1914" s="44"/>
      <c r="E1914" s="9"/>
      <c r="F1914" s="9"/>
      <c r="G1914" s="9">
        <f t="shared" si="238"/>
        <v>0</v>
      </c>
      <c r="H1914" s="9">
        <f t="shared" si="239"/>
        <v>0</v>
      </c>
    </row>
    <row r="1915" spans="1:8" s="38" customFormat="1" x14ac:dyDescent="0.25">
      <c r="A1915" s="128"/>
      <c r="B1915" s="44">
        <v>7</v>
      </c>
      <c r="C1915" s="5" t="s">
        <v>120</v>
      </c>
      <c r="D1915" s="44"/>
      <c r="E1915" s="9"/>
      <c r="F1915" s="9"/>
      <c r="G1915" s="9">
        <f t="shared" si="238"/>
        <v>0</v>
      </c>
      <c r="H1915" s="9">
        <f t="shared" si="239"/>
        <v>0</v>
      </c>
    </row>
    <row r="1916" spans="1:8" s="38" customFormat="1" x14ac:dyDescent="0.25">
      <c r="A1916" s="128"/>
      <c r="B1916" s="44">
        <v>8</v>
      </c>
      <c r="C1916" s="5" t="s">
        <v>121</v>
      </c>
      <c r="D1916" s="44"/>
      <c r="E1916" s="9"/>
      <c r="F1916" s="9"/>
      <c r="G1916" s="9">
        <f t="shared" si="238"/>
        <v>0</v>
      </c>
      <c r="H1916" s="9">
        <f t="shared" si="239"/>
        <v>0</v>
      </c>
    </row>
    <row r="1917" spans="1:8" s="38" customFormat="1" x14ac:dyDescent="0.25">
      <c r="A1917" s="128"/>
      <c r="B1917" s="44">
        <v>9</v>
      </c>
      <c r="C1917" s="5" t="s">
        <v>118</v>
      </c>
      <c r="D1917" s="44"/>
      <c r="E1917" s="9"/>
      <c r="F1917" s="9"/>
      <c r="G1917" s="9">
        <f t="shared" si="238"/>
        <v>0</v>
      </c>
      <c r="H1917" s="9">
        <f t="shared" si="239"/>
        <v>0</v>
      </c>
    </row>
    <row r="1918" spans="1:8" s="38" customFormat="1" x14ac:dyDescent="0.25">
      <c r="A1918" s="128"/>
      <c r="B1918" s="44">
        <v>10</v>
      </c>
      <c r="C1918" s="5" t="s">
        <v>116</v>
      </c>
      <c r="D1918" s="44"/>
      <c r="E1918" s="9"/>
      <c r="F1918" s="9"/>
      <c r="G1918" s="9">
        <f t="shared" si="238"/>
        <v>0</v>
      </c>
      <c r="H1918" s="9">
        <f t="shared" si="239"/>
        <v>0</v>
      </c>
    </row>
    <row r="1919" spans="1:8" s="38" customFormat="1" x14ac:dyDescent="0.25">
      <c r="A1919" s="128"/>
      <c r="B1919" s="44">
        <v>11</v>
      </c>
      <c r="C1919" s="13" t="s">
        <v>110</v>
      </c>
      <c r="D1919" s="14">
        <v>36</v>
      </c>
      <c r="E1919" s="129">
        <v>224.2</v>
      </c>
      <c r="F1919" s="129"/>
      <c r="G1919" s="129"/>
      <c r="H1919" s="43">
        <f>E1919*D1919</f>
        <v>8071.2</v>
      </c>
    </row>
    <row r="1920" spans="1:8" s="38" customFormat="1" ht="18.75" customHeight="1" x14ac:dyDescent="0.25">
      <c r="A1920" s="124" t="s">
        <v>115</v>
      </c>
      <c r="B1920" s="125"/>
      <c r="C1920" s="125"/>
      <c r="D1920" s="125"/>
      <c r="E1920" s="125"/>
      <c r="F1920" s="126"/>
      <c r="G1920" s="17" t="e">
        <f>SUM(G1909:G1918)+(H1919/12)</f>
        <v>#REF!</v>
      </c>
      <c r="H1920" s="17" t="e">
        <f>SUM(H1909:H1919)</f>
        <v>#REF!</v>
      </c>
    </row>
    <row r="1921" spans="1:8" s="38" customFormat="1" x14ac:dyDescent="0.25"/>
    <row r="1922" spans="1:8" s="38" customFormat="1" x14ac:dyDescent="0.25"/>
    <row r="1923" spans="1:8" s="38" customFormat="1" ht="21.75" customHeight="1" x14ac:dyDescent="0.25">
      <c r="A1923" s="130" t="s">
        <v>252</v>
      </c>
      <c r="B1923" s="130"/>
      <c r="C1923" s="130"/>
      <c r="D1923" s="130"/>
      <c r="E1923" s="130"/>
      <c r="F1923" s="130"/>
      <c r="G1923" s="130"/>
      <c r="H1923" s="130"/>
    </row>
    <row r="1924" spans="1:8" s="38" customFormat="1" ht="38.25" x14ac:dyDescent="0.25">
      <c r="A1924" s="16" t="s">
        <v>102</v>
      </c>
      <c r="B1924" s="16" t="s">
        <v>103</v>
      </c>
      <c r="C1924" s="16" t="s">
        <v>104</v>
      </c>
      <c r="D1924" s="16" t="s">
        <v>105</v>
      </c>
      <c r="E1924" s="16" t="s">
        <v>106</v>
      </c>
      <c r="F1924" s="16" t="s">
        <v>108</v>
      </c>
      <c r="G1924" s="16" t="s">
        <v>107</v>
      </c>
      <c r="H1924" s="16" t="s">
        <v>109</v>
      </c>
    </row>
    <row r="1925" spans="1:8" s="38" customFormat="1" x14ac:dyDescent="0.25">
      <c r="A1925" s="127">
        <v>1</v>
      </c>
      <c r="B1925" s="44">
        <v>1</v>
      </c>
      <c r="C1925" s="5" t="s">
        <v>149</v>
      </c>
      <c r="D1925" s="44">
        <v>1</v>
      </c>
      <c r="E1925" s="9" t="e">
        <f>#REF!</f>
        <v>#REF!</v>
      </c>
      <c r="F1925" s="9" t="e">
        <f>#REF!</f>
        <v>#REF!</v>
      </c>
      <c r="G1925" s="9" t="e">
        <f>D1925*F1925</f>
        <v>#REF!</v>
      </c>
      <c r="H1925" s="9" t="e">
        <f>G1925*12</f>
        <v>#REF!</v>
      </c>
    </row>
    <row r="1926" spans="1:8" s="38" customFormat="1" x14ac:dyDescent="0.25">
      <c r="A1926" s="127"/>
      <c r="B1926" s="44">
        <v>2</v>
      </c>
      <c r="C1926" s="5" t="s">
        <v>101</v>
      </c>
      <c r="D1926" s="44"/>
      <c r="E1926" s="9"/>
      <c r="F1926" s="9"/>
      <c r="G1926" s="9">
        <f t="shared" ref="G1926:G1934" si="240">D1926*F1926</f>
        <v>0</v>
      </c>
      <c r="H1926" s="9">
        <f t="shared" ref="H1926:H1934" si="241">G1926*12</f>
        <v>0</v>
      </c>
    </row>
    <row r="1927" spans="1:8" s="38" customFormat="1" x14ac:dyDescent="0.25">
      <c r="A1927" s="127"/>
      <c r="B1927" s="44">
        <v>3</v>
      </c>
      <c r="C1927" s="5" t="s">
        <v>100</v>
      </c>
      <c r="D1927" s="44"/>
      <c r="E1927" s="9"/>
      <c r="F1927" s="9"/>
      <c r="G1927" s="9">
        <f t="shared" si="240"/>
        <v>0</v>
      </c>
      <c r="H1927" s="9">
        <f t="shared" si="241"/>
        <v>0</v>
      </c>
    </row>
    <row r="1928" spans="1:8" s="38" customFormat="1" x14ac:dyDescent="0.25">
      <c r="A1928" s="128"/>
      <c r="B1928" s="44">
        <v>4</v>
      </c>
      <c r="C1928" s="5" t="s">
        <v>114</v>
      </c>
      <c r="D1928" s="44"/>
      <c r="E1928" s="9"/>
      <c r="F1928" s="9"/>
      <c r="G1928" s="9">
        <f t="shared" si="240"/>
        <v>0</v>
      </c>
      <c r="H1928" s="9">
        <f t="shared" si="241"/>
        <v>0</v>
      </c>
    </row>
    <row r="1929" spans="1:8" s="38" customFormat="1" x14ac:dyDescent="0.25">
      <c r="A1929" s="128"/>
      <c r="B1929" s="44">
        <v>5</v>
      </c>
      <c r="C1929" s="5" t="s">
        <v>117</v>
      </c>
      <c r="D1929" s="44"/>
      <c r="E1929" s="9"/>
      <c r="F1929" s="9"/>
      <c r="G1929" s="9">
        <f t="shared" si="240"/>
        <v>0</v>
      </c>
      <c r="H1929" s="9">
        <f t="shared" si="241"/>
        <v>0</v>
      </c>
    </row>
    <row r="1930" spans="1:8" s="38" customFormat="1" x14ac:dyDescent="0.25">
      <c r="A1930" s="128"/>
      <c r="B1930" s="44">
        <v>6</v>
      </c>
      <c r="C1930" s="5" t="s">
        <v>119</v>
      </c>
      <c r="D1930" s="44"/>
      <c r="E1930" s="9"/>
      <c r="F1930" s="9"/>
      <c r="G1930" s="9">
        <f t="shared" si="240"/>
        <v>0</v>
      </c>
      <c r="H1930" s="9">
        <f t="shared" si="241"/>
        <v>0</v>
      </c>
    </row>
    <row r="1931" spans="1:8" s="38" customFormat="1" x14ac:dyDescent="0.25">
      <c r="A1931" s="128"/>
      <c r="B1931" s="44">
        <v>7</v>
      </c>
      <c r="C1931" s="5" t="s">
        <v>120</v>
      </c>
      <c r="D1931" s="44"/>
      <c r="E1931" s="9"/>
      <c r="F1931" s="9"/>
      <c r="G1931" s="9">
        <f t="shared" si="240"/>
        <v>0</v>
      </c>
      <c r="H1931" s="9">
        <f t="shared" si="241"/>
        <v>0</v>
      </c>
    </row>
    <row r="1932" spans="1:8" s="38" customFormat="1" x14ac:dyDescent="0.25">
      <c r="A1932" s="128"/>
      <c r="B1932" s="44">
        <v>8</v>
      </c>
      <c r="C1932" s="5" t="s">
        <v>121</v>
      </c>
      <c r="D1932" s="44"/>
      <c r="E1932" s="9"/>
      <c r="F1932" s="9"/>
      <c r="G1932" s="9">
        <f t="shared" si="240"/>
        <v>0</v>
      </c>
      <c r="H1932" s="9">
        <f t="shared" si="241"/>
        <v>0</v>
      </c>
    </row>
    <row r="1933" spans="1:8" s="38" customFormat="1" x14ac:dyDescent="0.25">
      <c r="A1933" s="128"/>
      <c r="B1933" s="44">
        <v>9</v>
      </c>
      <c r="C1933" s="5" t="s">
        <v>118</v>
      </c>
      <c r="D1933" s="44"/>
      <c r="E1933" s="9"/>
      <c r="F1933" s="9"/>
      <c r="G1933" s="9">
        <f t="shared" si="240"/>
        <v>0</v>
      </c>
      <c r="H1933" s="9">
        <f t="shared" si="241"/>
        <v>0</v>
      </c>
    </row>
    <row r="1934" spans="1:8" s="38" customFormat="1" x14ac:dyDescent="0.25">
      <c r="A1934" s="128"/>
      <c r="B1934" s="44">
        <v>10</v>
      </c>
      <c r="C1934" s="5" t="s">
        <v>116</v>
      </c>
      <c r="D1934" s="44"/>
      <c r="E1934" s="9"/>
      <c r="F1934" s="9"/>
      <c r="G1934" s="9">
        <f t="shared" si="240"/>
        <v>0</v>
      </c>
      <c r="H1934" s="9">
        <f t="shared" si="241"/>
        <v>0</v>
      </c>
    </row>
    <row r="1935" spans="1:8" s="38" customFormat="1" x14ac:dyDescent="0.25">
      <c r="A1935" s="128"/>
      <c r="B1935" s="44">
        <v>11</v>
      </c>
      <c r="C1935" s="13" t="s">
        <v>110</v>
      </c>
      <c r="D1935" s="14">
        <v>36</v>
      </c>
      <c r="E1935" s="129">
        <v>224.2</v>
      </c>
      <c r="F1935" s="129"/>
      <c r="G1935" s="129"/>
      <c r="H1935" s="43">
        <f>E1935*D1935</f>
        <v>8071.2</v>
      </c>
    </row>
    <row r="1936" spans="1:8" s="38" customFormat="1" ht="18.75" customHeight="1" x14ac:dyDescent="0.25">
      <c r="A1936" s="124" t="s">
        <v>115</v>
      </c>
      <c r="B1936" s="125"/>
      <c r="C1936" s="125"/>
      <c r="D1936" s="125"/>
      <c r="E1936" s="125"/>
      <c r="F1936" s="126"/>
      <c r="G1936" s="17" t="e">
        <f>SUM(G1925:G1934)+(H1935/12)</f>
        <v>#REF!</v>
      </c>
      <c r="H1936" s="17" t="e">
        <f>SUM(H1925:H1935)</f>
        <v>#REF!</v>
      </c>
    </row>
    <row r="1937" spans="1:8" s="38" customFormat="1" x14ac:dyDescent="0.25"/>
    <row r="1938" spans="1:8" s="38" customFormat="1" x14ac:dyDescent="0.25"/>
    <row r="1939" spans="1:8" s="38" customFormat="1" ht="21.75" customHeight="1" x14ac:dyDescent="0.25">
      <c r="A1939" s="130" t="s">
        <v>249</v>
      </c>
      <c r="B1939" s="130"/>
      <c r="C1939" s="130"/>
      <c r="D1939" s="130"/>
      <c r="E1939" s="130"/>
      <c r="F1939" s="130"/>
      <c r="G1939" s="130"/>
      <c r="H1939" s="130"/>
    </row>
    <row r="1940" spans="1:8" s="38" customFormat="1" ht="38.25" x14ac:dyDescent="0.25">
      <c r="A1940" s="16" t="s">
        <v>102</v>
      </c>
      <c r="B1940" s="16" t="s">
        <v>103</v>
      </c>
      <c r="C1940" s="16" t="s">
        <v>104</v>
      </c>
      <c r="D1940" s="16" t="s">
        <v>105</v>
      </c>
      <c r="E1940" s="16" t="s">
        <v>106</v>
      </c>
      <c r="F1940" s="16" t="s">
        <v>108</v>
      </c>
      <c r="G1940" s="16" t="s">
        <v>107</v>
      </c>
      <c r="H1940" s="16" t="s">
        <v>109</v>
      </c>
    </row>
    <row r="1941" spans="1:8" s="38" customFormat="1" x14ac:dyDescent="0.25">
      <c r="A1941" s="127">
        <v>1</v>
      </c>
      <c r="B1941" s="44">
        <v>1</v>
      </c>
      <c r="C1941" s="5" t="s">
        <v>149</v>
      </c>
      <c r="D1941" s="44">
        <v>1</v>
      </c>
      <c r="E1941" s="9" t="e">
        <f>#REF!</f>
        <v>#REF!</v>
      </c>
      <c r="F1941" s="9" t="e">
        <f>#REF!</f>
        <v>#REF!</v>
      </c>
      <c r="G1941" s="9" t="e">
        <f>D1941*F1941</f>
        <v>#REF!</v>
      </c>
      <c r="H1941" s="9" t="e">
        <f>G1941*12</f>
        <v>#REF!</v>
      </c>
    </row>
    <row r="1942" spans="1:8" s="38" customFormat="1" x14ac:dyDescent="0.25">
      <c r="A1942" s="127"/>
      <c r="B1942" s="44">
        <v>2</v>
      </c>
      <c r="C1942" s="5" t="s">
        <v>101</v>
      </c>
      <c r="D1942" s="44"/>
      <c r="E1942" s="9"/>
      <c r="F1942" s="9"/>
      <c r="G1942" s="9">
        <f t="shared" ref="G1942:G1950" si="242">D1942*F1942</f>
        <v>0</v>
      </c>
      <c r="H1942" s="9">
        <f t="shared" ref="H1942:H1950" si="243">G1942*12</f>
        <v>0</v>
      </c>
    </row>
    <row r="1943" spans="1:8" s="38" customFormat="1" x14ac:dyDescent="0.25">
      <c r="A1943" s="127"/>
      <c r="B1943" s="44">
        <v>3</v>
      </c>
      <c r="C1943" s="5" t="s">
        <v>100</v>
      </c>
      <c r="D1943" s="44"/>
      <c r="E1943" s="9"/>
      <c r="F1943" s="9"/>
      <c r="G1943" s="9">
        <f t="shared" si="242"/>
        <v>0</v>
      </c>
      <c r="H1943" s="9">
        <f t="shared" si="243"/>
        <v>0</v>
      </c>
    </row>
    <row r="1944" spans="1:8" s="38" customFormat="1" x14ac:dyDescent="0.25">
      <c r="A1944" s="128"/>
      <c r="B1944" s="44">
        <v>4</v>
      </c>
      <c r="C1944" s="5" t="s">
        <v>114</v>
      </c>
      <c r="D1944" s="44"/>
      <c r="E1944" s="9"/>
      <c r="F1944" s="9"/>
      <c r="G1944" s="9">
        <f t="shared" si="242"/>
        <v>0</v>
      </c>
      <c r="H1944" s="9">
        <f t="shared" si="243"/>
        <v>0</v>
      </c>
    </row>
    <row r="1945" spans="1:8" s="38" customFormat="1" x14ac:dyDescent="0.25">
      <c r="A1945" s="128"/>
      <c r="B1945" s="44">
        <v>5</v>
      </c>
      <c r="C1945" s="5" t="s">
        <v>117</v>
      </c>
      <c r="D1945" s="44"/>
      <c r="E1945" s="9"/>
      <c r="F1945" s="9"/>
      <c r="G1945" s="9">
        <f t="shared" si="242"/>
        <v>0</v>
      </c>
      <c r="H1945" s="9">
        <f t="shared" si="243"/>
        <v>0</v>
      </c>
    </row>
    <row r="1946" spans="1:8" s="38" customFormat="1" x14ac:dyDescent="0.25">
      <c r="A1946" s="128"/>
      <c r="B1946" s="44">
        <v>6</v>
      </c>
      <c r="C1946" s="5" t="s">
        <v>119</v>
      </c>
      <c r="D1946" s="44"/>
      <c r="E1946" s="9"/>
      <c r="F1946" s="9"/>
      <c r="G1946" s="9">
        <f t="shared" si="242"/>
        <v>0</v>
      </c>
      <c r="H1946" s="9">
        <f t="shared" si="243"/>
        <v>0</v>
      </c>
    </row>
    <row r="1947" spans="1:8" s="38" customFormat="1" x14ac:dyDescent="0.25">
      <c r="A1947" s="128"/>
      <c r="B1947" s="44">
        <v>7</v>
      </c>
      <c r="C1947" s="5" t="s">
        <v>120</v>
      </c>
      <c r="D1947" s="44"/>
      <c r="E1947" s="9"/>
      <c r="F1947" s="9"/>
      <c r="G1947" s="9">
        <f t="shared" si="242"/>
        <v>0</v>
      </c>
      <c r="H1947" s="9">
        <f t="shared" si="243"/>
        <v>0</v>
      </c>
    </row>
    <row r="1948" spans="1:8" s="38" customFormat="1" x14ac:dyDescent="0.25">
      <c r="A1948" s="128"/>
      <c r="B1948" s="44">
        <v>8</v>
      </c>
      <c r="C1948" s="5" t="s">
        <v>121</v>
      </c>
      <c r="D1948" s="44"/>
      <c r="E1948" s="9"/>
      <c r="F1948" s="9"/>
      <c r="G1948" s="9">
        <f t="shared" si="242"/>
        <v>0</v>
      </c>
      <c r="H1948" s="9">
        <f t="shared" si="243"/>
        <v>0</v>
      </c>
    </row>
    <row r="1949" spans="1:8" s="38" customFormat="1" x14ac:dyDescent="0.25">
      <c r="A1949" s="128"/>
      <c r="B1949" s="44">
        <v>9</v>
      </c>
      <c r="C1949" s="5" t="s">
        <v>118</v>
      </c>
      <c r="D1949" s="44"/>
      <c r="E1949" s="9"/>
      <c r="F1949" s="9"/>
      <c r="G1949" s="9">
        <f t="shared" si="242"/>
        <v>0</v>
      </c>
      <c r="H1949" s="9">
        <f t="shared" si="243"/>
        <v>0</v>
      </c>
    </row>
    <row r="1950" spans="1:8" s="38" customFormat="1" x14ac:dyDescent="0.25">
      <c r="A1950" s="128"/>
      <c r="B1950" s="44">
        <v>10</v>
      </c>
      <c r="C1950" s="5" t="s">
        <v>116</v>
      </c>
      <c r="D1950" s="44"/>
      <c r="E1950" s="9"/>
      <c r="F1950" s="9"/>
      <c r="G1950" s="9">
        <f t="shared" si="242"/>
        <v>0</v>
      </c>
      <c r="H1950" s="9">
        <f t="shared" si="243"/>
        <v>0</v>
      </c>
    </row>
    <row r="1951" spans="1:8" s="38" customFormat="1" x14ac:dyDescent="0.25">
      <c r="A1951" s="128"/>
      <c r="B1951" s="44">
        <v>11</v>
      </c>
      <c r="C1951" s="13" t="s">
        <v>110</v>
      </c>
      <c r="D1951" s="14">
        <v>18</v>
      </c>
      <c r="E1951" s="129">
        <v>224.2</v>
      </c>
      <c r="F1951" s="129"/>
      <c r="G1951" s="129"/>
      <c r="H1951" s="43">
        <f>E1951*D1951</f>
        <v>4035.6</v>
      </c>
    </row>
    <row r="1952" spans="1:8" s="38" customFormat="1" ht="18.75" customHeight="1" x14ac:dyDescent="0.25">
      <c r="A1952" s="124" t="s">
        <v>115</v>
      </c>
      <c r="B1952" s="125"/>
      <c r="C1952" s="125"/>
      <c r="D1952" s="125"/>
      <c r="E1952" s="125"/>
      <c r="F1952" s="126"/>
      <c r="G1952" s="17" t="e">
        <f>SUM(G1941:G1950)+(H1951/12)</f>
        <v>#REF!</v>
      </c>
      <c r="H1952" s="17" t="e">
        <f>SUM(H1941:H1951)</f>
        <v>#REF!</v>
      </c>
    </row>
    <row r="1953" spans="1:8" s="38" customFormat="1" x14ac:dyDescent="0.25"/>
    <row r="1954" spans="1:8" s="38" customFormat="1" x14ac:dyDescent="0.25"/>
    <row r="1955" spans="1:8" s="38" customFormat="1" ht="21.75" customHeight="1" x14ac:dyDescent="0.25">
      <c r="A1955" s="130" t="s">
        <v>250</v>
      </c>
      <c r="B1955" s="130"/>
      <c r="C1955" s="130"/>
      <c r="D1955" s="130"/>
      <c r="E1955" s="130"/>
      <c r="F1955" s="130"/>
      <c r="G1955" s="130"/>
      <c r="H1955" s="130"/>
    </row>
    <row r="1956" spans="1:8" s="38" customFormat="1" ht="38.25" x14ac:dyDescent="0.25">
      <c r="A1956" s="16" t="s">
        <v>102</v>
      </c>
      <c r="B1956" s="16" t="s">
        <v>103</v>
      </c>
      <c r="C1956" s="16" t="s">
        <v>104</v>
      </c>
      <c r="D1956" s="16" t="s">
        <v>105</v>
      </c>
      <c r="E1956" s="16" t="s">
        <v>106</v>
      </c>
      <c r="F1956" s="16" t="s">
        <v>108</v>
      </c>
      <c r="G1956" s="16" t="s">
        <v>107</v>
      </c>
      <c r="H1956" s="16" t="s">
        <v>109</v>
      </c>
    </row>
    <row r="1957" spans="1:8" s="38" customFormat="1" x14ac:dyDescent="0.25">
      <c r="A1957" s="127">
        <v>1</v>
      </c>
      <c r="B1957" s="44">
        <v>1</v>
      </c>
      <c r="C1957" s="5" t="s">
        <v>149</v>
      </c>
      <c r="D1957" s="44">
        <v>1</v>
      </c>
      <c r="E1957" s="9" t="e">
        <f>#REF!</f>
        <v>#REF!</v>
      </c>
      <c r="F1957" s="9" t="e">
        <f>#REF!</f>
        <v>#REF!</v>
      </c>
      <c r="G1957" s="9" t="e">
        <f>D1957*F1957</f>
        <v>#REF!</v>
      </c>
      <c r="H1957" s="9" t="e">
        <f>G1957*12</f>
        <v>#REF!</v>
      </c>
    </row>
    <row r="1958" spans="1:8" s="38" customFormat="1" x14ac:dyDescent="0.25">
      <c r="A1958" s="127"/>
      <c r="B1958" s="44">
        <v>2</v>
      </c>
      <c r="C1958" s="5" t="s">
        <v>101</v>
      </c>
      <c r="D1958" s="44"/>
      <c r="E1958" s="9"/>
      <c r="F1958" s="9"/>
      <c r="G1958" s="9">
        <f t="shared" ref="G1958:G1966" si="244">D1958*F1958</f>
        <v>0</v>
      </c>
      <c r="H1958" s="9">
        <f t="shared" ref="H1958:H1966" si="245">G1958*12</f>
        <v>0</v>
      </c>
    </row>
    <row r="1959" spans="1:8" s="38" customFormat="1" x14ac:dyDescent="0.25">
      <c r="A1959" s="127"/>
      <c r="B1959" s="44">
        <v>3</v>
      </c>
      <c r="C1959" s="5" t="s">
        <v>100</v>
      </c>
      <c r="D1959" s="44"/>
      <c r="E1959" s="9"/>
      <c r="F1959" s="9"/>
      <c r="G1959" s="9">
        <f t="shared" si="244"/>
        <v>0</v>
      </c>
      <c r="H1959" s="9">
        <f t="shared" si="245"/>
        <v>0</v>
      </c>
    </row>
    <row r="1960" spans="1:8" s="38" customFormat="1" x14ac:dyDescent="0.25">
      <c r="A1960" s="128"/>
      <c r="B1960" s="44">
        <v>4</v>
      </c>
      <c r="C1960" s="5" t="s">
        <v>114</v>
      </c>
      <c r="D1960" s="44"/>
      <c r="E1960" s="9"/>
      <c r="F1960" s="9"/>
      <c r="G1960" s="9">
        <f t="shared" si="244"/>
        <v>0</v>
      </c>
      <c r="H1960" s="9">
        <f t="shared" si="245"/>
        <v>0</v>
      </c>
    </row>
    <row r="1961" spans="1:8" s="38" customFormat="1" x14ac:dyDescent="0.25">
      <c r="A1961" s="128"/>
      <c r="B1961" s="44">
        <v>5</v>
      </c>
      <c r="C1961" s="5" t="s">
        <v>117</v>
      </c>
      <c r="D1961" s="44"/>
      <c r="E1961" s="9"/>
      <c r="F1961" s="9"/>
      <c r="G1961" s="9">
        <f t="shared" si="244"/>
        <v>0</v>
      </c>
      <c r="H1961" s="9">
        <f t="shared" si="245"/>
        <v>0</v>
      </c>
    </row>
    <row r="1962" spans="1:8" s="38" customFormat="1" x14ac:dyDescent="0.25">
      <c r="A1962" s="128"/>
      <c r="B1962" s="44">
        <v>6</v>
      </c>
      <c r="C1962" s="5" t="s">
        <v>119</v>
      </c>
      <c r="D1962" s="44"/>
      <c r="E1962" s="9"/>
      <c r="F1962" s="9"/>
      <c r="G1962" s="9">
        <f t="shared" si="244"/>
        <v>0</v>
      </c>
      <c r="H1962" s="9">
        <f t="shared" si="245"/>
        <v>0</v>
      </c>
    </row>
    <row r="1963" spans="1:8" s="38" customFormat="1" x14ac:dyDescent="0.25">
      <c r="A1963" s="128"/>
      <c r="B1963" s="44">
        <v>7</v>
      </c>
      <c r="C1963" s="5" t="s">
        <v>120</v>
      </c>
      <c r="D1963" s="44"/>
      <c r="E1963" s="9"/>
      <c r="F1963" s="9"/>
      <c r="G1963" s="9">
        <f t="shared" si="244"/>
        <v>0</v>
      </c>
      <c r="H1963" s="9">
        <f t="shared" si="245"/>
        <v>0</v>
      </c>
    </row>
    <row r="1964" spans="1:8" s="38" customFormat="1" x14ac:dyDescent="0.25">
      <c r="A1964" s="128"/>
      <c r="B1964" s="44">
        <v>8</v>
      </c>
      <c r="C1964" s="5" t="s">
        <v>121</v>
      </c>
      <c r="D1964" s="44"/>
      <c r="E1964" s="9"/>
      <c r="F1964" s="9"/>
      <c r="G1964" s="9">
        <f t="shared" si="244"/>
        <v>0</v>
      </c>
      <c r="H1964" s="9">
        <f t="shared" si="245"/>
        <v>0</v>
      </c>
    </row>
    <row r="1965" spans="1:8" s="38" customFormat="1" x14ac:dyDescent="0.25">
      <c r="A1965" s="128"/>
      <c r="B1965" s="44">
        <v>9</v>
      </c>
      <c r="C1965" s="5" t="s">
        <v>118</v>
      </c>
      <c r="D1965" s="44"/>
      <c r="E1965" s="9"/>
      <c r="F1965" s="9"/>
      <c r="G1965" s="9">
        <f t="shared" si="244"/>
        <v>0</v>
      </c>
      <c r="H1965" s="9">
        <f t="shared" si="245"/>
        <v>0</v>
      </c>
    </row>
    <row r="1966" spans="1:8" s="38" customFormat="1" x14ac:dyDescent="0.25">
      <c r="A1966" s="128"/>
      <c r="B1966" s="44">
        <v>10</v>
      </c>
      <c r="C1966" s="5" t="s">
        <v>116</v>
      </c>
      <c r="D1966" s="44"/>
      <c r="E1966" s="9"/>
      <c r="F1966" s="9"/>
      <c r="G1966" s="9">
        <f t="shared" si="244"/>
        <v>0</v>
      </c>
      <c r="H1966" s="9">
        <f t="shared" si="245"/>
        <v>0</v>
      </c>
    </row>
    <row r="1967" spans="1:8" s="38" customFormat="1" x14ac:dyDescent="0.25">
      <c r="A1967" s="128"/>
      <c r="B1967" s="44">
        <v>11</v>
      </c>
      <c r="C1967" s="13" t="s">
        <v>110</v>
      </c>
      <c r="D1967" s="14">
        <v>18</v>
      </c>
      <c r="E1967" s="129">
        <v>224.2</v>
      </c>
      <c r="F1967" s="129"/>
      <c r="G1967" s="129"/>
      <c r="H1967" s="43">
        <f>E1967*D1967</f>
        <v>4035.6</v>
      </c>
    </row>
    <row r="1968" spans="1:8" s="38" customFormat="1" ht="18.75" customHeight="1" x14ac:dyDescent="0.25">
      <c r="A1968" s="124" t="s">
        <v>115</v>
      </c>
      <c r="B1968" s="125"/>
      <c r="C1968" s="125"/>
      <c r="D1968" s="125"/>
      <c r="E1968" s="125"/>
      <c r="F1968" s="126"/>
      <c r="G1968" s="17" t="e">
        <f>SUM(G1957:G1966)+(H1967/12)</f>
        <v>#REF!</v>
      </c>
      <c r="H1968" s="17" t="e">
        <f>SUM(H1957:H1967)</f>
        <v>#REF!</v>
      </c>
    </row>
    <row r="1969" spans="1:8" s="38" customFormat="1" x14ac:dyDescent="0.25"/>
    <row r="1970" spans="1:8" s="38" customFormat="1" x14ac:dyDescent="0.25"/>
    <row r="1971" spans="1:8" s="38" customFormat="1" ht="21.75" customHeight="1" x14ac:dyDescent="0.25">
      <c r="A1971" s="130" t="s">
        <v>253</v>
      </c>
      <c r="B1971" s="130"/>
      <c r="C1971" s="130"/>
      <c r="D1971" s="130"/>
      <c r="E1971" s="130"/>
      <c r="F1971" s="130"/>
      <c r="G1971" s="130"/>
      <c r="H1971" s="130"/>
    </row>
    <row r="1972" spans="1:8" s="38" customFormat="1" ht="38.25" x14ac:dyDescent="0.25">
      <c r="A1972" s="16" t="s">
        <v>102</v>
      </c>
      <c r="B1972" s="16" t="s">
        <v>103</v>
      </c>
      <c r="C1972" s="16" t="s">
        <v>104</v>
      </c>
      <c r="D1972" s="16" t="s">
        <v>105</v>
      </c>
      <c r="E1972" s="16" t="s">
        <v>106</v>
      </c>
      <c r="F1972" s="16" t="s">
        <v>108</v>
      </c>
      <c r="G1972" s="16" t="s">
        <v>107</v>
      </c>
      <c r="H1972" s="16" t="s">
        <v>109</v>
      </c>
    </row>
    <row r="1973" spans="1:8" s="38" customFormat="1" x14ac:dyDescent="0.25">
      <c r="A1973" s="127">
        <v>1</v>
      </c>
      <c r="B1973" s="44">
        <v>1</v>
      </c>
      <c r="C1973" s="5" t="s">
        <v>149</v>
      </c>
      <c r="D1973" s="44">
        <v>1</v>
      </c>
      <c r="E1973" s="9" t="e">
        <f>#REF!</f>
        <v>#REF!</v>
      </c>
      <c r="F1973" s="9" t="e">
        <f>#REF!</f>
        <v>#REF!</v>
      </c>
      <c r="G1973" s="9" t="e">
        <f>D1973*F1973</f>
        <v>#REF!</v>
      </c>
      <c r="H1973" s="9" t="e">
        <f>G1973*12</f>
        <v>#REF!</v>
      </c>
    </row>
    <row r="1974" spans="1:8" s="38" customFormat="1" x14ac:dyDescent="0.25">
      <c r="A1974" s="127"/>
      <c r="B1974" s="44">
        <v>2</v>
      </c>
      <c r="C1974" s="5" t="s">
        <v>101</v>
      </c>
      <c r="D1974" s="44"/>
      <c r="E1974" s="9"/>
      <c r="F1974" s="9"/>
      <c r="G1974" s="9">
        <f t="shared" ref="G1974:G1982" si="246">D1974*F1974</f>
        <v>0</v>
      </c>
      <c r="H1974" s="9">
        <f t="shared" ref="H1974:H1982" si="247">G1974*12</f>
        <v>0</v>
      </c>
    </row>
    <row r="1975" spans="1:8" s="38" customFormat="1" x14ac:dyDescent="0.25">
      <c r="A1975" s="127"/>
      <c r="B1975" s="44">
        <v>3</v>
      </c>
      <c r="C1975" s="5" t="s">
        <v>100</v>
      </c>
      <c r="D1975" s="44"/>
      <c r="E1975" s="9"/>
      <c r="F1975" s="9"/>
      <c r="G1975" s="9">
        <f t="shared" si="246"/>
        <v>0</v>
      </c>
      <c r="H1975" s="9">
        <f t="shared" si="247"/>
        <v>0</v>
      </c>
    </row>
    <row r="1976" spans="1:8" s="38" customFormat="1" x14ac:dyDescent="0.25">
      <c r="A1976" s="128"/>
      <c r="B1976" s="44">
        <v>4</v>
      </c>
      <c r="C1976" s="5" t="s">
        <v>114</v>
      </c>
      <c r="D1976" s="44">
        <v>1</v>
      </c>
      <c r="E1976" s="9" t="e">
        <f>#REF!</f>
        <v>#REF!</v>
      </c>
      <c r="F1976" s="9" t="e">
        <f>#REF!</f>
        <v>#REF!</v>
      </c>
      <c r="G1976" s="9" t="e">
        <f t="shared" si="246"/>
        <v>#REF!</v>
      </c>
      <c r="H1976" s="9" t="e">
        <f t="shared" si="247"/>
        <v>#REF!</v>
      </c>
    </row>
    <row r="1977" spans="1:8" s="38" customFormat="1" x14ac:dyDescent="0.25">
      <c r="A1977" s="128"/>
      <c r="B1977" s="44">
        <v>5</v>
      </c>
      <c r="C1977" s="5" t="s">
        <v>117</v>
      </c>
      <c r="D1977" s="44"/>
      <c r="E1977" s="9"/>
      <c r="F1977" s="9"/>
      <c r="G1977" s="9">
        <f t="shared" si="246"/>
        <v>0</v>
      </c>
      <c r="H1977" s="9">
        <f t="shared" si="247"/>
        <v>0</v>
      </c>
    </row>
    <row r="1978" spans="1:8" s="38" customFormat="1" x14ac:dyDescent="0.25">
      <c r="A1978" s="128"/>
      <c r="B1978" s="44">
        <v>6</v>
      </c>
      <c r="C1978" s="5" t="s">
        <v>119</v>
      </c>
      <c r="D1978" s="44"/>
      <c r="E1978" s="9"/>
      <c r="F1978" s="9"/>
      <c r="G1978" s="9">
        <f t="shared" si="246"/>
        <v>0</v>
      </c>
      <c r="H1978" s="9">
        <f t="shared" si="247"/>
        <v>0</v>
      </c>
    </row>
    <row r="1979" spans="1:8" s="38" customFormat="1" x14ac:dyDescent="0.25">
      <c r="A1979" s="128"/>
      <c r="B1979" s="44">
        <v>7</v>
      </c>
      <c r="C1979" s="5" t="s">
        <v>120</v>
      </c>
      <c r="D1979" s="44"/>
      <c r="E1979" s="9"/>
      <c r="F1979" s="9"/>
      <c r="G1979" s="9">
        <f t="shared" si="246"/>
        <v>0</v>
      </c>
      <c r="H1979" s="9">
        <f t="shared" si="247"/>
        <v>0</v>
      </c>
    </row>
    <row r="1980" spans="1:8" s="38" customFormat="1" x14ac:dyDescent="0.25">
      <c r="A1980" s="128"/>
      <c r="B1980" s="44">
        <v>8</v>
      </c>
      <c r="C1980" s="5" t="s">
        <v>121</v>
      </c>
      <c r="D1980" s="44"/>
      <c r="E1980" s="9"/>
      <c r="F1980" s="9"/>
      <c r="G1980" s="9">
        <f t="shared" si="246"/>
        <v>0</v>
      </c>
      <c r="H1980" s="9">
        <f t="shared" si="247"/>
        <v>0</v>
      </c>
    </row>
    <row r="1981" spans="1:8" s="38" customFormat="1" x14ac:dyDescent="0.25">
      <c r="A1981" s="128"/>
      <c r="B1981" s="44">
        <v>9</v>
      </c>
      <c r="C1981" s="5" t="s">
        <v>118</v>
      </c>
      <c r="D1981" s="44"/>
      <c r="E1981" s="9"/>
      <c r="F1981" s="9"/>
      <c r="G1981" s="9">
        <f t="shared" si="246"/>
        <v>0</v>
      </c>
      <c r="H1981" s="9">
        <f t="shared" si="247"/>
        <v>0</v>
      </c>
    </row>
    <row r="1982" spans="1:8" s="38" customFormat="1" x14ac:dyDescent="0.25">
      <c r="A1982" s="128"/>
      <c r="B1982" s="44">
        <v>10</v>
      </c>
      <c r="C1982" s="5" t="s">
        <v>116</v>
      </c>
      <c r="D1982" s="44"/>
      <c r="E1982" s="9"/>
      <c r="F1982" s="9"/>
      <c r="G1982" s="9">
        <f t="shared" si="246"/>
        <v>0</v>
      </c>
      <c r="H1982" s="9">
        <f t="shared" si="247"/>
        <v>0</v>
      </c>
    </row>
    <row r="1983" spans="1:8" s="38" customFormat="1" x14ac:dyDescent="0.25">
      <c r="A1983" s="128"/>
      <c r="B1983" s="44">
        <v>11</v>
      </c>
      <c r="C1983" s="13" t="s">
        <v>110</v>
      </c>
      <c r="D1983" s="14">
        <v>36</v>
      </c>
      <c r="E1983" s="129">
        <v>224.2</v>
      </c>
      <c r="F1983" s="129"/>
      <c r="G1983" s="129"/>
      <c r="H1983" s="43">
        <f>E1983*D1983</f>
        <v>8071.2</v>
      </c>
    </row>
    <row r="1984" spans="1:8" s="38" customFormat="1" ht="18.75" customHeight="1" x14ac:dyDescent="0.25">
      <c r="A1984" s="124" t="s">
        <v>115</v>
      </c>
      <c r="B1984" s="125"/>
      <c r="C1984" s="125"/>
      <c r="D1984" s="125"/>
      <c r="E1984" s="125"/>
      <c r="F1984" s="126"/>
      <c r="G1984" s="17" t="e">
        <f>SUM(G1973:G1982)+(H1983/12)</f>
        <v>#REF!</v>
      </c>
      <c r="H1984" s="17" t="e">
        <f>SUM(H1973:H1983)</f>
        <v>#REF!</v>
      </c>
    </row>
    <row r="1985" spans="1:8" s="38" customFormat="1" x14ac:dyDescent="0.25"/>
    <row r="1986" spans="1:8" s="38" customFormat="1" x14ac:dyDescent="0.25"/>
    <row r="1987" spans="1:8" s="38" customFormat="1" ht="21.75" customHeight="1" x14ac:dyDescent="0.25">
      <c r="A1987" s="130" t="s">
        <v>254</v>
      </c>
      <c r="B1987" s="130"/>
      <c r="C1987" s="130"/>
      <c r="D1987" s="130"/>
      <c r="E1987" s="130"/>
      <c r="F1987" s="130"/>
      <c r="G1987" s="130"/>
      <c r="H1987" s="130"/>
    </row>
    <row r="1988" spans="1:8" s="38" customFormat="1" ht="38.25" x14ac:dyDescent="0.25">
      <c r="A1988" s="16" t="s">
        <v>102</v>
      </c>
      <c r="B1988" s="16" t="s">
        <v>103</v>
      </c>
      <c r="C1988" s="16" t="s">
        <v>104</v>
      </c>
      <c r="D1988" s="16" t="s">
        <v>105</v>
      </c>
      <c r="E1988" s="16" t="s">
        <v>106</v>
      </c>
      <c r="F1988" s="16" t="s">
        <v>108</v>
      </c>
      <c r="G1988" s="16" t="s">
        <v>107</v>
      </c>
      <c r="H1988" s="16" t="s">
        <v>109</v>
      </c>
    </row>
    <row r="1989" spans="1:8" s="38" customFormat="1" x14ac:dyDescent="0.25">
      <c r="A1989" s="127">
        <v>1</v>
      </c>
      <c r="B1989" s="44">
        <v>1</v>
      </c>
      <c r="C1989" s="5" t="s">
        <v>149</v>
      </c>
      <c r="D1989" s="44">
        <v>1</v>
      </c>
      <c r="E1989" s="9" t="e">
        <f>#REF!</f>
        <v>#REF!</v>
      </c>
      <c r="F1989" s="9" t="e">
        <f>#REF!</f>
        <v>#REF!</v>
      </c>
      <c r="G1989" s="9" t="e">
        <f>D1989*F1989</f>
        <v>#REF!</v>
      </c>
      <c r="H1989" s="9" t="e">
        <f>G1989*12</f>
        <v>#REF!</v>
      </c>
    </row>
    <row r="1990" spans="1:8" s="38" customFormat="1" x14ac:dyDescent="0.25">
      <c r="A1990" s="127"/>
      <c r="B1990" s="44">
        <v>2</v>
      </c>
      <c r="C1990" s="5" t="s">
        <v>101</v>
      </c>
      <c r="D1990" s="44"/>
      <c r="E1990" s="9"/>
      <c r="F1990" s="9"/>
      <c r="G1990" s="9">
        <f t="shared" ref="G1990:G1998" si="248">D1990*F1990</f>
        <v>0</v>
      </c>
      <c r="H1990" s="9">
        <f t="shared" ref="H1990:H1998" si="249">G1990*12</f>
        <v>0</v>
      </c>
    </row>
    <row r="1991" spans="1:8" s="38" customFormat="1" x14ac:dyDescent="0.25">
      <c r="A1991" s="127"/>
      <c r="B1991" s="44">
        <v>3</v>
      </c>
      <c r="C1991" s="5" t="s">
        <v>100</v>
      </c>
      <c r="D1991" s="44"/>
      <c r="E1991" s="9"/>
      <c r="F1991" s="9"/>
      <c r="G1991" s="9">
        <f t="shared" si="248"/>
        <v>0</v>
      </c>
      <c r="H1991" s="9">
        <f t="shared" si="249"/>
        <v>0</v>
      </c>
    </row>
    <row r="1992" spans="1:8" s="38" customFormat="1" x14ac:dyDescent="0.25">
      <c r="A1992" s="128"/>
      <c r="B1992" s="44">
        <v>4</v>
      </c>
      <c r="C1992" s="5" t="s">
        <v>114</v>
      </c>
      <c r="D1992" s="44">
        <v>1</v>
      </c>
      <c r="E1992" s="9" t="e">
        <f>#REF!</f>
        <v>#REF!</v>
      </c>
      <c r="F1992" s="9" t="e">
        <f>#REF!</f>
        <v>#REF!</v>
      </c>
      <c r="G1992" s="9" t="e">
        <f t="shared" si="248"/>
        <v>#REF!</v>
      </c>
      <c r="H1992" s="9" t="e">
        <f t="shared" si="249"/>
        <v>#REF!</v>
      </c>
    </row>
    <row r="1993" spans="1:8" s="38" customFormat="1" x14ac:dyDescent="0.25">
      <c r="A1993" s="128"/>
      <c r="B1993" s="44">
        <v>5</v>
      </c>
      <c r="C1993" s="5" t="s">
        <v>117</v>
      </c>
      <c r="D1993" s="44"/>
      <c r="E1993" s="9"/>
      <c r="F1993" s="9"/>
      <c r="G1993" s="9">
        <f t="shared" si="248"/>
        <v>0</v>
      </c>
      <c r="H1993" s="9">
        <f t="shared" si="249"/>
        <v>0</v>
      </c>
    </row>
    <row r="1994" spans="1:8" s="38" customFormat="1" x14ac:dyDescent="0.25">
      <c r="A1994" s="128"/>
      <c r="B1994" s="44">
        <v>6</v>
      </c>
      <c r="C1994" s="5" t="s">
        <v>119</v>
      </c>
      <c r="D1994" s="44"/>
      <c r="E1994" s="9"/>
      <c r="F1994" s="9"/>
      <c r="G1994" s="9">
        <f t="shared" si="248"/>
        <v>0</v>
      </c>
      <c r="H1994" s="9">
        <f t="shared" si="249"/>
        <v>0</v>
      </c>
    </row>
    <row r="1995" spans="1:8" s="38" customFormat="1" x14ac:dyDescent="0.25">
      <c r="A1995" s="128"/>
      <c r="B1995" s="44">
        <v>7</v>
      </c>
      <c r="C1995" s="5" t="s">
        <v>120</v>
      </c>
      <c r="D1995" s="44"/>
      <c r="E1995" s="9"/>
      <c r="F1995" s="9"/>
      <c r="G1995" s="9">
        <f t="shared" si="248"/>
        <v>0</v>
      </c>
      <c r="H1995" s="9">
        <f t="shared" si="249"/>
        <v>0</v>
      </c>
    </row>
    <row r="1996" spans="1:8" s="38" customFormat="1" x14ac:dyDescent="0.25">
      <c r="A1996" s="128"/>
      <c r="B1996" s="44">
        <v>8</v>
      </c>
      <c r="C1996" s="5" t="s">
        <v>121</v>
      </c>
      <c r="D1996" s="44"/>
      <c r="E1996" s="9"/>
      <c r="F1996" s="9"/>
      <c r="G1996" s="9">
        <f t="shared" si="248"/>
        <v>0</v>
      </c>
      <c r="H1996" s="9">
        <f t="shared" si="249"/>
        <v>0</v>
      </c>
    </row>
    <row r="1997" spans="1:8" s="38" customFormat="1" x14ac:dyDescent="0.25">
      <c r="A1997" s="128"/>
      <c r="B1997" s="44">
        <v>9</v>
      </c>
      <c r="C1997" s="5" t="s">
        <v>118</v>
      </c>
      <c r="D1997" s="44"/>
      <c r="E1997" s="9"/>
      <c r="F1997" s="9"/>
      <c r="G1997" s="9">
        <f t="shared" si="248"/>
        <v>0</v>
      </c>
      <c r="H1997" s="9">
        <f t="shared" si="249"/>
        <v>0</v>
      </c>
    </row>
    <row r="1998" spans="1:8" s="38" customFormat="1" x14ac:dyDescent="0.25">
      <c r="A1998" s="128"/>
      <c r="B1998" s="44">
        <v>10</v>
      </c>
      <c r="C1998" s="5" t="s">
        <v>116</v>
      </c>
      <c r="D1998" s="44"/>
      <c r="E1998" s="9"/>
      <c r="F1998" s="9"/>
      <c r="G1998" s="9">
        <f t="shared" si="248"/>
        <v>0</v>
      </c>
      <c r="H1998" s="9">
        <f t="shared" si="249"/>
        <v>0</v>
      </c>
    </row>
    <row r="1999" spans="1:8" s="38" customFormat="1" x14ac:dyDescent="0.25">
      <c r="A1999" s="128"/>
      <c r="B1999" s="44">
        <v>11</v>
      </c>
      <c r="C1999" s="13" t="s">
        <v>110</v>
      </c>
      <c r="D1999" s="14">
        <v>36</v>
      </c>
      <c r="E1999" s="129">
        <v>224.2</v>
      </c>
      <c r="F1999" s="129"/>
      <c r="G1999" s="129"/>
      <c r="H1999" s="43">
        <f>E1999*D1999</f>
        <v>8071.2</v>
      </c>
    </row>
    <row r="2000" spans="1:8" s="38" customFormat="1" ht="18.75" customHeight="1" x14ac:dyDescent="0.25">
      <c r="A2000" s="124" t="s">
        <v>115</v>
      </c>
      <c r="B2000" s="125"/>
      <c r="C2000" s="125"/>
      <c r="D2000" s="125"/>
      <c r="E2000" s="125"/>
      <c r="F2000" s="126"/>
      <c r="G2000" s="17" t="e">
        <f>SUM(G1989:G1998)+(H1999/12)</f>
        <v>#REF!</v>
      </c>
      <c r="H2000" s="17" t="e">
        <f>SUM(H1989:H1999)</f>
        <v>#REF!</v>
      </c>
    </row>
    <row r="2001" spans="1:8" s="38" customFormat="1" x14ac:dyDescent="0.25"/>
    <row r="2002" spans="1:8" s="38" customFormat="1" x14ac:dyDescent="0.25"/>
    <row r="2003" spans="1:8" s="38" customFormat="1" ht="21.75" customHeight="1" x14ac:dyDescent="0.25">
      <c r="A2003" s="130" t="s">
        <v>255</v>
      </c>
      <c r="B2003" s="130"/>
      <c r="C2003" s="130"/>
      <c r="D2003" s="130"/>
      <c r="E2003" s="130"/>
      <c r="F2003" s="130"/>
      <c r="G2003" s="130"/>
      <c r="H2003" s="130"/>
    </row>
    <row r="2004" spans="1:8" s="38" customFormat="1" ht="38.25" x14ac:dyDescent="0.25">
      <c r="A2004" s="16" t="s">
        <v>102</v>
      </c>
      <c r="B2004" s="16" t="s">
        <v>103</v>
      </c>
      <c r="C2004" s="16" t="s">
        <v>104</v>
      </c>
      <c r="D2004" s="16" t="s">
        <v>105</v>
      </c>
      <c r="E2004" s="16" t="s">
        <v>106</v>
      </c>
      <c r="F2004" s="16" t="s">
        <v>108</v>
      </c>
      <c r="G2004" s="16" t="s">
        <v>107</v>
      </c>
      <c r="H2004" s="16" t="s">
        <v>109</v>
      </c>
    </row>
    <row r="2005" spans="1:8" s="38" customFormat="1" x14ac:dyDescent="0.25">
      <c r="A2005" s="127">
        <v>1</v>
      </c>
      <c r="B2005" s="44">
        <v>1</v>
      </c>
      <c r="C2005" s="5" t="s">
        <v>149</v>
      </c>
      <c r="D2005" s="44">
        <v>2</v>
      </c>
      <c r="E2005" s="9" t="e">
        <f>#REF!</f>
        <v>#REF!</v>
      </c>
      <c r="F2005" s="9" t="e">
        <f>#REF!</f>
        <v>#REF!</v>
      </c>
      <c r="G2005" s="9" t="e">
        <f>D2005*F2005</f>
        <v>#REF!</v>
      </c>
      <c r="H2005" s="9" t="e">
        <f>G2005*12</f>
        <v>#REF!</v>
      </c>
    </row>
    <row r="2006" spans="1:8" s="38" customFormat="1" x14ac:dyDescent="0.25">
      <c r="A2006" s="127"/>
      <c r="B2006" s="44">
        <v>2</v>
      </c>
      <c r="C2006" s="5" t="s">
        <v>101</v>
      </c>
      <c r="D2006" s="44">
        <v>1</v>
      </c>
      <c r="E2006" s="9" t="e">
        <f>#REF!</f>
        <v>#REF!</v>
      </c>
      <c r="F2006" s="9" t="e">
        <f>#REF!</f>
        <v>#REF!</v>
      </c>
      <c r="G2006" s="9" t="e">
        <f t="shared" ref="G2006:G2014" si="250">D2006*F2006</f>
        <v>#REF!</v>
      </c>
      <c r="H2006" s="9" t="e">
        <f t="shared" ref="H2006:H2014" si="251">G2006*12</f>
        <v>#REF!</v>
      </c>
    </row>
    <row r="2007" spans="1:8" s="38" customFormat="1" x14ac:dyDescent="0.25">
      <c r="A2007" s="127"/>
      <c r="B2007" s="44">
        <v>3</v>
      </c>
      <c r="C2007" s="5" t="s">
        <v>100</v>
      </c>
      <c r="D2007" s="44"/>
      <c r="E2007" s="9"/>
      <c r="F2007" s="9"/>
      <c r="G2007" s="9">
        <f t="shared" si="250"/>
        <v>0</v>
      </c>
      <c r="H2007" s="9">
        <f t="shared" si="251"/>
        <v>0</v>
      </c>
    </row>
    <row r="2008" spans="1:8" s="38" customFormat="1" x14ac:dyDescent="0.25">
      <c r="A2008" s="128"/>
      <c r="B2008" s="44">
        <v>4</v>
      </c>
      <c r="C2008" s="5" t="s">
        <v>114</v>
      </c>
      <c r="D2008" s="44">
        <v>1</v>
      </c>
      <c r="E2008" s="9" t="e">
        <f>#REF!</f>
        <v>#REF!</v>
      </c>
      <c r="F2008" s="9" t="e">
        <f>#REF!</f>
        <v>#REF!</v>
      </c>
      <c r="G2008" s="9" t="e">
        <f t="shared" si="250"/>
        <v>#REF!</v>
      </c>
      <c r="H2008" s="9" t="e">
        <f t="shared" si="251"/>
        <v>#REF!</v>
      </c>
    </row>
    <row r="2009" spans="1:8" s="38" customFormat="1" x14ac:dyDescent="0.25">
      <c r="A2009" s="128"/>
      <c r="B2009" s="44">
        <v>5</v>
      </c>
      <c r="C2009" s="5" t="s">
        <v>117</v>
      </c>
      <c r="D2009" s="44"/>
      <c r="E2009" s="9"/>
      <c r="F2009" s="9"/>
      <c r="G2009" s="9">
        <f t="shared" si="250"/>
        <v>0</v>
      </c>
      <c r="H2009" s="9">
        <f t="shared" si="251"/>
        <v>0</v>
      </c>
    </row>
    <row r="2010" spans="1:8" s="38" customFormat="1" x14ac:dyDescent="0.25">
      <c r="A2010" s="128"/>
      <c r="B2010" s="44">
        <v>6</v>
      </c>
      <c r="C2010" s="5" t="s">
        <v>119</v>
      </c>
      <c r="D2010" s="44"/>
      <c r="E2010" s="9"/>
      <c r="F2010" s="9"/>
      <c r="G2010" s="9">
        <f t="shared" si="250"/>
        <v>0</v>
      </c>
      <c r="H2010" s="9">
        <f t="shared" si="251"/>
        <v>0</v>
      </c>
    </row>
    <row r="2011" spans="1:8" s="38" customFormat="1" x14ac:dyDescent="0.25">
      <c r="A2011" s="128"/>
      <c r="B2011" s="44">
        <v>7</v>
      </c>
      <c r="C2011" s="5" t="s">
        <v>120</v>
      </c>
      <c r="D2011" s="44"/>
      <c r="E2011" s="9"/>
      <c r="F2011" s="9"/>
      <c r="G2011" s="9">
        <f t="shared" si="250"/>
        <v>0</v>
      </c>
      <c r="H2011" s="9">
        <f t="shared" si="251"/>
        <v>0</v>
      </c>
    </row>
    <row r="2012" spans="1:8" s="38" customFormat="1" x14ac:dyDescent="0.25">
      <c r="A2012" s="128"/>
      <c r="B2012" s="44">
        <v>8</v>
      </c>
      <c r="C2012" s="5" t="s">
        <v>121</v>
      </c>
      <c r="D2012" s="44"/>
      <c r="E2012" s="9"/>
      <c r="F2012" s="9"/>
      <c r="G2012" s="9">
        <f t="shared" si="250"/>
        <v>0</v>
      </c>
      <c r="H2012" s="9">
        <f t="shared" si="251"/>
        <v>0</v>
      </c>
    </row>
    <row r="2013" spans="1:8" s="38" customFormat="1" x14ac:dyDescent="0.25">
      <c r="A2013" s="128"/>
      <c r="B2013" s="44">
        <v>9</v>
      </c>
      <c r="C2013" s="5" t="s">
        <v>118</v>
      </c>
      <c r="D2013" s="44"/>
      <c r="E2013" s="9"/>
      <c r="F2013" s="9"/>
      <c r="G2013" s="9">
        <f t="shared" si="250"/>
        <v>0</v>
      </c>
      <c r="H2013" s="9">
        <f t="shared" si="251"/>
        <v>0</v>
      </c>
    </row>
    <row r="2014" spans="1:8" s="38" customFormat="1" x14ac:dyDescent="0.25">
      <c r="A2014" s="128"/>
      <c r="B2014" s="44">
        <v>10</v>
      </c>
      <c r="C2014" s="5" t="s">
        <v>116</v>
      </c>
      <c r="D2014" s="44"/>
      <c r="E2014" s="9"/>
      <c r="F2014" s="9"/>
      <c r="G2014" s="9">
        <f t="shared" si="250"/>
        <v>0</v>
      </c>
      <c r="H2014" s="9">
        <f t="shared" si="251"/>
        <v>0</v>
      </c>
    </row>
    <row r="2015" spans="1:8" s="38" customFormat="1" x14ac:dyDescent="0.25">
      <c r="A2015" s="128"/>
      <c r="B2015" s="44">
        <v>11</v>
      </c>
      <c r="C2015" s="13" t="s">
        <v>110</v>
      </c>
      <c r="D2015" s="14">
        <v>36</v>
      </c>
      <c r="E2015" s="129">
        <v>224.2</v>
      </c>
      <c r="F2015" s="129"/>
      <c r="G2015" s="129"/>
      <c r="H2015" s="43">
        <f>E2015*D2015</f>
        <v>8071.2</v>
      </c>
    </row>
    <row r="2016" spans="1:8" s="38" customFormat="1" ht="18.75" customHeight="1" x14ac:dyDescent="0.25">
      <c r="A2016" s="124" t="s">
        <v>115</v>
      </c>
      <c r="B2016" s="125"/>
      <c r="C2016" s="125"/>
      <c r="D2016" s="125"/>
      <c r="E2016" s="125"/>
      <c r="F2016" s="126"/>
      <c r="G2016" s="17" t="e">
        <f>SUM(G2005:G2014)+(H2015/12)</f>
        <v>#REF!</v>
      </c>
      <c r="H2016" s="17" t="e">
        <f>SUM(H2005:H2015)</f>
        <v>#REF!</v>
      </c>
    </row>
    <row r="2017" spans="1:8" s="38" customFormat="1" x14ac:dyDescent="0.25"/>
    <row r="2018" spans="1:8" s="38" customFormat="1" x14ac:dyDescent="0.25"/>
    <row r="2019" spans="1:8" s="38" customFormat="1" ht="21.75" customHeight="1" x14ac:dyDescent="0.25">
      <c r="A2019" s="130" t="s">
        <v>256</v>
      </c>
      <c r="B2019" s="130"/>
      <c r="C2019" s="130"/>
      <c r="D2019" s="130"/>
      <c r="E2019" s="130"/>
      <c r="F2019" s="130"/>
      <c r="G2019" s="130"/>
      <c r="H2019" s="130"/>
    </row>
    <row r="2020" spans="1:8" s="38" customFormat="1" ht="38.25" x14ac:dyDescent="0.25">
      <c r="A2020" s="16" t="s">
        <v>102</v>
      </c>
      <c r="B2020" s="16" t="s">
        <v>103</v>
      </c>
      <c r="C2020" s="16" t="s">
        <v>104</v>
      </c>
      <c r="D2020" s="16" t="s">
        <v>105</v>
      </c>
      <c r="E2020" s="16" t="s">
        <v>106</v>
      </c>
      <c r="F2020" s="16" t="s">
        <v>108</v>
      </c>
      <c r="G2020" s="16" t="s">
        <v>107</v>
      </c>
      <c r="H2020" s="16" t="s">
        <v>109</v>
      </c>
    </row>
    <row r="2021" spans="1:8" s="38" customFormat="1" x14ac:dyDescent="0.25">
      <c r="A2021" s="127">
        <v>1</v>
      </c>
      <c r="B2021" s="44">
        <v>1</v>
      </c>
      <c r="C2021" s="5" t="s">
        <v>149</v>
      </c>
      <c r="D2021" s="44">
        <v>1</v>
      </c>
      <c r="E2021" s="9" t="e">
        <f>#REF!</f>
        <v>#REF!</v>
      </c>
      <c r="F2021" s="9" t="e">
        <f>#REF!</f>
        <v>#REF!</v>
      </c>
      <c r="G2021" s="9" t="e">
        <f>D2021*F2021</f>
        <v>#REF!</v>
      </c>
      <c r="H2021" s="9" t="e">
        <f>G2021*12</f>
        <v>#REF!</v>
      </c>
    </row>
    <row r="2022" spans="1:8" s="38" customFormat="1" x14ac:dyDescent="0.25">
      <c r="A2022" s="127"/>
      <c r="B2022" s="44">
        <v>2</v>
      </c>
      <c r="C2022" s="5" t="s">
        <v>101</v>
      </c>
      <c r="D2022" s="44"/>
      <c r="E2022" s="9"/>
      <c r="F2022" s="9"/>
      <c r="G2022" s="9">
        <f t="shared" ref="G2022:G2030" si="252">D2022*F2022</f>
        <v>0</v>
      </c>
      <c r="H2022" s="9">
        <f t="shared" ref="H2022:H2030" si="253">G2022*12</f>
        <v>0</v>
      </c>
    </row>
    <row r="2023" spans="1:8" s="38" customFormat="1" x14ac:dyDescent="0.25">
      <c r="A2023" s="127"/>
      <c r="B2023" s="44">
        <v>3</v>
      </c>
      <c r="C2023" s="5" t="s">
        <v>100</v>
      </c>
      <c r="D2023" s="44"/>
      <c r="E2023" s="9"/>
      <c r="F2023" s="9"/>
      <c r="G2023" s="9">
        <f t="shared" si="252"/>
        <v>0</v>
      </c>
      <c r="H2023" s="9">
        <f t="shared" si="253"/>
        <v>0</v>
      </c>
    </row>
    <row r="2024" spans="1:8" s="38" customFormat="1" x14ac:dyDescent="0.25">
      <c r="A2024" s="128"/>
      <c r="B2024" s="44">
        <v>4</v>
      </c>
      <c r="C2024" s="5" t="s">
        <v>114</v>
      </c>
      <c r="D2024" s="44"/>
      <c r="E2024" s="9"/>
      <c r="F2024" s="9"/>
      <c r="G2024" s="9">
        <f t="shared" si="252"/>
        <v>0</v>
      </c>
      <c r="H2024" s="9">
        <f t="shared" si="253"/>
        <v>0</v>
      </c>
    </row>
    <row r="2025" spans="1:8" s="38" customFormat="1" x14ac:dyDescent="0.25">
      <c r="A2025" s="128"/>
      <c r="B2025" s="44">
        <v>5</v>
      </c>
      <c r="C2025" s="5" t="s">
        <v>117</v>
      </c>
      <c r="D2025" s="44"/>
      <c r="E2025" s="9"/>
      <c r="F2025" s="9"/>
      <c r="G2025" s="9">
        <f t="shared" si="252"/>
        <v>0</v>
      </c>
      <c r="H2025" s="9">
        <f t="shared" si="253"/>
        <v>0</v>
      </c>
    </row>
    <row r="2026" spans="1:8" s="38" customFormat="1" x14ac:dyDescent="0.25">
      <c r="A2026" s="128"/>
      <c r="B2026" s="44">
        <v>6</v>
      </c>
      <c r="C2026" s="5" t="s">
        <v>119</v>
      </c>
      <c r="D2026" s="44"/>
      <c r="E2026" s="9"/>
      <c r="F2026" s="9"/>
      <c r="G2026" s="9">
        <f t="shared" si="252"/>
        <v>0</v>
      </c>
      <c r="H2026" s="9">
        <f t="shared" si="253"/>
        <v>0</v>
      </c>
    </row>
    <row r="2027" spans="1:8" s="38" customFormat="1" x14ac:dyDescent="0.25">
      <c r="A2027" s="128"/>
      <c r="B2027" s="44">
        <v>7</v>
      </c>
      <c r="C2027" s="5" t="s">
        <v>120</v>
      </c>
      <c r="D2027" s="44"/>
      <c r="E2027" s="9"/>
      <c r="F2027" s="9"/>
      <c r="G2027" s="9">
        <f t="shared" si="252"/>
        <v>0</v>
      </c>
      <c r="H2027" s="9">
        <f t="shared" si="253"/>
        <v>0</v>
      </c>
    </row>
    <row r="2028" spans="1:8" s="38" customFormat="1" x14ac:dyDescent="0.25">
      <c r="A2028" s="128"/>
      <c r="B2028" s="44">
        <v>8</v>
      </c>
      <c r="C2028" s="5" t="s">
        <v>121</v>
      </c>
      <c r="D2028" s="44"/>
      <c r="E2028" s="9"/>
      <c r="F2028" s="9"/>
      <c r="G2028" s="9">
        <f t="shared" si="252"/>
        <v>0</v>
      </c>
      <c r="H2028" s="9">
        <f t="shared" si="253"/>
        <v>0</v>
      </c>
    </row>
    <row r="2029" spans="1:8" s="38" customFormat="1" x14ac:dyDescent="0.25">
      <c r="A2029" s="128"/>
      <c r="B2029" s="44">
        <v>9</v>
      </c>
      <c r="C2029" s="5" t="s">
        <v>118</v>
      </c>
      <c r="D2029" s="44"/>
      <c r="E2029" s="9"/>
      <c r="F2029" s="9"/>
      <c r="G2029" s="9">
        <f t="shared" si="252"/>
        <v>0</v>
      </c>
      <c r="H2029" s="9">
        <f t="shared" si="253"/>
        <v>0</v>
      </c>
    </row>
    <row r="2030" spans="1:8" s="38" customFormat="1" x14ac:dyDescent="0.25">
      <c r="A2030" s="128"/>
      <c r="B2030" s="44">
        <v>10</v>
      </c>
      <c r="C2030" s="5" t="s">
        <v>116</v>
      </c>
      <c r="D2030" s="44"/>
      <c r="E2030" s="9"/>
      <c r="F2030" s="9"/>
      <c r="G2030" s="9">
        <f t="shared" si="252"/>
        <v>0</v>
      </c>
      <c r="H2030" s="9">
        <f t="shared" si="253"/>
        <v>0</v>
      </c>
    </row>
    <row r="2031" spans="1:8" s="38" customFormat="1" x14ac:dyDescent="0.25">
      <c r="A2031" s="128"/>
      <c r="B2031" s="44">
        <v>11</v>
      </c>
      <c r="C2031" s="13" t="s">
        <v>110</v>
      </c>
      <c r="D2031" s="14">
        <v>18</v>
      </c>
      <c r="E2031" s="129">
        <v>224.2</v>
      </c>
      <c r="F2031" s="129"/>
      <c r="G2031" s="129"/>
      <c r="H2031" s="43">
        <f>E2031*D2031</f>
        <v>4035.6</v>
      </c>
    </row>
    <row r="2032" spans="1:8" s="38" customFormat="1" ht="18.75" customHeight="1" x14ac:dyDescent="0.25">
      <c r="A2032" s="124" t="s">
        <v>115</v>
      </c>
      <c r="B2032" s="125"/>
      <c r="C2032" s="125"/>
      <c r="D2032" s="125"/>
      <c r="E2032" s="125"/>
      <c r="F2032" s="126"/>
      <c r="G2032" s="17" t="e">
        <f>SUM(G2021:G2030)+(H2031/12)</f>
        <v>#REF!</v>
      </c>
      <c r="H2032" s="17" t="e">
        <f>SUM(H2021:H2031)</f>
        <v>#REF!</v>
      </c>
    </row>
    <row r="2033" spans="1:8" s="38" customFormat="1" x14ac:dyDescent="0.25"/>
    <row r="2034" spans="1:8" s="38" customFormat="1" x14ac:dyDescent="0.25"/>
    <row r="2035" spans="1:8" s="38" customFormat="1" ht="21.75" customHeight="1" x14ac:dyDescent="0.25">
      <c r="A2035" s="130" t="s">
        <v>257</v>
      </c>
      <c r="B2035" s="130"/>
      <c r="C2035" s="130"/>
      <c r="D2035" s="130"/>
      <c r="E2035" s="130"/>
      <c r="F2035" s="130"/>
      <c r="G2035" s="130"/>
      <c r="H2035" s="130"/>
    </row>
    <row r="2036" spans="1:8" s="38" customFormat="1" ht="38.25" x14ac:dyDescent="0.25">
      <c r="A2036" s="16" t="s">
        <v>102</v>
      </c>
      <c r="B2036" s="16" t="s">
        <v>103</v>
      </c>
      <c r="C2036" s="16" t="s">
        <v>104</v>
      </c>
      <c r="D2036" s="16" t="s">
        <v>105</v>
      </c>
      <c r="E2036" s="16" t="s">
        <v>106</v>
      </c>
      <c r="F2036" s="16" t="s">
        <v>108</v>
      </c>
      <c r="G2036" s="16" t="s">
        <v>107</v>
      </c>
      <c r="H2036" s="16" t="s">
        <v>109</v>
      </c>
    </row>
    <row r="2037" spans="1:8" s="38" customFormat="1" x14ac:dyDescent="0.25">
      <c r="A2037" s="127">
        <v>1</v>
      </c>
      <c r="B2037" s="44">
        <v>1</v>
      </c>
      <c r="C2037" s="5" t="s">
        <v>149</v>
      </c>
      <c r="D2037" s="44">
        <v>1</v>
      </c>
      <c r="E2037" s="9" t="e">
        <f>#REF!</f>
        <v>#REF!</v>
      </c>
      <c r="F2037" s="9" t="e">
        <f>#REF!</f>
        <v>#REF!</v>
      </c>
      <c r="G2037" s="9" t="e">
        <f>D2037*F2037</f>
        <v>#REF!</v>
      </c>
      <c r="H2037" s="9" t="e">
        <f>G2037*12</f>
        <v>#REF!</v>
      </c>
    </row>
    <row r="2038" spans="1:8" s="38" customFormat="1" x14ac:dyDescent="0.25">
      <c r="A2038" s="127"/>
      <c r="B2038" s="44">
        <v>2</v>
      </c>
      <c r="C2038" s="5" t="s">
        <v>101</v>
      </c>
      <c r="D2038" s="44"/>
      <c r="E2038" s="9"/>
      <c r="F2038" s="9"/>
      <c r="G2038" s="9">
        <f t="shared" ref="G2038:G2046" si="254">D2038*F2038</f>
        <v>0</v>
      </c>
      <c r="H2038" s="9">
        <f t="shared" ref="H2038:H2046" si="255">G2038*12</f>
        <v>0</v>
      </c>
    </row>
    <row r="2039" spans="1:8" s="38" customFormat="1" x14ac:dyDescent="0.25">
      <c r="A2039" s="127"/>
      <c r="B2039" s="44">
        <v>3</v>
      </c>
      <c r="C2039" s="5" t="s">
        <v>100</v>
      </c>
      <c r="D2039" s="44"/>
      <c r="E2039" s="9"/>
      <c r="F2039" s="9"/>
      <c r="G2039" s="9">
        <f t="shared" si="254"/>
        <v>0</v>
      </c>
      <c r="H2039" s="9">
        <f t="shared" si="255"/>
        <v>0</v>
      </c>
    </row>
    <row r="2040" spans="1:8" s="38" customFormat="1" x14ac:dyDescent="0.25">
      <c r="A2040" s="128"/>
      <c r="B2040" s="44">
        <v>4</v>
      </c>
      <c r="C2040" s="5" t="s">
        <v>114</v>
      </c>
      <c r="D2040" s="44"/>
      <c r="E2040" s="9"/>
      <c r="F2040" s="9"/>
      <c r="G2040" s="9">
        <f t="shared" si="254"/>
        <v>0</v>
      </c>
      <c r="H2040" s="9">
        <f t="shared" si="255"/>
        <v>0</v>
      </c>
    </row>
    <row r="2041" spans="1:8" s="38" customFormat="1" x14ac:dyDescent="0.25">
      <c r="A2041" s="128"/>
      <c r="B2041" s="44">
        <v>5</v>
      </c>
      <c r="C2041" s="5" t="s">
        <v>117</v>
      </c>
      <c r="D2041" s="44"/>
      <c r="E2041" s="9"/>
      <c r="F2041" s="9"/>
      <c r="G2041" s="9">
        <f t="shared" si="254"/>
        <v>0</v>
      </c>
      <c r="H2041" s="9">
        <f t="shared" si="255"/>
        <v>0</v>
      </c>
    </row>
    <row r="2042" spans="1:8" s="38" customFormat="1" x14ac:dyDescent="0.25">
      <c r="A2042" s="128"/>
      <c r="B2042" s="44">
        <v>6</v>
      </c>
      <c r="C2042" s="5" t="s">
        <v>119</v>
      </c>
      <c r="D2042" s="44"/>
      <c r="E2042" s="9"/>
      <c r="F2042" s="9"/>
      <c r="G2042" s="9">
        <f t="shared" si="254"/>
        <v>0</v>
      </c>
      <c r="H2042" s="9">
        <f t="shared" si="255"/>
        <v>0</v>
      </c>
    </row>
    <row r="2043" spans="1:8" s="38" customFormat="1" x14ac:dyDescent="0.25">
      <c r="A2043" s="128"/>
      <c r="B2043" s="44">
        <v>7</v>
      </c>
      <c r="C2043" s="5" t="s">
        <v>120</v>
      </c>
      <c r="D2043" s="44"/>
      <c r="E2043" s="9"/>
      <c r="F2043" s="9"/>
      <c r="G2043" s="9">
        <f t="shared" si="254"/>
        <v>0</v>
      </c>
      <c r="H2043" s="9">
        <f t="shared" si="255"/>
        <v>0</v>
      </c>
    </row>
    <row r="2044" spans="1:8" s="38" customFormat="1" x14ac:dyDescent="0.25">
      <c r="A2044" s="128"/>
      <c r="B2044" s="44">
        <v>8</v>
      </c>
      <c r="C2044" s="5" t="s">
        <v>121</v>
      </c>
      <c r="D2044" s="44"/>
      <c r="E2044" s="9"/>
      <c r="F2044" s="9"/>
      <c r="G2044" s="9">
        <f t="shared" si="254"/>
        <v>0</v>
      </c>
      <c r="H2044" s="9">
        <f t="shared" si="255"/>
        <v>0</v>
      </c>
    </row>
    <row r="2045" spans="1:8" s="38" customFormat="1" x14ac:dyDescent="0.25">
      <c r="A2045" s="128"/>
      <c r="B2045" s="44">
        <v>9</v>
      </c>
      <c r="C2045" s="5" t="s">
        <v>118</v>
      </c>
      <c r="D2045" s="44"/>
      <c r="E2045" s="9"/>
      <c r="F2045" s="9"/>
      <c r="G2045" s="9">
        <f t="shared" si="254"/>
        <v>0</v>
      </c>
      <c r="H2045" s="9">
        <f t="shared" si="255"/>
        <v>0</v>
      </c>
    </row>
    <row r="2046" spans="1:8" s="38" customFormat="1" x14ac:dyDescent="0.25">
      <c r="A2046" s="128"/>
      <c r="B2046" s="44">
        <v>10</v>
      </c>
      <c r="C2046" s="5" t="s">
        <v>116</v>
      </c>
      <c r="D2046" s="44"/>
      <c r="E2046" s="9"/>
      <c r="F2046" s="9"/>
      <c r="G2046" s="9">
        <f t="shared" si="254"/>
        <v>0</v>
      </c>
      <c r="H2046" s="9">
        <f t="shared" si="255"/>
        <v>0</v>
      </c>
    </row>
    <row r="2047" spans="1:8" s="38" customFormat="1" x14ac:dyDescent="0.25">
      <c r="A2047" s="128"/>
      <c r="B2047" s="44">
        <v>11</v>
      </c>
      <c r="C2047" s="13" t="s">
        <v>110</v>
      </c>
      <c r="D2047" s="14">
        <v>18</v>
      </c>
      <c r="E2047" s="129">
        <v>224.2</v>
      </c>
      <c r="F2047" s="129"/>
      <c r="G2047" s="129"/>
      <c r="H2047" s="43">
        <f>E2047*D2047</f>
        <v>4035.6</v>
      </c>
    </row>
    <row r="2048" spans="1:8" s="38" customFormat="1" ht="18.75" customHeight="1" x14ac:dyDescent="0.25">
      <c r="A2048" s="124" t="s">
        <v>115</v>
      </c>
      <c r="B2048" s="125"/>
      <c r="C2048" s="125"/>
      <c r="D2048" s="125"/>
      <c r="E2048" s="125"/>
      <c r="F2048" s="126"/>
      <c r="G2048" s="17" t="e">
        <f>SUM(G2037:G2046)+(H2047/12)</f>
        <v>#REF!</v>
      </c>
      <c r="H2048" s="17" t="e">
        <f>SUM(H2037:H2047)</f>
        <v>#REF!</v>
      </c>
    </row>
    <row r="2049" spans="1:8" s="38" customFormat="1" x14ac:dyDescent="0.25"/>
    <row r="2050" spans="1:8" s="38" customFormat="1" x14ac:dyDescent="0.25"/>
    <row r="2051" spans="1:8" s="38" customFormat="1" ht="21.75" customHeight="1" x14ac:dyDescent="0.25">
      <c r="A2051" s="130" t="s">
        <v>258</v>
      </c>
      <c r="B2051" s="130"/>
      <c r="C2051" s="130"/>
      <c r="D2051" s="130"/>
      <c r="E2051" s="130"/>
      <c r="F2051" s="130"/>
      <c r="G2051" s="130"/>
      <c r="H2051" s="130"/>
    </row>
    <row r="2052" spans="1:8" s="38" customFormat="1" ht="38.25" x14ac:dyDescent="0.25">
      <c r="A2052" s="16" t="s">
        <v>102</v>
      </c>
      <c r="B2052" s="16" t="s">
        <v>103</v>
      </c>
      <c r="C2052" s="16" t="s">
        <v>104</v>
      </c>
      <c r="D2052" s="16" t="s">
        <v>105</v>
      </c>
      <c r="E2052" s="16" t="s">
        <v>106</v>
      </c>
      <c r="F2052" s="16" t="s">
        <v>108</v>
      </c>
      <c r="G2052" s="16" t="s">
        <v>107</v>
      </c>
      <c r="H2052" s="16" t="s">
        <v>109</v>
      </c>
    </row>
    <row r="2053" spans="1:8" s="38" customFormat="1" x14ac:dyDescent="0.25">
      <c r="A2053" s="127">
        <v>1</v>
      </c>
      <c r="B2053" s="44">
        <v>1</v>
      </c>
      <c r="C2053" s="5" t="s">
        <v>149</v>
      </c>
      <c r="D2053" s="44">
        <v>1</v>
      </c>
      <c r="E2053" s="9" t="e">
        <f>#REF!</f>
        <v>#REF!</v>
      </c>
      <c r="F2053" s="9" t="e">
        <f>#REF!</f>
        <v>#REF!</v>
      </c>
      <c r="G2053" s="9" t="e">
        <f>D2053*F2053</f>
        <v>#REF!</v>
      </c>
      <c r="H2053" s="9" t="e">
        <f>G2053*12</f>
        <v>#REF!</v>
      </c>
    </row>
    <row r="2054" spans="1:8" s="38" customFormat="1" x14ac:dyDescent="0.25">
      <c r="A2054" s="127"/>
      <c r="B2054" s="44">
        <v>2</v>
      </c>
      <c r="C2054" s="5" t="s">
        <v>101</v>
      </c>
      <c r="D2054" s="44"/>
      <c r="E2054" s="9"/>
      <c r="F2054" s="9"/>
      <c r="G2054" s="9">
        <f t="shared" ref="G2054:G2062" si="256">D2054*F2054</f>
        <v>0</v>
      </c>
      <c r="H2054" s="9">
        <f t="shared" ref="H2054:H2062" si="257">G2054*12</f>
        <v>0</v>
      </c>
    </row>
    <row r="2055" spans="1:8" s="38" customFormat="1" x14ac:dyDescent="0.25">
      <c r="A2055" s="127"/>
      <c r="B2055" s="44">
        <v>3</v>
      </c>
      <c r="C2055" s="5" t="s">
        <v>100</v>
      </c>
      <c r="D2055" s="44"/>
      <c r="E2055" s="9"/>
      <c r="F2055" s="9"/>
      <c r="G2055" s="9">
        <f t="shared" si="256"/>
        <v>0</v>
      </c>
      <c r="H2055" s="9">
        <f t="shared" si="257"/>
        <v>0</v>
      </c>
    </row>
    <row r="2056" spans="1:8" s="38" customFormat="1" x14ac:dyDescent="0.25">
      <c r="A2056" s="128"/>
      <c r="B2056" s="44">
        <v>4</v>
      </c>
      <c r="C2056" s="5" t="s">
        <v>114</v>
      </c>
      <c r="D2056" s="44"/>
      <c r="E2056" s="9"/>
      <c r="F2056" s="9"/>
      <c r="G2056" s="9">
        <f t="shared" si="256"/>
        <v>0</v>
      </c>
      <c r="H2056" s="9">
        <f t="shared" si="257"/>
        <v>0</v>
      </c>
    </row>
    <row r="2057" spans="1:8" s="38" customFormat="1" x14ac:dyDescent="0.25">
      <c r="A2057" s="128"/>
      <c r="B2057" s="44">
        <v>5</v>
      </c>
      <c r="C2057" s="5" t="s">
        <v>117</v>
      </c>
      <c r="D2057" s="44"/>
      <c r="E2057" s="9"/>
      <c r="F2057" s="9"/>
      <c r="G2057" s="9">
        <f t="shared" si="256"/>
        <v>0</v>
      </c>
      <c r="H2057" s="9">
        <f t="shared" si="257"/>
        <v>0</v>
      </c>
    </row>
    <row r="2058" spans="1:8" s="38" customFormat="1" x14ac:dyDescent="0.25">
      <c r="A2058" s="128"/>
      <c r="B2058" s="44">
        <v>6</v>
      </c>
      <c r="C2058" s="5" t="s">
        <v>119</v>
      </c>
      <c r="D2058" s="44"/>
      <c r="E2058" s="9"/>
      <c r="F2058" s="9"/>
      <c r="G2058" s="9">
        <f t="shared" si="256"/>
        <v>0</v>
      </c>
      <c r="H2058" s="9">
        <f t="shared" si="257"/>
        <v>0</v>
      </c>
    </row>
    <row r="2059" spans="1:8" s="38" customFormat="1" x14ac:dyDescent="0.25">
      <c r="A2059" s="128"/>
      <c r="B2059" s="44">
        <v>7</v>
      </c>
      <c r="C2059" s="5" t="s">
        <v>120</v>
      </c>
      <c r="D2059" s="44"/>
      <c r="E2059" s="9"/>
      <c r="F2059" s="9"/>
      <c r="G2059" s="9">
        <f t="shared" si="256"/>
        <v>0</v>
      </c>
      <c r="H2059" s="9">
        <f t="shared" si="257"/>
        <v>0</v>
      </c>
    </row>
    <row r="2060" spans="1:8" s="38" customFormat="1" x14ac:dyDescent="0.25">
      <c r="A2060" s="128"/>
      <c r="B2060" s="44">
        <v>8</v>
      </c>
      <c r="C2060" s="5" t="s">
        <v>121</v>
      </c>
      <c r="D2060" s="44"/>
      <c r="E2060" s="9"/>
      <c r="F2060" s="9"/>
      <c r="G2060" s="9">
        <f t="shared" si="256"/>
        <v>0</v>
      </c>
      <c r="H2060" s="9">
        <f t="shared" si="257"/>
        <v>0</v>
      </c>
    </row>
    <row r="2061" spans="1:8" s="38" customFormat="1" x14ac:dyDescent="0.25">
      <c r="A2061" s="128"/>
      <c r="B2061" s="44">
        <v>9</v>
      </c>
      <c r="C2061" s="5" t="s">
        <v>118</v>
      </c>
      <c r="D2061" s="44"/>
      <c r="E2061" s="9"/>
      <c r="F2061" s="9"/>
      <c r="G2061" s="9">
        <f t="shared" si="256"/>
        <v>0</v>
      </c>
      <c r="H2061" s="9">
        <f t="shared" si="257"/>
        <v>0</v>
      </c>
    </row>
    <row r="2062" spans="1:8" s="38" customFormat="1" x14ac:dyDescent="0.25">
      <c r="A2062" s="128"/>
      <c r="B2062" s="44">
        <v>10</v>
      </c>
      <c r="C2062" s="5" t="s">
        <v>116</v>
      </c>
      <c r="D2062" s="44"/>
      <c r="E2062" s="9"/>
      <c r="F2062" s="9"/>
      <c r="G2062" s="9">
        <f t="shared" si="256"/>
        <v>0</v>
      </c>
      <c r="H2062" s="9">
        <f t="shared" si="257"/>
        <v>0</v>
      </c>
    </row>
    <row r="2063" spans="1:8" s="38" customFormat="1" x14ac:dyDescent="0.25">
      <c r="A2063" s="128"/>
      <c r="B2063" s="44">
        <v>11</v>
      </c>
      <c r="C2063" s="13" t="s">
        <v>110</v>
      </c>
      <c r="D2063" s="14">
        <v>18</v>
      </c>
      <c r="E2063" s="129">
        <v>224.2</v>
      </c>
      <c r="F2063" s="129"/>
      <c r="G2063" s="129"/>
      <c r="H2063" s="43">
        <f>E2063*D2063</f>
        <v>4035.6</v>
      </c>
    </row>
    <row r="2064" spans="1:8" s="38" customFormat="1" ht="18.75" customHeight="1" x14ac:dyDescent="0.25">
      <c r="A2064" s="124" t="s">
        <v>115</v>
      </c>
      <c r="B2064" s="125"/>
      <c r="C2064" s="125"/>
      <c r="D2064" s="125"/>
      <c r="E2064" s="125"/>
      <c r="F2064" s="126"/>
      <c r="G2064" s="17" t="e">
        <f>SUM(G2053:G2062)+(H2063/12)</f>
        <v>#REF!</v>
      </c>
      <c r="H2064" s="17" t="e">
        <f>SUM(H2053:H2063)</f>
        <v>#REF!</v>
      </c>
    </row>
    <row r="2065" spans="1:8" s="38" customFormat="1" x14ac:dyDescent="0.25"/>
    <row r="2066" spans="1:8" s="38" customFormat="1" x14ac:dyDescent="0.25"/>
    <row r="2067" spans="1:8" s="38" customFormat="1" ht="21.75" customHeight="1" x14ac:dyDescent="0.25">
      <c r="A2067" s="130" t="s">
        <v>259</v>
      </c>
      <c r="B2067" s="130"/>
      <c r="C2067" s="130"/>
      <c r="D2067" s="130"/>
      <c r="E2067" s="130"/>
      <c r="F2067" s="130"/>
      <c r="G2067" s="130"/>
      <c r="H2067" s="130"/>
    </row>
    <row r="2068" spans="1:8" s="38" customFormat="1" ht="38.25" x14ac:dyDescent="0.25">
      <c r="A2068" s="16" t="s">
        <v>102</v>
      </c>
      <c r="B2068" s="16" t="s">
        <v>103</v>
      </c>
      <c r="C2068" s="16" t="s">
        <v>104</v>
      </c>
      <c r="D2068" s="16" t="s">
        <v>105</v>
      </c>
      <c r="E2068" s="16" t="s">
        <v>106</v>
      </c>
      <c r="F2068" s="16" t="s">
        <v>108</v>
      </c>
      <c r="G2068" s="16" t="s">
        <v>107</v>
      </c>
      <c r="H2068" s="16" t="s">
        <v>109</v>
      </c>
    </row>
    <row r="2069" spans="1:8" s="38" customFormat="1" x14ac:dyDescent="0.25">
      <c r="A2069" s="127">
        <v>1</v>
      </c>
      <c r="B2069" s="44">
        <v>1</v>
      </c>
      <c r="C2069" s="5" t="s">
        <v>149</v>
      </c>
      <c r="D2069" s="44">
        <v>1</v>
      </c>
      <c r="E2069" s="9" t="e">
        <f>#REF!</f>
        <v>#REF!</v>
      </c>
      <c r="F2069" s="9" t="e">
        <f>#REF!</f>
        <v>#REF!</v>
      </c>
      <c r="G2069" s="9" t="e">
        <f>D2069*F2069</f>
        <v>#REF!</v>
      </c>
      <c r="H2069" s="9" t="e">
        <f>G2069*12</f>
        <v>#REF!</v>
      </c>
    </row>
    <row r="2070" spans="1:8" s="38" customFormat="1" x14ac:dyDescent="0.25">
      <c r="A2070" s="127"/>
      <c r="B2070" s="44">
        <v>2</v>
      </c>
      <c r="C2070" s="5" t="s">
        <v>101</v>
      </c>
      <c r="D2070" s="44"/>
      <c r="E2070" s="9"/>
      <c r="F2070" s="9"/>
      <c r="G2070" s="9">
        <f t="shared" ref="G2070:G2078" si="258">D2070*F2070</f>
        <v>0</v>
      </c>
      <c r="H2070" s="9">
        <f t="shared" ref="H2070:H2078" si="259">G2070*12</f>
        <v>0</v>
      </c>
    </row>
    <row r="2071" spans="1:8" s="38" customFormat="1" x14ac:dyDescent="0.25">
      <c r="A2071" s="127"/>
      <c r="B2071" s="44">
        <v>3</v>
      </c>
      <c r="C2071" s="5" t="s">
        <v>100</v>
      </c>
      <c r="D2071" s="44"/>
      <c r="E2071" s="9"/>
      <c r="F2071" s="9"/>
      <c r="G2071" s="9">
        <f t="shared" si="258"/>
        <v>0</v>
      </c>
      <c r="H2071" s="9">
        <f t="shared" si="259"/>
        <v>0</v>
      </c>
    </row>
    <row r="2072" spans="1:8" s="38" customFormat="1" x14ac:dyDescent="0.25">
      <c r="A2072" s="128"/>
      <c r="B2072" s="44">
        <v>4</v>
      </c>
      <c r="C2072" s="5" t="s">
        <v>114</v>
      </c>
      <c r="D2072" s="44"/>
      <c r="E2072" s="9"/>
      <c r="F2072" s="9"/>
      <c r="G2072" s="9">
        <f t="shared" si="258"/>
        <v>0</v>
      </c>
      <c r="H2072" s="9">
        <f t="shared" si="259"/>
        <v>0</v>
      </c>
    </row>
    <row r="2073" spans="1:8" s="38" customFormat="1" x14ac:dyDescent="0.25">
      <c r="A2073" s="128"/>
      <c r="B2073" s="44">
        <v>5</v>
      </c>
      <c r="C2073" s="5" t="s">
        <v>117</v>
      </c>
      <c r="D2073" s="44"/>
      <c r="E2073" s="9"/>
      <c r="F2073" s="9"/>
      <c r="G2073" s="9">
        <f t="shared" si="258"/>
        <v>0</v>
      </c>
      <c r="H2073" s="9">
        <f t="shared" si="259"/>
        <v>0</v>
      </c>
    </row>
    <row r="2074" spans="1:8" s="38" customFormat="1" x14ac:dyDescent="0.25">
      <c r="A2074" s="128"/>
      <c r="B2074" s="44">
        <v>6</v>
      </c>
      <c r="C2074" s="5" t="s">
        <v>119</v>
      </c>
      <c r="D2074" s="44"/>
      <c r="E2074" s="9"/>
      <c r="F2074" s="9"/>
      <c r="G2074" s="9">
        <f t="shared" si="258"/>
        <v>0</v>
      </c>
      <c r="H2074" s="9">
        <f t="shared" si="259"/>
        <v>0</v>
      </c>
    </row>
    <row r="2075" spans="1:8" s="38" customFormat="1" x14ac:dyDescent="0.25">
      <c r="A2075" s="128"/>
      <c r="B2075" s="44">
        <v>7</v>
      </c>
      <c r="C2075" s="5" t="s">
        <v>120</v>
      </c>
      <c r="D2075" s="44"/>
      <c r="E2075" s="9"/>
      <c r="F2075" s="9"/>
      <c r="G2075" s="9">
        <f t="shared" si="258"/>
        <v>0</v>
      </c>
      <c r="H2075" s="9">
        <f t="shared" si="259"/>
        <v>0</v>
      </c>
    </row>
    <row r="2076" spans="1:8" s="38" customFormat="1" x14ac:dyDescent="0.25">
      <c r="A2076" s="128"/>
      <c r="B2076" s="44">
        <v>8</v>
      </c>
      <c r="C2076" s="5" t="s">
        <v>121</v>
      </c>
      <c r="D2076" s="44"/>
      <c r="E2076" s="9"/>
      <c r="F2076" s="9"/>
      <c r="G2076" s="9">
        <f t="shared" si="258"/>
        <v>0</v>
      </c>
      <c r="H2076" s="9">
        <f t="shared" si="259"/>
        <v>0</v>
      </c>
    </row>
    <row r="2077" spans="1:8" s="38" customFormat="1" x14ac:dyDescent="0.25">
      <c r="A2077" s="128"/>
      <c r="B2077" s="44">
        <v>9</v>
      </c>
      <c r="C2077" s="5" t="s">
        <v>118</v>
      </c>
      <c r="D2077" s="44"/>
      <c r="E2077" s="9"/>
      <c r="F2077" s="9"/>
      <c r="G2077" s="9">
        <f t="shared" si="258"/>
        <v>0</v>
      </c>
      <c r="H2077" s="9">
        <f t="shared" si="259"/>
        <v>0</v>
      </c>
    </row>
    <row r="2078" spans="1:8" s="38" customFormat="1" x14ac:dyDescent="0.25">
      <c r="A2078" s="128"/>
      <c r="B2078" s="44">
        <v>10</v>
      </c>
      <c r="C2078" s="5" t="s">
        <v>116</v>
      </c>
      <c r="D2078" s="44"/>
      <c r="E2078" s="9"/>
      <c r="F2078" s="9"/>
      <c r="G2078" s="9">
        <f t="shared" si="258"/>
        <v>0</v>
      </c>
      <c r="H2078" s="9">
        <f t="shared" si="259"/>
        <v>0</v>
      </c>
    </row>
    <row r="2079" spans="1:8" s="38" customFormat="1" x14ac:dyDescent="0.25">
      <c r="A2079" s="128"/>
      <c r="B2079" s="44">
        <v>11</v>
      </c>
      <c r="C2079" s="13" t="s">
        <v>110</v>
      </c>
      <c r="D2079" s="14">
        <v>18</v>
      </c>
      <c r="E2079" s="129">
        <v>224.2</v>
      </c>
      <c r="F2079" s="129"/>
      <c r="G2079" s="129"/>
      <c r="H2079" s="43">
        <f>E2079*D2079</f>
        <v>4035.6</v>
      </c>
    </row>
    <row r="2080" spans="1:8" s="38" customFormat="1" ht="18.75" customHeight="1" x14ac:dyDescent="0.25">
      <c r="A2080" s="124" t="s">
        <v>115</v>
      </c>
      <c r="B2080" s="125"/>
      <c r="C2080" s="125"/>
      <c r="D2080" s="125"/>
      <c r="E2080" s="125"/>
      <c r="F2080" s="126"/>
      <c r="G2080" s="17" t="e">
        <f>SUM(G2069:G2078)+(H2079/12)</f>
        <v>#REF!</v>
      </c>
      <c r="H2080" s="17" t="e">
        <f>SUM(H2069:H2079)</f>
        <v>#REF!</v>
      </c>
    </row>
    <row r="2081" spans="1:8" s="38" customFormat="1" x14ac:dyDescent="0.25"/>
    <row r="2082" spans="1:8" s="38" customFormat="1" x14ac:dyDescent="0.25"/>
    <row r="2083" spans="1:8" s="38" customFormat="1" ht="21.75" customHeight="1" x14ac:dyDescent="0.25">
      <c r="A2083" s="130" t="s">
        <v>260</v>
      </c>
      <c r="B2083" s="130"/>
      <c r="C2083" s="130"/>
      <c r="D2083" s="130"/>
      <c r="E2083" s="130"/>
      <c r="F2083" s="130"/>
      <c r="G2083" s="130"/>
      <c r="H2083" s="130"/>
    </row>
    <row r="2084" spans="1:8" s="38" customFormat="1" ht="38.25" x14ac:dyDescent="0.25">
      <c r="A2084" s="16" t="s">
        <v>102</v>
      </c>
      <c r="B2084" s="16" t="s">
        <v>103</v>
      </c>
      <c r="C2084" s="16" t="s">
        <v>104</v>
      </c>
      <c r="D2084" s="16" t="s">
        <v>105</v>
      </c>
      <c r="E2084" s="16" t="s">
        <v>106</v>
      </c>
      <c r="F2084" s="16" t="s">
        <v>108</v>
      </c>
      <c r="G2084" s="16" t="s">
        <v>107</v>
      </c>
      <c r="H2084" s="16" t="s">
        <v>109</v>
      </c>
    </row>
    <row r="2085" spans="1:8" s="38" customFormat="1" x14ac:dyDescent="0.25">
      <c r="A2085" s="127">
        <v>1</v>
      </c>
      <c r="B2085" s="44">
        <v>1</v>
      </c>
      <c r="C2085" s="5" t="s">
        <v>149</v>
      </c>
      <c r="D2085" s="44">
        <v>1</v>
      </c>
      <c r="E2085" s="9" t="e">
        <f>#REF!</f>
        <v>#REF!</v>
      </c>
      <c r="F2085" s="9" t="e">
        <f>#REF!</f>
        <v>#REF!</v>
      </c>
      <c r="G2085" s="9" t="e">
        <f>D2085*F2085</f>
        <v>#REF!</v>
      </c>
      <c r="H2085" s="9" t="e">
        <f>G2085*12</f>
        <v>#REF!</v>
      </c>
    </row>
    <row r="2086" spans="1:8" s="38" customFormat="1" x14ac:dyDescent="0.25">
      <c r="A2086" s="127"/>
      <c r="B2086" s="44">
        <v>2</v>
      </c>
      <c r="C2086" s="5" t="s">
        <v>101</v>
      </c>
      <c r="D2086" s="44"/>
      <c r="E2086" s="9"/>
      <c r="F2086" s="9"/>
      <c r="G2086" s="9">
        <f t="shared" ref="G2086:G2094" si="260">D2086*F2086</f>
        <v>0</v>
      </c>
      <c r="H2086" s="9">
        <f t="shared" ref="H2086:H2094" si="261">G2086*12</f>
        <v>0</v>
      </c>
    </row>
    <row r="2087" spans="1:8" s="38" customFormat="1" x14ac:dyDescent="0.25">
      <c r="A2087" s="127"/>
      <c r="B2087" s="44">
        <v>3</v>
      </c>
      <c r="C2087" s="5" t="s">
        <v>100</v>
      </c>
      <c r="D2087" s="44"/>
      <c r="E2087" s="9"/>
      <c r="F2087" s="9"/>
      <c r="G2087" s="9">
        <f t="shared" si="260"/>
        <v>0</v>
      </c>
      <c r="H2087" s="9">
        <f t="shared" si="261"/>
        <v>0</v>
      </c>
    </row>
    <row r="2088" spans="1:8" s="38" customFormat="1" x14ac:dyDescent="0.25">
      <c r="A2088" s="128"/>
      <c r="B2088" s="44">
        <v>4</v>
      </c>
      <c r="C2088" s="5" t="s">
        <v>114</v>
      </c>
      <c r="D2088" s="44"/>
      <c r="E2088" s="9"/>
      <c r="F2088" s="9"/>
      <c r="G2088" s="9">
        <f t="shared" si="260"/>
        <v>0</v>
      </c>
      <c r="H2088" s="9">
        <f t="shared" si="261"/>
        <v>0</v>
      </c>
    </row>
    <row r="2089" spans="1:8" s="38" customFormat="1" x14ac:dyDescent="0.25">
      <c r="A2089" s="128"/>
      <c r="B2089" s="44">
        <v>5</v>
      </c>
      <c r="C2089" s="5" t="s">
        <v>117</v>
      </c>
      <c r="D2089" s="44"/>
      <c r="E2089" s="9"/>
      <c r="F2089" s="9"/>
      <c r="G2089" s="9">
        <f t="shared" si="260"/>
        <v>0</v>
      </c>
      <c r="H2089" s="9">
        <f t="shared" si="261"/>
        <v>0</v>
      </c>
    </row>
    <row r="2090" spans="1:8" s="38" customFormat="1" x14ac:dyDescent="0.25">
      <c r="A2090" s="128"/>
      <c r="B2090" s="44">
        <v>6</v>
      </c>
      <c r="C2090" s="5" t="s">
        <v>119</v>
      </c>
      <c r="D2090" s="44"/>
      <c r="E2090" s="9"/>
      <c r="F2090" s="9"/>
      <c r="G2090" s="9">
        <f t="shared" si="260"/>
        <v>0</v>
      </c>
      <c r="H2090" s="9">
        <f t="shared" si="261"/>
        <v>0</v>
      </c>
    </row>
    <row r="2091" spans="1:8" s="38" customFormat="1" x14ac:dyDescent="0.25">
      <c r="A2091" s="128"/>
      <c r="B2091" s="44">
        <v>7</v>
      </c>
      <c r="C2091" s="5" t="s">
        <v>120</v>
      </c>
      <c r="D2091" s="44"/>
      <c r="E2091" s="9"/>
      <c r="F2091" s="9"/>
      <c r="G2091" s="9">
        <f t="shared" si="260"/>
        <v>0</v>
      </c>
      <c r="H2091" s="9">
        <f t="shared" si="261"/>
        <v>0</v>
      </c>
    </row>
    <row r="2092" spans="1:8" s="38" customFormat="1" x14ac:dyDescent="0.25">
      <c r="A2092" s="128"/>
      <c r="B2092" s="44">
        <v>8</v>
      </c>
      <c r="C2092" s="5" t="s">
        <v>121</v>
      </c>
      <c r="D2092" s="44"/>
      <c r="E2092" s="9"/>
      <c r="F2092" s="9"/>
      <c r="G2092" s="9">
        <f t="shared" si="260"/>
        <v>0</v>
      </c>
      <c r="H2092" s="9">
        <f t="shared" si="261"/>
        <v>0</v>
      </c>
    </row>
    <row r="2093" spans="1:8" s="38" customFormat="1" x14ac:dyDescent="0.25">
      <c r="A2093" s="128"/>
      <c r="B2093" s="44">
        <v>9</v>
      </c>
      <c r="C2093" s="5" t="s">
        <v>118</v>
      </c>
      <c r="D2093" s="44"/>
      <c r="E2093" s="9"/>
      <c r="F2093" s="9"/>
      <c r="G2093" s="9">
        <f t="shared" si="260"/>
        <v>0</v>
      </c>
      <c r="H2093" s="9">
        <f t="shared" si="261"/>
        <v>0</v>
      </c>
    </row>
    <row r="2094" spans="1:8" s="38" customFormat="1" x14ac:dyDescent="0.25">
      <c r="A2094" s="128"/>
      <c r="B2094" s="44">
        <v>10</v>
      </c>
      <c r="C2094" s="5" t="s">
        <v>116</v>
      </c>
      <c r="D2094" s="44"/>
      <c r="E2094" s="9"/>
      <c r="F2094" s="9"/>
      <c r="G2094" s="9">
        <f t="shared" si="260"/>
        <v>0</v>
      </c>
      <c r="H2094" s="9">
        <f t="shared" si="261"/>
        <v>0</v>
      </c>
    </row>
    <row r="2095" spans="1:8" s="38" customFormat="1" x14ac:dyDescent="0.25">
      <c r="A2095" s="128"/>
      <c r="B2095" s="44">
        <v>11</v>
      </c>
      <c r="C2095" s="13" t="s">
        <v>110</v>
      </c>
      <c r="D2095" s="14">
        <v>18</v>
      </c>
      <c r="E2095" s="129">
        <v>224.2</v>
      </c>
      <c r="F2095" s="129"/>
      <c r="G2095" s="129"/>
      <c r="H2095" s="43">
        <f>E2095*D2095</f>
        <v>4035.6</v>
      </c>
    </row>
    <row r="2096" spans="1:8" s="38" customFormat="1" ht="18.75" customHeight="1" x14ac:dyDescent="0.25">
      <c r="A2096" s="124" t="s">
        <v>115</v>
      </c>
      <c r="B2096" s="125"/>
      <c r="C2096" s="125"/>
      <c r="D2096" s="125"/>
      <c r="E2096" s="125"/>
      <c r="F2096" s="126"/>
      <c r="G2096" s="17" t="e">
        <f>SUM(G2085:G2094)+(H2095/12)</f>
        <v>#REF!</v>
      </c>
      <c r="H2096" s="17" t="e">
        <f>SUM(H2085:H2095)</f>
        <v>#REF!</v>
      </c>
    </row>
    <row r="2097" spans="1:8" s="38" customFormat="1" x14ac:dyDescent="0.25"/>
    <row r="2098" spans="1:8" s="38" customFormat="1" x14ac:dyDescent="0.25"/>
    <row r="2099" spans="1:8" s="38" customFormat="1" ht="21.75" customHeight="1" x14ac:dyDescent="0.25">
      <c r="A2099" s="130" t="s">
        <v>261</v>
      </c>
      <c r="B2099" s="130"/>
      <c r="C2099" s="130"/>
      <c r="D2099" s="130"/>
      <c r="E2099" s="130"/>
      <c r="F2099" s="130"/>
      <c r="G2099" s="130"/>
      <c r="H2099" s="130"/>
    </row>
    <row r="2100" spans="1:8" s="38" customFormat="1" ht="38.25" x14ac:dyDescent="0.25">
      <c r="A2100" s="16" t="s">
        <v>102</v>
      </c>
      <c r="B2100" s="16" t="s">
        <v>103</v>
      </c>
      <c r="C2100" s="16" t="s">
        <v>104</v>
      </c>
      <c r="D2100" s="16" t="s">
        <v>105</v>
      </c>
      <c r="E2100" s="16" t="s">
        <v>106</v>
      </c>
      <c r="F2100" s="16" t="s">
        <v>108</v>
      </c>
      <c r="G2100" s="16" t="s">
        <v>107</v>
      </c>
      <c r="H2100" s="16" t="s">
        <v>109</v>
      </c>
    </row>
    <row r="2101" spans="1:8" s="38" customFormat="1" x14ac:dyDescent="0.25">
      <c r="A2101" s="127">
        <v>1</v>
      </c>
      <c r="B2101" s="44">
        <v>1</v>
      </c>
      <c r="C2101" s="5" t="s">
        <v>149</v>
      </c>
      <c r="D2101" s="44">
        <v>1</v>
      </c>
      <c r="E2101" s="9" t="e">
        <f>#REF!</f>
        <v>#REF!</v>
      </c>
      <c r="F2101" s="9" t="e">
        <f>#REF!</f>
        <v>#REF!</v>
      </c>
      <c r="G2101" s="9" t="e">
        <f>D2101*F2101</f>
        <v>#REF!</v>
      </c>
      <c r="H2101" s="9" t="e">
        <f>G2101*12</f>
        <v>#REF!</v>
      </c>
    </row>
    <row r="2102" spans="1:8" s="38" customFormat="1" x14ac:dyDescent="0.25">
      <c r="A2102" s="127"/>
      <c r="B2102" s="44">
        <v>2</v>
      </c>
      <c r="C2102" s="5" t="s">
        <v>101</v>
      </c>
      <c r="D2102" s="44"/>
      <c r="E2102" s="9"/>
      <c r="F2102" s="9"/>
      <c r="G2102" s="9">
        <f t="shared" ref="G2102:G2110" si="262">D2102*F2102</f>
        <v>0</v>
      </c>
      <c r="H2102" s="9">
        <f t="shared" ref="H2102:H2110" si="263">G2102*12</f>
        <v>0</v>
      </c>
    </row>
    <row r="2103" spans="1:8" s="38" customFormat="1" x14ac:dyDescent="0.25">
      <c r="A2103" s="127"/>
      <c r="B2103" s="44">
        <v>3</v>
      </c>
      <c r="C2103" s="5" t="s">
        <v>100</v>
      </c>
      <c r="D2103" s="44"/>
      <c r="E2103" s="9"/>
      <c r="F2103" s="9"/>
      <c r="G2103" s="9">
        <f t="shared" si="262"/>
        <v>0</v>
      </c>
      <c r="H2103" s="9">
        <f t="shared" si="263"/>
        <v>0</v>
      </c>
    </row>
    <row r="2104" spans="1:8" s="38" customFormat="1" x14ac:dyDescent="0.25">
      <c r="A2104" s="128"/>
      <c r="B2104" s="44">
        <v>4</v>
      </c>
      <c r="C2104" s="5" t="s">
        <v>114</v>
      </c>
      <c r="D2104" s="44"/>
      <c r="E2104" s="9"/>
      <c r="F2104" s="9"/>
      <c r="G2104" s="9">
        <f t="shared" si="262"/>
        <v>0</v>
      </c>
      <c r="H2104" s="9">
        <f t="shared" si="263"/>
        <v>0</v>
      </c>
    </row>
    <row r="2105" spans="1:8" s="38" customFormat="1" x14ac:dyDescent="0.25">
      <c r="A2105" s="128"/>
      <c r="B2105" s="44">
        <v>5</v>
      </c>
      <c r="C2105" s="5" t="s">
        <v>117</v>
      </c>
      <c r="D2105" s="44"/>
      <c r="E2105" s="9"/>
      <c r="F2105" s="9"/>
      <c r="G2105" s="9">
        <f t="shared" si="262"/>
        <v>0</v>
      </c>
      <c r="H2105" s="9">
        <f t="shared" si="263"/>
        <v>0</v>
      </c>
    </row>
    <row r="2106" spans="1:8" s="38" customFormat="1" x14ac:dyDescent="0.25">
      <c r="A2106" s="128"/>
      <c r="B2106" s="44">
        <v>6</v>
      </c>
      <c r="C2106" s="5" t="s">
        <v>119</v>
      </c>
      <c r="D2106" s="44"/>
      <c r="E2106" s="9"/>
      <c r="F2106" s="9"/>
      <c r="G2106" s="9">
        <f t="shared" si="262"/>
        <v>0</v>
      </c>
      <c r="H2106" s="9">
        <f t="shared" si="263"/>
        <v>0</v>
      </c>
    </row>
    <row r="2107" spans="1:8" s="38" customFormat="1" x14ac:dyDescent="0.25">
      <c r="A2107" s="128"/>
      <c r="B2107" s="44">
        <v>7</v>
      </c>
      <c r="C2107" s="5" t="s">
        <v>120</v>
      </c>
      <c r="D2107" s="44"/>
      <c r="E2107" s="9"/>
      <c r="F2107" s="9"/>
      <c r="G2107" s="9">
        <f t="shared" si="262"/>
        <v>0</v>
      </c>
      <c r="H2107" s="9">
        <f t="shared" si="263"/>
        <v>0</v>
      </c>
    </row>
    <row r="2108" spans="1:8" s="38" customFormat="1" x14ac:dyDescent="0.25">
      <c r="A2108" s="128"/>
      <c r="B2108" s="44">
        <v>8</v>
      </c>
      <c r="C2108" s="5" t="s">
        <v>121</v>
      </c>
      <c r="D2108" s="44"/>
      <c r="E2108" s="9"/>
      <c r="F2108" s="9"/>
      <c r="G2108" s="9">
        <f t="shared" si="262"/>
        <v>0</v>
      </c>
      <c r="H2108" s="9">
        <f t="shared" si="263"/>
        <v>0</v>
      </c>
    </row>
    <row r="2109" spans="1:8" s="38" customFormat="1" x14ac:dyDescent="0.25">
      <c r="A2109" s="128"/>
      <c r="B2109" s="44">
        <v>9</v>
      </c>
      <c r="C2109" s="5" t="s">
        <v>118</v>
      </c>
      <c r="D2109" s="44"/>
      <c r="E2109" s="9"/>
      <c r="F2109" s="9"/>
      <c r="G2109" s="9">
        <f t="shared" si="262"/>
        <v>0</v>
      </c>
      <c r="H2109" s="9">
        <f t="shared" si="263"/>
        <v>0</v>
      </c>
    </row>
    <row r="2110" spans="1:8" s="38" customFormat="1" x14ac:dyDescent="0.25">
      <c r="A2110" s="128"/>
      <c r="B2110" s="44">
        <v>10</v>
      </c>
      <c r="C2110" s="5" t="s">
        <v>116</v>
      </c>
      <c r="D2110" s="44"/>
      <c r="E2110" s="9"/>
      <c r="F2110" s="9"/>
      <c r="G2110" s="9">
        <f t="shared" si="262"/>
        <v>0</v>
      </c>
      <c r="H2110" s="9">
        <f t="shared" si="263"/>
        <v>0</v>
      </c>
    </row>
    <row r="2111" spans="1:8" s="38" customFormat="1" x14ac:dyDescent="0.25">
      <c r="A2111" s="128"/>
      <c r="B2111" s="44">
        <v>11</v>
      </c>
      <c r="C2111" s="13" t="s">
        <v>110</v>
      </c>
      <c r="D2111" s="14">
        <v>18</v>
      </c>
      <c r="E2111" s="129">
        <v>224.2</v>
      </c>
      <c r="F2111" s="129"/>
      <c r="G2111" s="129"/>
      <c r="H2111" s="43">
        <f>E2111*D2111</f>
        <v>4035.6</v>
      </c>
    </row>
    <row r="2112" spans="1:8" s="38" customFormat="1" ht="18.75" customHeight="1" x14ac:dyDescent="0.25">
      <c r="A2112" s="124" t="s">
        <v>115</v>
      </c>
      <c r="B2112" s="125"/>
      <c r="C2112" s="125"/>
      <c r="D2112" s="125"/>
      <c r="E2112" s="125"/>
      <c r="F2112" s="126"/>
      <c r="G2112" s="17" t="e">
        <f>SUM(G2101:G2110)+(H2111/12)</f>
        <v>#REF!</v>
      </c>
      <c r="H2112" s="17" t="e">
        <f>SUM(H2101:H2111)</f>
        <v>#REF!</v>
      </c>
    </row>
    <row r="2113" spans="1:8" s="38" customFormat="1" x14ac:dyDescent="0.25"/>
    <row r="2114" spans="1:8" s="38" customFormat="1" x14ac:dyDescent="0.25"/>
    <row r="2115" spans="1:8" ht="21.75" customHeight="1" x14ac:dyDescent="0.25">
      <c r="A2115" s="130" t="s">
        <v>139</v>
      </c>
      <c r="B2115" s="130"/>
      <c r="C2115" s="130"/>
      <c r="D2115" s="130"/>
      <c r="E2115" s="130"/>
      <c r="F2115" s="130"/>
      <c r="G2115" s="130"/>
      <c r="H2115" s="130"/>
    </row>
    <row r="2116" spans="1:8" ht="38.25" x14ac:dyDescent="0.25">
      <c r="A2116" s="16" t="s">
        <v>102</v>
      </c>
      <c r="B2116" s="16" t="s">
        <v>103</v>
      </c>
      <c r="C2116" s="16" t="s">
        <v>104</v>
      </c>
      <c r="D2116" s="16" t="s">
        <v>105</v>
      </c>
      <c r="E2116" s="16" t="s">
        <v>106</v>
      </c>
      <c r="F2116" s="16" t="s">
        <v>108</v>
      </c>
      <c r="G2116" s="16" t="s">
        <v>107</v>
      </c>
      <c r="H2116" s="16" t="s">
        <v>109</v>
      </c>
    </row>
    <row r="2117" spans="1:8" x14ac:dyDescent="0.25">
      <c r="A2117" s="127">
        <v>1</v>
      </c>
      <c r="B2117" s="10">
        <v>1</v>
      </c>
      <c r="C2117" s="5" t="s">
        <v>149</v>
      </c>
      <c r="D2117" s="10">
        <v>1</v>
      </c>
      <c r="E2117" s="9" t="e">
        <f>#REF!</f>
        <v>#REF!</v>
      </c>
      <c r="F2117" s="9" t="e">
        <f>#REF!</f>
        <v>#REF!</v>
      </c>
      <c r="G2117" s="9" t="e">
        <f>D2117*F2117</f>
        <v>#REF!</v>
      </c>
      <c r="H2117" s="9" t="e">
        <f>G2117*12</f>
        <v>#REF!</v>
      </c>
    </row>
    <row r="2118" spans="1:8" x14ac:dyDescent="0.25">
      <c r="A2118" s="127"/>
      <c r="B2118" s="10">
        <v>2</v>
      </c>
      <c r="C2118" s="5" t="s">
        <v>101</v>
      </c>
      <c r="D2118" s="10"/>
      <c r="E2118" s="9"/>
      <c r="F2118" s="9"/>
      <c r="G2118" s="9">
        <f t="shared" ref="G2118:G2126" si="264">D2118*F2118</f>
        <v>0</v>
      </c>
      <c r="H2118" s="9">
        <f t="shared" ref="H2118:H2126" si="265">G2118*12</f>
        <v>0</v>
      </c>
    </row>
    <row r="2119" spans="1:8" x14ac:dyDescent="0.25">
      <c r="A2119" s="127"/>
      <c r="B2119" s="10">
        <v>3</v>
      </c>
      <c r="C2119" s="5" t="s">
        <v>100</v>
      </c>
      <c r="D2119" s="10"/>
      <c r="E2119" s="9"/>
      <c r="F2119" s="9"/>
      <c r="G2119" s="9">
        <f t="shared" si="264"/>
        <v>0</v>
      </c>
      <c r="H2119" s="9">
        <f t="shared" si="265"/>
        <v>0</v>
      </c>
    </row>
    <row r="2120" spans="1:8" x14ac:dyDescent="0.25">
      <c r="A2120" s="128"/>
      <c r="B2120" s="10">
        <v>4</v>
      </c>
      <c r="C2120" s="5" t="s">
        <v>114</v>
      </c>
      <c r="D2120" s="10"/>
      <c r="E2120" s="9"/>
      <c r="F2120" s="9"/>
      <c r="G2120" s="9">
        <f t="shared" si="264"/>
        <v>0</v>
      </c>
      <c r="H2120" s="9">
        <f t="shared" si="265"/>
        <v>0</v>
      </c>
    </row>
    <row r="2121" spans="1:8" x14ac:dyDescent="0.25">
      <c r="A2121" s="128"/>
      <c r="B2121" s="10">
        <v>5</v>
      </c>
      <c r="C2121" s="5" t="s">
        <v>117</v>
      </c>
      <c r="D2121" s="10"/>
      <c r="E2121" s="9"/>
      <c r="F2121" s="9"/>
      <c r="G2121" s="9">
        <f t="shared" si="264"/>
        <v>0</v>
      </c>
      <c r="H2121" s="9">
        <f t="shared" si="265"/>
        <v>0</v>
      </c>
    </row>
    <row r="2122" spans="1:8" x14ac:dyDescent="0.25">
      <c r="A2122" s="128"/>
      <c r="B2122" s="10">
        <v>6</v>
      </c>
      <c r="C2122" s="5" t="s">
        <v>119</v>
      </c>
      <c r="D2122" s="10"/>
      <c r="E2122" s="9"/>
      <c r="F2122" s="9"/>
      <c r="G2122" s="9">
        <f t="shared" si="264"/>
        <v>0</v>
      </c>
      <c r="H2122" s="9">
        <f t="shared" si="265"/>
        <v>0</v>
      </c>
    </row>
    <row r="2123" spans="1:8" x14ac:dyDescent="0.25">
      <c r="A2123" s="128"/>
      <c r="B2123" s="10">
        <v>7</v>
      </c>
      <c r="C2123" s="5" t="s">
        <v>120</v>
      </c>
      <c r="D2123" s="10"/>
      <c r="E2123" s="9"/>
      <c r="F2123" s="9"/>
      <c r="G2123" s="9">
        <f t="shared" si="264"/>
        <v>0</v>
      </c>
      <c r="H2123" s="9">
        <f t="shared" si="265"/>
        <v>0</v>
      </c>
    </row>
    <row r="2124" spans="1:8" x14ac:dyDescent="0.25">
      <c r="A2124" s="128"/>
      <c r="B2124" s="10">
        <v>8</v>
      </c>
      <c r="C2124" s="5" t="s">
        <v>121</v>
      </c>
      <c r="D2124" s="10"/>
      <c r="E2124" s="9"/>
      <c r="F2124" s="9"/>
      <c r="G2124" s="9">
        <f t="shared" si="264"/>
        <v>0</v>
      </c>
      <c r="H2124" s="9">
        <f t="shared" si="265"/>
        <v>0</v>
      </c>
    </row>
    <row r="2125" spans="1:8" x14ac:dyDescent="0.25">
      <c r="A2125" s="128"/>
      <c r="B2125" s="10">
        <v>9</v>
      </c>
      <c r="C2125" s="5" t="s">
        <v>118</v>
      </c>
      <c r="D2125" s="10"/>
      <c r="E2125" s="9"/>
      <c r="F2125" s="9"/>
      <c r="G2125" s="9">
        <f t="shared" si="264"/>
        <v>0</v>
      </c>
      <c r="H2125" s="9">
        <f t="shared" si="265"/>
        <v>0</v>
      </c>
    </row>
    <row r="2126" spans="1:8" x14ac:dyDescent="0.25">
      <c r="A2126" s="128"/>
      <c r="B2126" s="10">
        <v>10</v>
      </c>
      <c r="C2126" s="5" t="s">
        <v>116</v>
      </c>
      <c r="D2126" s="10"/>
      <c r="E2126" s="9"/>
      <c r="F2126" s="9"/>
      <c r="G2126" s="9">
        <f t="shared" si="264"/>
        <v>0</v>
      </c>
      <c r="H2126" s="9">
        <f t="shared" si="265"/>
        <v>0</v>
      </c>
    </row>
    <row r="2127" spans="1:8" x14ac:dyDescent="0.25">
      <c r="A2127" s="128"/>
      <c r="B2127" s="10">
        <v>11</v>
      </c>
      <c r="C2127" s="13" t="s">
        <v>110</v>
      </c>
      <c r="D2127" s="14">
        <v>18</v>
      </c>
      <c r="E2127" s="129">
        <v>224.2</v>
      </c>
      <c r="F2127" s="129"/>
      <c r="G2127" s="129"/>
      <c r="H2127" s="15">
        <f>E2127*D2127</f>
        <v>4035.6</v>
      </c>
    </row>
    <row r="2128" spans="1:8" ht="18.75" customHeight="1" x14ac:dyDescent="0.25">
      <c r="A2128" s="124" t="s">
        <v>115</v>
      </c>
      <c r="B2128" s="125"/>
      <c r="C2128" s="125"/>
      <c r="D2128" s="125"/>
      <c r="E2128" s="125"/>
      <c r="F2128" s="126"/>
      <c r="G2128" s="17" t="e">
        <f>SUM(G2117:G2126)+(H2127/12)</f>
        <v>#REF!</v>
      </c>
      <c r="H2128" s="17" t="e">
        <f>SUM(H2117:H2127)</f>
        <v>#REF!</v>
      </c>
    </row>
    <row r="2131" spans="1:8" s="38" customFormat="1" ht="21.75" customHeight="1" x14ac:dyDescent="0.25">
      <c r="A2131" s="130" t="s">
        <v>211</v>
      </c>
      <c r="B2131" s="130"/>
      <c r="C2131" s="130"/>
      <c r="D2131" s="130"/>
      <c r="E2131" s="130"/>
      <c r="F2131" s="130"/>
      <c r="G2131" s="130"/>
      <c r="H2131" s="130"/>
    </row>
    <row r="2132" spans="1:8" s="38" customFormat="1" ht="38.25" x14ac:dyDescent="0.25">
      <c r="A2132" s="16" t="s">
        <v>102</v>
      </c>
      <c r="B2132" s="16" t="s">
        <v>103</v>
      </c>
      <c r="C2132" s="16" t="s">
        <v>104</v>
      </c>
      <c r="D2132" s="16" t="s">
        <v>105</v>
      </c>
      <c r="E2132" s="16" t="s">
        <v>106</v>
      </c>
      <c r="F2132" s="16" t="s">
        <v>108</v>
      </c>
      <c r="G2132" s="16" t="s">
        <v>107</v>
      </c>
      <c r="H2132" s="16" t="s">
        <v>109</v>
      </c>
    </row>
    <row r="2133" spans="1:8" s="38" customFormat="1" x14ac:dyDescent="0.25">
      <c r="A2133" s="127">
        <v>1</v>
      </c>
      <c r="B2133" s="44">
        <v>1</v>
      </c>
      <c r="C2133" s="5" t="s">
        <v>149</v>
      </c>
      <c r="D2133" s="44">
        <v>4</v>
      </c>
      <c r="E2133" s="9" t="e">
        <f>#REF!</f>
        <v>#REF!</v>
      </c>
      <c r="F2133" s="9" t="e">
        <f>#REF!</f>
        <v>#REF!</v>
      </c>
      <c r="G2133" s="9" t="e">
        <f>D2133*F2133</f>
        <v>#REF!</v>
      </c>
      <c r="H2133" s="9" t="e">
        <f>G2133*12</f>
        <v>#REF!</v>
      </c>
    </row>
    <row r="2134" spans="1:8" s="38" customFormat="1" x14ac:dyDescent="0.25">
      <c r="A2134" s="127"/>
      <c r="B2134" s="44">
        <v>2</v>
      </c>
      <c r="C2134" s="5" t="s">
        <v>101</v>
      </c>
      <c r="D2134" s="44"/>
      <c r="E2134" s="9"/>
      <c r="F2134" s="9"/>
      <c r="G2134" s="9">
        <f t="shared" ref="G2134:G2142" si="266">D2134*F2134</f>
        <v>0</v>
      </c>
      <c r="H2134" s="9">
        <f t="shared" ref="H2134:H2142" si="267">G2134*12</f>
        <v>0</v>
      </c>
    </row>
    <row r="2135" spans="1:8" s="38" customFormat="1" x14ac:dyDescent="0.25">
      <c r="A2135" s="127"/>
      <c r="B2135" s="44">
        <v>3</v>
      </c>
      <c r="C2135" s="5" t="s">
        <v>100</v>
      </c>
      <c r="D2135" s="44"/>
      <c r="E2135" s="9"/>
      <c r="F2135" s="9"/>
      <c r="G2135" s="9">
        <f t="shared" si="266"/>
        <v>0</v>
      </c>
      <c r="H2135" s="9">
        <f t="shared" si="267"/>
        <v>0</v>
      </c>
    </row>
    <row r="2136" spans="1:8" s="38" customFormat="1" x14ac:dyDescent="0.25">
      <c r="A2136" s="128"/>
      <c r="B2136" s="44">
        <v>4</v>
      </c>
      <c r="C2136" s="5" t="s">
        <v>114</v>
      </c>
      <c r="D2136" s="44"/>
      <c r="E2136" s="9"/>
      <c r="F2136" s="9"/>
      <c r="G2136" s="9">
        <f t="shared" si="266"/>
        <v>0</v>
      </c>
      <c r="H2136" s="9">
        <f t="shared" si="267"/>
        <v>0</v>
      </c>
    </row>
    <row r="2137" spans="1:8" s="38" customFormat="1" x14ac:dyDescent="0.25">
      <c r="A2137" s="128"/>
      <c r="B2137" s="44">
        <v>5</v>
      </c>
      <c r="C2137" s="5" t="s">
        <v>117</v>
      </c>
      <c r="D2137" s="44"/>
      <c r="E2137" s="9"/>
      <c r="F2137" s="9"/>
      <c r="G2137" s="9">
        <f t="shared" si="266"/>
        <v>0</v>
      </c>
      <c r="H2137" s="9">
        <f t="shared" si="267"/>
        <v>0</v>
      </c>
    </row>
    <row r="2138" spans="1:8" s="38" customFormat="1" x14ac:dyDescent="0.25">
      <c r="A2138" s="128"/>
      <c r="B2138" s="44">
        <v>6</v>
      </c>
      <c r="C2138" s="5" t="s">
        <v>119</v>
      </c>
      <c r="D2138" s="44"/>
      <c r="E2138" s="9"/>
      <c r="F2138" s="9"/>
      <c r="G2138" s="9">
        <f t="shared" si="266"/>
        <v>0</v>
      </c>
      <c r="H2138" s="9">
        <f t="shared" si="267"/>
        <v>0</v>
      </c>
    </row>
    <row r="2139" spans="1:8" s="38" customFormat="1" x14ac:dyDescent="0.25">
      <c r="A2139" s="128"/>
      <c r="B2139" s="44">
        <v>7</v>
      </c>
      <c r="C2139" s="5" t="s">
        <v>120</v>
      </c>
      <c r="D2139" s="44"/>
      <c r="E2139" s="9"/>
      <c r="F2139" s="9"/>
      <c r="G2139" s="9">
        <f t="shared" si="266"/>
        <v>0</v>
      </c>
      <c r="H2139" s="9">
        <f t="shared" si="267"/>
        <v>0</v>
      </c>
    </row>
    <row r="2140" spans="1:8" s="38" customFormat="1" x14ac:dyDescent="0.25">
      <c r="A2140" s="128"/>
      <c r="B2140" s="44">
        <v>8</v>
      </c>
      <c r="C2140" s="5" t="s">
        <v>121</v>
      </c>
      <c r="D2140" s="44"/>
      <c r="E2140" s="9"/>
      <c r="F2140" s="9"/>
      <c r="G2140" s="9">
        <f t="shared" si="266"/>
        <v>0</v>
      </c>
      <c r="H2140" s="9">
        <f t="shared" si="267"/>
        <v>0</v>
      </c>
    </row>
    <row r="2141" spans="1:8" s="38" customFormat="1" x14ac:dyDescent="0.25">
      <c r="A2141" s="128"/>
      <c r="B2141" s="44">
        <v>9</v>
      </c>
      <c r="C2141" s="5" t="s">
        <v>118</v>
      </c>
      <c r="D2141" s="44"/>
      <c r="E2141" s="9"/>
      <c r="F2141" s="9"/>
      <c r="G2141" s="9">
        <f t="shared" si="266"/>
        <v>0</v>
      </c>
      <c r="H2141" s="9">
        <f t="shared" si="267"/>
        <v>0</v>
      </c>
    </row>
    <row r="2142" spans="1:8" s="38" customFormat="1" x14ac:dyDescent="0.25">
      <c r="A2142" s="128"/>
      <c r="B2142" s="44">
        <v>10</v>
      </c>
      <c r="C2142" s="5" t="s">
        <v>116</v>
      </c>
      <c r="D2142" s="44"/>
      <c r="E2142" s="9"/>
      <c r="F2142" s="9"/>
      <c r="G2142" s="9">
        <f t="shared" si="266"/>
        <v>0</v>
      </c>
      <c r="H2142" s="9">
        <f t="shared" si="267"/>
        <v>0</v>
      </c>
    </row>
    <row r="2143" spans="1:8" s="38" customFormat="1" x14ac:dyDescent="0.25">
      <c r="A2143" s="128"/>
      <c r="B2143" s="44">
        <v>11</v>
      </c>
      <c r="C2143" s="13" t="s">
        <v>110</v>
      </c>
      <c r="D2143" s="14">
        <v>18</v>
      </c>
      <c r="E2143" s="129">
        <v>224.2</v>
      </c>
      <c r="F2143" s="129"/>
      <c r="G2143" s="129"/>
      <c r="H2143" s="43">
        <f>E2143*D2143</f>
        <v>4035.6</v>
      </c>
    </row>
    <row r="2144" spans="1:8" s="38" customFormat="1" ht="18.75" customHeight="1" x14ac:dyDescent="0.25">
      <c r="A2144" s="124" t="s">
        <v>115</v>
      </c>
      <c r="B2144" s="125"/>
      <c r="C2144" s="125"/>
      <c r="D2144" s="125"/>
      <c r="E2144" s="125"/>
      <c r="F2144" s="126"/>
      <c r="G2144" s="17" t="e">
        <f>SUM(G2133:G2142)+(H2143/12)</f>
        <v>#REF!</v>
      </c>
      <c r="H2144" s="17" t="e">
        <f>SUM(H2133:H2143)</f>
        <v>#REF!</v>
      </c>
    </row>
    <row r="2145" spans="1:8" s="38" customFormat="1" x14ac:dyDescent="0.25"/>
    <row r="2146" spans="1:8" s="38" customFormat="1" x14ac:dyDescent="0.25"/>
    <row r="2147" spans="1:8" ht="21.75" customHeight="1" x14ac:dyDescent="0.25">
      <c r="A2147" s="130" t="s">
        <v>140</v>
      </c>
      <c r="B2147" s="130"/>
      <c r="C2147" s="130"/>
      <c r="D2147" s="130"/>
      <c r="E2147" s="130"/>
      <c r="F2147" s="130"/>
      <c r="G2147" s="130"/>
      <c r="H2147" s="130"/>
    </row>
    <row r="2148" spans="1:8" ht="38.25" x14ac:dyDescent="0.25">
      <c r="A2148" s="16" t="s">
        <v>102</v>
      </c>
      <c r="B2148" s="16" t="s">
        <v>103</v>
      </c>
      <c r="C2148" s="16" t="s">
        <v>104</v>
      </c>
      <c r="D2148" s="16" t="s">
        <v>105</v>
      </c>
      <c r="E2148" s="16" t="s">
        <v>106</v>
      </c>
      <c r="F2148" s="16" t="s">
        <v>108</v>
      </c>
      <c r="G2148" s="16" t="s">
        <v>107</v>
      </c>
      <c r="H2148" s="16" t="s">
        <v>109</v>
      </c>
    </row>
    <row r="2149" spans="1:8" x14ac:dyDescent="0.25">
      <c r="A2149" s="127">
        <v>1</v>
      </c>
      <c r="B2149" s="10">
        <v>1</v>
      </c>
      <c r="C2149" s="5" t="s">
        <v>149</v>
      </c>
      <c r="D2149" s="10">
        <v>1</v>
      </c>
      <c r="E2149" s="9" t="e">
        <f>#REF!</f>
        <v>#REF!</v>
      </c>
      <c r="F2149" s="9" t="e">
        <f>#REF!</f>
        <v>#REF!</v>
      </c>
      <c r="G2149" s="9" t="e">
        <f>D2149*F2149</f>
        <v>#REF!</v>
      </c>
      <c r="H2149" s="9" t="e">
        <f>G2149*12</f>
        <v>#REF!</v>
      </c>
    </row>
    <row r="2150" spans="1:8" x14ac:dyDescent="0.25">
      <c r="A2150" s="127"/>
      <c r="B2150" s="10">
        <v>2</v>
      </c>
      <c r="C2150" s="5" t="s">
        <v>101</v>
      </c>
      <c r="D2150" s="10"/>
      <c r="E2150" s="9"/>
      <c r="F2150" s="9"/>
      <c r="G2150" s="9">
        <f t="shared" ref="G2150:G2158" si="268">D2150*F2150</f>
        <v>0</v>
      </c>
      <c r="H2150" s="9">
        <f t="shared" ref="H2150:H2158" si="269">G2150*12</f>
        <v>0</v>
      </c>
    </row>
    <row r="2151" spans="1:8" x14ac:dyDescent="0.25">
      <c r="A2151" s="127"/>
      <c r="B2151" s="10">
        <v>3</v>
      </c>
      <c r="C2151" s="5" t="s">
        <v>100</v>
      </c>
      <c r="D2151" s="10"/>
      <c r="E2151" s="9"/>
      <c r="F2151" s="9"/>
      <c r="G2151" s="9">
        <f t="shared" si="268"/>
        <v>0</v>
      </c>
      <c r="H2151" s="9">
        <f t="shared" si="269"/>
        <v>0</v>
      </c>
    </row>
    <row r="2152" spans="1:8" x14ac:dyDescent="0.25">
      <c r="A2152" s="128"/>
      <c r="B2152" s="10">
        <v>4</v>
      </c>
      <c r="C2152" s="5" t="s">
        <v>114</v>
      </c>
      <c r="D2152" s="10"/>
      <c r="E2152" s="9"/>
      <c r="F2152" s="9"/>
      <c r="G2152" s="9">
        <f t="shared" si="268"/>
        <v>0</v>
      </c>
      <c r="H2152" s="9">
        <f t="shared" si="269"/>
        <v>0</v>
      </c>
    </row>
    <row r="2153" spans="1:8" x14ac:dyDescent="0.25">
      <c r="A2153" s="128"/>
      <c r="B2153" s="10">
        <v>5</v>
      </c>
      <c r="C2153" s="5" t="s">
        <v>117</v>
      </c>
      <c r="D2153" s="10"/>
      <c r="E2153" s="9"/>
      <c r="F2153" s="9"/>
      <c r="G2153" s="9">
        <f t="shared" si="268"/>
        <v>0</v>
      </c>
      <c r="H2153" s="9">
        <f t="shared" si="269"/>
        <v>0</v>
      </c>
    </row>
    <row r="2154" spans="1:8" x14ac:dyDescent="0.25">
      <c r="A2154" s="128"/>
      <c r="B2154" s="10">
        <v>6</v>
      </c>
      <c r="C2154" s="5" t="s">
        <v>119</v>
      </c>
      <c r="D2154" s="10"/>
      <c r="E2154" s="9"/>
      <c r="F2154" s="9"/>
      <c r="G2154" s="9">
        <f t="shared" si="268"/>
        <v>0</v>
      </c>
      <c r="H2154" s="9">
        <f t="shared" si="269"/>
        <v>0</v>
      </c>
    </row>
    <row r="2155" spans="1:8" x14ac:dyDescent="0.25">
      <c r="A2155" s="128"/>
      <c r="B2155" s="10">
        <v>7</v>
      </c>
      <c r="C2155" s="5" t="s">
        <v>120</v>
      </c>
      <c r="D2155" s="10"/>
      <c r="E2155" s="9"/>
      <c r="F2155" s="9"/>
      <c r="G2155" s="9">
        <f t="shared" si="268"/>
        <v>0</v>
      </c>
      <c r="H2155" s="9">
        <f t="shared" si="269"/>
        <v>0</v>
      </c>
    </row>
    <row r="2156" spans="1:8" x14ac:dyDescent="0.25">
      <c r="A2156" s="128"/>
      <c r="B2156" s="10">
        <v>8</v>
      </c>
      <c r="C2156" s="5" t="s">
        <v>121</v>
      </c>
      <c r="D2156" s="10"/>
      <c r="E2156" s="9"/>
      <c r="F2156" s="9"/>
      <c r="G2156" s="9">
        <f t="shared" si="268"/>
        <v>0</v>
      </c>
      <c r="H2156" s="9">
        <f t="shared" si="269"/>
        <v>0</v>
      </c>
    </row>
    <row r="2157" spans="1:8" x14ac:dyDescent="0.25">
      <c r="A2157" s="128"/>
      <c r="B2157" s="10">
        <v>9</v>
      </c>
      <c r="C2157" s="5" t="s">
        <v>118</v>
      </c>
      <c r="D2157" s="10"/>
      <c r="E2157" s="9"/>
      <c r="F2157" s="9"/>
      <c r="G2157" s="9">
        <f t="shared" si="268"/>
        <v>0</v>
      </c>
      <c r="H2157" s="9">
        <f t="shared" si="269"/>
        <v>0</v>
      </c>
    </row>
    <row r="2158" spans="1:8" x14ac:dyDescent="0.25">
      <c r="A2158" s="128"/>
      <c r="B2158" s="10">
        <v>10</v>
      </c>
      <c r="C2158" s="5" t="s">
        <v>116</v>
      </c>
      <c r="D2158" s="10"/>
      <c r="E2158" s="9"/>
      <c r="F2158" s="9"/>
      <c r="G2158" s="9">
        <f t="shared" si="268"/>
        <v>0</v>
      </c>
      <c r="H2158" s="9">
        <f t="shared" si="269"/>
        <v>0</v>
      </c>
    </row>
    <row r="2159" spans="1:8" x14ac:dyDescent="0.25">
      <c r="A2159" s="128"/>
      <c r="B2159" s="10">
        <v>11</v>
      </c>
      <c r="C2159" s="13" t="s">
        <v>110</v>
      </c>
      <c r="D2159" s="14">
        <v>18</v>
      </c>
      <c r="E2159" s="129">
        <v>224.2</v>
      </c>
      <c r="F2159" s="129"/>
      <c r="G2159" s="129"/>
      <c r="H2159" s="15">
        <f>E2159*D2159</f>
        <v>4035.6</v>
      </c>
    </row>
    <row r="2160" spans="1:8" ht="18.75" customHeight="1" x14ac:dyDescent="0.25">
      <c r="A2160" s="124" t="s">
        <v>115</v>
      </c>
      <c r="B2160" s="125"/>
      <c r="C2160" s="125"/>
      <c r="D2160" s="125"/>
      <c r="E2160" s="125"/>
      <c r="F2160" s="126"/>
      <c r="G2160" s="17" t="e">
        <f>SUM(G2149:G2158)+(H2159/12)</f>
        <v>#REF!</v>
      </c>
      <c r="H2160" s="17" t="e">
        <f>SUM(H2149:H2159)</f>
        <v>#REF!</v>
      </c>
    </row>
    <row r="2163" spans="1:8" ht="21.75" customHeight="1" x14ac:dyDescent="0.25">
      <c r="A2163" s="130" t="s">
        <v>142</v>
      </c>
      <c r="B2163" s="130"/>
      <c r="C2163" s="130"/>
      <c r="D2163" s="130"/>
      <c r="E2163" s="130"/>
      <c r="F2163" s="130"/>
      <c r="G2163" s="130"/>
      <c r="H2163" s="130"/>
    </row>
    <row r="2164" spans="1:8" ht="38.25" x14ac:dyDescent="0.25">
      <c r="A2164" s="16" t="s">
        <v>102</v>
      </c>
      <c r="B2164" s="16" t="s">
        <v>103</v>
      </c>
      <c r="C2164" s="16" t="s">
        <v>104</v>
      </c>
      <c r="D2164" s="16" t="s">
        <v>105</v>
      </c>
      <c r="E2164" s="16" t="s">
        <v>106</v>
      </c>
      <c r="F2164" s="16" t="s">
        <v>108</v>
      </c>
      <c r="G2164" s="16" t="s">
        <v>107</v>
      </c>
      <c r="H2164" s="16" t="s">
        <v>109</v>
      </c>
    </row>
    <row r="2165" spans="1:8" x14ac:dyDescent="0.25">
      <c r="A2165" s="127">
        <v>1</v>
      </c>
      <c r="B2165" s="10">
        <v>1</v>
      </c>
      <c r="C2165" s="5" t="s">
        <v>149</v>
      </c>
      <c r="D2165" s="10"/>
      <c r="E2165" s="9"/>
      <c r="F2165" s="9"/>
      <c r="G2165" s="9">
        <f>D2165*F2165</f>
        <v>0</v>
      </c>
      <c r="H2165" s="9">
        <f>G2165*12</f>
        <v>0</v>
      </c>
    </row>
    <row r="2166" spans="1:8" x14ac:dyDescent="0.25">
      <c r="A2166" s="127"/>
      <c r="B2166" s="10">
        <v>2</v>
      </c>
      <c r="C2166" s="5" t="s">
        <v>101</v>
      </c>
      <c r="D2166" s="10">
        <v>1</v>
      </c>
      <c r="E2166" s="9" t="e">
        <f>#REF!</f>
        <v>#REF!</v>
      </c>
      <c r="F2166" s="9" t="e">
        <f>#REF!</f>
        <v>#REF!</v>
      </c>
      <c r="G2166" s="9" t="e">
        <f t="shared" ref="G2166:G2174" si="270">D2166*F2166</f>
        <v>#REF!</v>
      </c>
      <c r="H2166" s="9" t="e">
        <f t="shared" ref="H2166:H2174" si="271">G2166*12</f>
        <v>#REF!</v>
      </c>
    </row>
    <row r="2167" spans="1:8" x14ac:dyDescent="0.25">
      <c r="A2167" s="127"/>
      <c r="B2167" s="10">
        <v>3</v>
      </c>
      <c r="C2167" s="5" t="s">
        <v>100</v>
      </c>
      <c r="D2167" s="10"/>
      <c r="E2167" s="9"/>
      <c r="F2167" s="9"/>
      <c r="G2167" s="9">
        <f t="shared" si="270"/>
        <v>0</v>
      </c>
      <c r="H2167" s="9">
        <f t="shared" si="271"/>
        <v>0</v>
      </c>
    </row>
    <row r="2168" spans="1:8" x14ac:dyDescent="0.25">
      <c r="A2168" s="128"/>
      <c r="B2168" s="10">
        <v>4</v>
      </c>
      <c r="C2168" s="5" t="s">
        <v>114</v>
      </c>
      <c r="D2168" s="10"/>
      <c r="E2168" s="9"/>
      <c r="F2168" s="9"/>
      <c r="G2168" s="9">
        <f t="shared" si="270"/>
        <v>0</v>
      </c>
      <c r="H2168" s="9">
        <f t="shared" si="271"/>
        <v>0</v>
      </c>
    </row>
    <row r="2169" spans="1:8" x14ac:dyDescent="0.25">
      <c r="A2169" s="128"/>
      <c r="B2169" s="10">
        <v>5</v>
      </c>
      <c r="C2169" s="5" t="s">
        <v>117</v>
      </c>
      <c r="D2169" s="10"/>
      <c r="E2169" s="9"/>
      <c r="F2169" s="9"/>
      <c r="G2169" s="9">
        <f t="shared" si="270"/>
        <v>0</v>
      </c>
      <c r="H2169" s="9">
        <f t="shared" si="271"/>
        <v>0</v>
      </c>
    </row>
    <row r="2170" spans="1:8" x14ac:dyDescent="0.25">
      <c r="A2170" s="128"/>
      <c r="B2170" s="10">
        <v>6</v>
      </c>
      <c r="C2170" s="5" t="s">
        <v>119</v>
      </c>
      <c r="D2170" s="10"/>
      <c r="E2170" s="9"/>
      <c r="F2170" s="9"/>
      <c r="G2170" s="9">
        <f t="shared" si="270"/>
        <v>0</v>
      </c>
      <c r="H2170" s="9">
        <f t="shared" si="271"/>
        <v>0</v>
      </c>
    </row>
    <row r="2171" spans="1:8" x14ac:dyDescent="0.25">
      <c r="A2171" s="128"/>
      <c r="B2171" s="10">
        <v>7</v>
      </c>
      <c r="C2171" s="5" t="s">
        <v>120</v>
      </c>
      <c r="D2171" s="10"/>
      <c r="E2171" s="9"/>
      <c r="F2171" s="9"/>
      <c r="G2171" s="9">
        <f t="shared" si="270"/>
        <v>0</v>
      </c>
      <c r="H2171" s="9">
        <f t="shared" si="271"/>
        <v>0</v>
      </c>
    </row>
    <row r="2172" spans="1:8" x14ac:dyDescent="0.25">
      <c r="A2172" s="128"/>
      <c r="B2172" s="10">
        <v>8</v>
      </c>
      <c r="C2172" s="5" t="s">
        <v>121</v>
      </c>
      <c r="D2172" s="10"/>
      <c r="E2172" s="9"/>
      <c r="F2172" s="9"/>
      <c r="G2172" s="9">
        <f t="shared" si="270"/>
        <v>0</v>
      </c>
      <c r="H2172" s="9">
        <f t="shared" si="271"/>
        <v>0</v>
      </c>
    </row>
    <row r="2173" spans="1:8" x14ac:dyDescent="0.25">
      <c r="A2173" s="128"/>
      <c r="B2173" s="10">
        <v>9</v>
      </c>
      <c r="C2173" s="5" t="s">
        <v>118</v>
      </c>
      <c r="D2173" s="10"/>
      <c r="E2173" s="9"/>
      <c r="F2173" s="9"/>
      <c r="G2173" s="9">
        <f t="shared" si="270"/>
        <v>0</v>
      </c>
      <c r="H2173" s="9">
        <f t="shared" si="271"/>
        <v>0</v>
      </c>
    </row>
    <row r="2174" spans="1:8" x14ac:dyDescent="0.25">
      <c r="A2174" s="128"/>
      <c r="B2174" s="10">
        <v>10</v>
      </c>
      <c r="C2174" s="5" t="s">
        <v>116</v>
      </c>
      <c r="D2174" s="10"/>
      <c r="E2174" s="9"/>
      <c r="F2174" s="9"/>
      <c r="G2174" s="9">
        <f t="shared" si="270"/>
        <v>0</v>
      </c>
      <c r="H2174" s="9">
        <f t="shared" si="271"/>
        <v>0</v>
      </c>
    </row>
    <row r="2175" spans="1:8" x14ac:dyDescent="0.25">
      <c r="A2175" s="128"/>
      <c r="B2175" s="10">
        <v>11</v>
      </c>
      <c r="C2175" s="13" t="s">
        <v>110</v>
      </c>
      <c r="D2175" s="14">
        <v>18</v>
      </c>
      <c r="E2175" s="129">
        <v>224.2</v>
      </c>
      <c r="F2175" s="129"/>
      <c r="G2175" s="129"/>
      <c r="H2175" s="15">
        <f>E2175*D2175</f>
        <v>4035.6</v>
      </c>
    </row>
    <row r="2176" spans="1:8" ht="18.75" customHeight="1" x14ac:dyDescent="0.25">
      <c r="A2176" s="124" t="s">
        <v>115</v>
      </c>
      <c r="B2176" s="125"/>
      <c r="C2176" s="125"/>
      <c r="D2176" s="125"/>
      <c r="E2176" s="125"/>
      <c r="F2176" s="126"/>
      <c r="G2176" s="17" t="e">
        <f>SUM(G2165:G2174)+(H2175/12)</f>
        <v>#REF!</v>
      </c>
      <c r="H2176" s="17" t="e">
        <f>SUM(H2165:H2175)</f>
        <v>#REF!</v>
      </c>
    </row>
    <row r="2182" spans="1:8" ht="21.75" customHeight="1" x14ac:dyDescent="0.25">
      <c r="A2182" s="130" t="s">
        <v>147</v>
      </c>
      <c r="B2182" s="130"/>
      <c r="C2182" s="130"/>
      <c r="D2182" s="130"/>
      <c r="E2182" s="130"/>
      <c r="F2182" s="130"/>
      <c r="G2182" s="130"/>
      <c r="H2182" s="130"/>
    </row>
    <row r="2183" spans="1:8" ht="38.25" x14ac:dyDescent="0.25">
      <c r="A2183" s="16" t="s">
        <v>102</v>
      </c>
      <c r="B2183" s="16" t="s">
        <v>103</v>
      </c>
      <c r="C2183" s="16" t="s">
        <v>104</v>
      </c>
      <c r="D2183" s="16" t="s">
        <v>105</v>
      </c>
      <c r="E2183" s="16" t="s">
        <v>106</v>
      </c>
      <c r="F2183" s="16" t="s">
        <v>108</v>
      </c>
      <c r="G2183" s="16" t="s">
        <v>107</v>
      </c>
      <c r="H2183" s="16" t="s">
        <v>109</v>
      </c>
    </row>
    <row r="2184" spans="1:8" x14ac:dyDescent="0.25">
      <c r="A2184" s="127">
        <v>1</v>
      </c>
      <c r="B2184" s="10">
        <v>1</v>
      </c>
      <c r="C2184" s="35" t="s">
        <v>149</v>
      </c>
      <c r="D2184" s="33">
        <v>4</v>
      </c>
      <c r="E2184" s="32" t="e">
        <f>#REF!</f>
        <v>#REF!</v>
      </c>
      <c r="F2184" s="32" t="e">
        <f>#REF!</f>
        <v>#REF!</v>
      </c>
      <c r="G2184" s="32" t="e">
        <f>D2184*F2184</f>
        <v>#REF!</v>
      </c>
      <c r="H2184" s="9" t="e">
        <f>G2184*12</f>
        <v>#REF!</v>
      </c>
    </row>
    <row r="2185" spans="1:8" x14ac:dyDescent="0.25">
      <c r="A2185" s="127"/>
      <c r="B2185" s="10">
        <v>2</v>
      </c>
      <c r="C2185" s="5" t="s">
        <v>101</v>
      </c>
      <c r="D2185" s="10">
        <v>1</v>
      </c>
      <c r="E2185" s="9" t="e">
        <f>#REF!</f>
        <v>#REF!</v>
      </c>
      <c r="F2185" s="9" t="e">
        <f>#REF!</f>
        <v>#REF!</v>
      </c>
      <c r="G2185" s="9" t="e">
        <f t="shared" ref="G2185:G2193" si="272">D2185*F2185</f>
        <v>#REF!</v>
      </c>
      <c r="H2185" s="9" t="e">
        <f t="shared" ref="H2185:H2193" si="273">G2185*12</f>
        <v>#REF!</v>
      </c>
    </row>
    <row r="2186" spans="1:8" x14ac:dyDescent="0.25">
      <c r="A2186" s="127"/>
      <c r="B2186" s="10">
        <v>3</v>
      </c>
      <c r="C2186" s="5" t="s">
        <v>100</v>
      </c>
      <c r="D2186" s="10"/>
      <c r="E2186" s="9"/>
      <c r="F2186" s="9"/>
      <c r="G2186" s="9">
        <f t="shared" si="272"/>
        <v>0</v>
      </c>
      <c r="H2186" s="9">
        <f t="shared" si="273"/>
        <v>0</v>
      </c>
    </row>
    <row r="2187" spans="1:8" x14ac:dyDescent="0.25">
      <c r="A2187" s="128"/>
      <c r="B2187" s="10">
        <v>4</v>
      </c>
      <c r="C2187" s="5" t="s">
        <v>114</v>
      </c>
      <c r="D2187" s="10"/>
      <c r="E2187" s="9"/>
      <c r="F2187" s="9"/>
      <c r="G2187" s="9">
        <f t="shared" si="272"/>
        <v>0</v>
      </c>
      <c r="H2187" s="9">
        <f t="shared" si="273"/>
        <v>0</v>
      </c>
    </row>
    <row r="2188" spans="1:8" x14ac:dyDescent="0.25">
      <c r="A2188" s="128"/>
      <c r="B2188" s="10">
        <v>5</v>
      </c>
      <c r="C2188" s="5" t="s">
        <v>117</v>
      </c>
      <c r="D2188" s="10"/>
      <c r="E2188" s="9"/>
      <c r="F2188" s="9"/>
      <c r="G2188" s="9">
        <f t="shared" si="272"/>
        <v>0</v>
      </c>
      <c r="H2188" s="9">
        <f t="shared" si="273"/>
        <v>0</v>
      </c>
    </row>
    <row r="2189" spans="1:8" x14ac:dyDescent="0.25">
      <c r="A2189" s="128"/>
      <c r="B2189" s="10">
        <v>6</v>
      </c>
      <c r="C2189" s="5" t="s">
        <v>119</v>
      </c>
      <c r="D2189" s="10"/>
      <c r="E2189" s="9"/>
      <c r="F2189" s="9"/>
      <c r="G2189" s="9">
        <f t="shared" si="272"/>
        <v>0</v>
      </c>
      <c r="H2189" s="9">
        <f t="shared" si="273"/>
        <v>0</v>
      </c>
    </row>
    <row r="2190" spans="1:8" x14ac:dyDescent="0.25">
      <c r="A2190" s="128"/>
      <c r="B2190" s="10">
        <v>7</v>
      </c>
      <c r="C2190" s="5" t="s">
        <v>120</v>
      </c>
      <c r="D2190" s="10"/>
      <c r="E2190" s="9"/>
      <c r="F2190" s="9"/>
      <c r="G2190" s="9">
        <f t="shared" si="272"/>
        <v>0</v>
      </c>
      <c r="H2190" s="9">
        <f t="shared" si="273"/>
        <v>0</v>
      </c>
    </row>
    <row r="2191" spans="1:8" x14ac:dyDescent="0.25">
      <c r="A2191" s="128"/>
      <c r="B2191" s="10">
        <v>8</v>
      </c>
      <c r="C2191" s="5" t="s">
        <v>121</v>
      </c>
      <c r="D2191" s="10"/>
      <c r="E2191" s="9"/>
      <c r="F2191" s="9"/>
      <c r="G2191" s="9">
        <f t="shared" si="272"/>
        <v>0</v>
      </c>
      <c r="H2191" s="9">
        <f t="shared" si="273"/>
        <v>0</v>
      </c>
    </row>
    <row r="2192" spans="1:8" x14ac:dyDescent="0.25">
      <c r="A2192" s="128"/>
      <c r="B2192" s="10">
        <v>9</v>
      </c>
      <c r="C2192" s="5" t="s">
        <v>118</v>
      </c>
      <c r="D2192" s="10"/>
      <c r="E2192" s="9"/>
      <c r="F2192" s="9"/>
      <c r="G2192" s="9">
        <f t="shared" si="272"/>
        <v>0</v>
      </c>
      <c r="H2192" s="9">
        <f t="shared" si="273"/>
        <v>0</v>
      </c>
    </row>
    <row r="2193" spans="1:8" x14ac:dyDescent="0.25">
      <c r="A2193" s="128"/>
      <c r="B2193" s="10">
        <v>10</v>
      </c>
      <c r="C2193" s="5" t="s">
        <v>116</v>
      </c>
      <c r="D2193" s="10"/>
      <c r="E2193" s="9"/>
      <c r="F2193" s="9"/>
      <c r="G2193" s="9">
        <f t="shared" si="272"/>
        <v>0</v>
      </c>
      <c r="H2193" s="9">
        <f t="shared" si="273"/>
        <v>0</v>
      </c>
    </row>
    <row r="2194" spans="1:8" x14ac:dyDescent="0.25">
      <c r="A2194" s="128"/>
      <c r="B2194" s="10">
        <v>11</v>
      </c>
      <c r="C2194" s="13" t="s">
        <v>110</v>
      </c>
      <c r="D2194" s="14">
        <v>36</v>
      </c>
      <c r="E2194" s="129">
        <v>224.2</v>
      </c>
      <c r="F2194" s="129"/>
      <c r="G2194" s="129"/>
      <c r="H2194" s="15">
        <f>E2194*D2194</f>
        <v>8071.2</v>
      </c>
    </row>
    <row r="2195" spans="1:8" ht="18.75" customHeight="1" x14ac:dyDescent="0.25">
      <c r="A2195" s="124" t="s">
        <v>115</v>
      </c>
      <c r="B2195" s="125"/>
      <c r="C2195" s="125"/>
      <c r="D2195" s="125"/>
      <c r="E2195" s="125"/>
      <c r="F2195" s="126"/>
      <c r="G2195" s="17" t="e">
        <f>SUM(G2184:G2193)+(H2194/12)</f>
        <v>#REF!</v>
      </c>
      <c r="H2195" s="17" t="e">
        <f>SUM(H2184:H2194)</f>
        <v>#REF!</v>
      </c>
    </row>
    <row r="2198" spans="1:8" ht="21.75" customHeight="1" x14ac:dyDescent="0.25">
      <c r="A2198" s="130" t="s">
        <v>135</v>
      </c>
      <c r="B2198" s="130"/>
      <c r="C2198" s="130"/>
      <c r="D2198" s="130"/>
      <c r="E2198" s="130"/>
      <c r="F2198" s="130"/>
      <c r="G2198" s="130"/>
      <c r="H2198" s="130"/>
    </row>
    <row r="2199" spans="1:8" ht="38.25" x14ac:dyDescent="0.25">
      <c r="A2199" s="16" t="s">
        <v>102</v>
      </c>
      <c r="B2199" s="16" t="s">
        <v>103</v>
      </c>
      <c r="C2199" s="16" t="s">
        <v>104</v>
      </c>
      <c r="D2199" s="16" t="s">
        <v>105</v>
      </c>
      <c r="E2199" s="16" t="s">
        <v>106</v>
      </c>
      <c r="F2199" s="16" t="s">
        <v>108</v>
      </c>
      <c r="G2199" s="16" t="s">
        <v>107</v>
      </c>
      <c r="H2199" s="16" t="s">
        <v>109</v>
      </c>
    </row>
    <row r="2200" spans="1:8" x14ac:dyDescent="0.25">
      <c r="A2200" s="127">
        <v>1</v>
      </c>
      <c r="B2200" s="10">
        <v>1</v>
      </c>
      <c r="C2200" s="5" t="s">
        <v>149</v>
      </c>
      <c r="D2200" s="10">
        <v>1</v>
      </c>
      <c r="E2200" s="9" t="e">
        <f>#REF!</f>
        <v>#REF!</v>
      </c>
      <c r="F2200" s="9" t="e">
        <f>#REF!</f>
        <v>#REF!</v>
      </c>
      <c r="G2200" s="9" t="e">
        <f>D2200*F2200</f>
        <v>#REF!</v>
      </c>
      <c r="H2200" s="9" t="e">
        <f>G2200*12</f>
        <v>#REF!</v>
      </c>
    </row>
    <row r="2201" spans="1:8" x14ac:dyDescent="0.25">
      <c r="A2201" s="127"/>
      <c r="B2201" s="10">
        <v>2</v>
      </c>
      <c r="C2201" s="5" t="s">
        <v>101</v>
      </c>
      <c r="D2201" s="10"/>
      <c r="E2201" s="9"/>
      <c r="F2201" s="9"/>
      <c r="G2201" s="9">
        <f t="shared" ref="G2201:G2209" si="274">D2201*F2201</f>
        <v>0</v>
      </c>
      <c r="H2201" s="9">
        <f t="shared" ref="H2201:H2209" si="275">G2201*12</f>
        <v>0</v>
      </c>
    </row>
    <row r="2202" spans="1:8" x14ac:dyDescent="0.25">
      <c r="A2202" s="127"/>
      <c r="B2202" s="10">
        <v>3</v>
      </c>
      <c r="C2202" s="5" t="s">
        <v>100</v>
      </c>
      <c r="D2202" s="10"/>
      <c r="E2202" s="9"/>
      <c r="F2202" s="9"/>
      <c r="G2202" s="9">
        <f t="shared" si="274"/>
        <v>0</v>
      </c>
      <c r="H2202" s="9">
        <f t="shared" si="275"/>
        <v>0</v>
      </c>
    </row>
    <row r="2203" spans="1:8" x14ac:dyDescent="0.25">
      <c r="A2203" s="128"/>
      <c r="B2203" s="10">
        <v>4</v>
      </c>
      <c r="C2203" s="5" t="s">
        <v>114</v>
      </c>
      <c r="D2203" s="10"/>
      <c r="E2203" s="9"/>
      <c r="F2203" s="9"/>
      <c r="G2203" s="9">
        <f t="shared" si="274"/>
        <v>0</v>
      </c>
      <c r="H2203" s="9">
        <f t="shared" si="275"/>
        <v>0</v>
      </c>
    </row>
    <row r="2204" spans="1:8" x14ac:dyDescent="0.25">
      <c r="A2204" s="128"/>
      <c r="B2204" s="10">
        <v>5</v>
      </c>
      <c r="C2204" s="5" t="s">
        <v>117</v>
      </c>
      <c r="D2204" s="10"/>
      <c r="E2204" s="9"/>
      <c r="F2204" s="9"/>
      <c r="G2204" s="9">
        <f t="shared" si="274"/>
        <v>0</v>
      </c>
      <c r="H2204" s="9">
        <f t="shared" si="275"/>
        <v>0</v>
      </c>
    </row>
    <row r="2205" spans="1:8" x14ac:dyDescent="0.25">
      <c r="A2205" s="128"/>
      <c r="B2205" s="10">
        <v>6</v>
      </c>
      <c r="C2205" s="5" t="s">
        <v>119</v>
      </c>
      <c r="D2205" s="10"/>
      <c r="E2205" s="9"/>
      <c r="F2205" s="9"/>
      <c r="G2205" s="9">
        <f t="shared" si="274"/>
        <v>0</v>
      </c>
      <c r="H2205" s="9">
        <f t="shared" si="275"/>
        <v>0</v>
      </c>
    </row>
    <row r="2206" spans="1:8" x14ac:dyDescent="0.25">
      <c r="A2206" s="128"/>
      <c r="B2206" s="10">
        <v>7</v>
      </c>
      <c r="C2206" s="5" t="s">
        <v>119</v>
      </c>
      <c r="D2206" s="10"/>
      <c r="E2206" s="9"/>
      <c r="F2206" s="9"/>
      <c r="G2206" s="9">
        <f t="shared" si="274"/>
        <v>0</v>
      </c>
      <c r="H2206" s="9">
        <f t="shared" si="275"/>
        <v>0</v>
      </c>
    </row>
    <row r="2207" spans="1:8" x14ac:dyDescent="0.25">
      <c r="A2207" s="128"/>
      <c r="B2207" s="10">
        <v>8</v>
      </c>
      <c r="C2207" s="5" t="s">
        <v>121</v>
      </c>
      <c r="D2207" s="10"/>
      <c r="E2207" s="9"/>
      <c r="F2207" s="9"/>
      <c r="G2207" s="9">
        <f t="shared" si="274"/>
        <v>0</v>
      </c>
      <c r="H2207" s="9">
        <f t="shared" si="275"/>
        <v>0</v>
      </c>
    </row>
    <row r="2208" spans="1:8" x14ac:dyDescent="0.25">
      <c r="A2208" s="128"/>
      <c r="B2208" s="10">
        <v>9</v>
      </c>
      <c r="C2208" s="5" t="s">
        <v>118</v>
      </c>
      <c r="D2208" s="10"/>
      <c r="E2208" s="9"/>
      <c r="F2208" s="9"/>
      <c r="G2208" s="9">
        <f t="shared" si="274"/>
        <v>0</v>
      </c>
      <c r="H2208" s="9">
        <f t="shared" si="275"/>
        <v>0</v>
      </c>
    </row>
    <row r="2209" spans="1:8" x14ac:dyDescent="0.25">
      <c r="A2209" s="128"/>
      <c r="B2209" s="10">
        <v>10</v>
      </c>
      <c r="C2209" s="5" t="s">
        <v>116</v>
      </c>
      <c r="D2209" s="10"/>
      <c r="E2209" s="9"/>
      <c r="F2209" s="9"/>
      <c r="G2209" s="9">
        <f t="shared" si="274"/>
        <v>0</v>
      </c>
      <c r="H2209" s="9">
        <f t="shared" si="275"/>
        <v>0</v>
      </c>
    </row>
    <row r="2210" spans="1:8" x14ac:dyDescent="0.25">
      <c r="A2210" s="128"/>
      <c r="B2210" s="10">
        <v>11</v>
      </c>
      <c r="C2210" s="13" t="s">
        <v>110</v>
      </c>
      <c r="D2210" s="14">
        <v>18</v>
      </c>
      <c r="E2210" s="129">
        <v>224.2</v>
      </c>
      <c r="F2210" s="129"/>
      <c r="G2210" s="129"/>
      <c r="H2210" s="15">
        <f>E2210*D2210</f>
        <v>4035.6</v>
      </c>
    </row>
    <row r="2211" spans="1:8" ht="18.75" customHeight="1" x14ac:dyDescent="0.25">
      <c r="A2211" s="124" t="s">
        <v>115</v>
      </c>
      <c r="B2211" s="125"/>
      <c r="C2211" s="125"/>
      <c r="D2211" s="125"/>
      <c r="E2211" s="125"/>
      <c r="F2211" s="126"/>
      <c r="G2211" s="17" t="e">
        <f>SUM(G2200:G2209)+(H2210/12)</f>
        <v>#REF!</v>
      </c>
      <c r="H2211" s="17" t="e">
        <f>SUM(H2200:H2210)</f>
        <v>#REF!</v>
      </c>
    </row>
    <row r="2216" spans="1:8" x14ac:dyDescent="0.25">
      <c r="F2216" s="3">
        <f>804/16</f>
        <v>50.25</v>
      </c>
    </row>
  </sheetData>
  <mergeCells count="553">
    <mergeCell ref="A1349:A1359"/>
    <mergeCell ref="E1359:G1359"/>
    <mergeCell ref="A1360:F1360"/>
    <mergeCell ref="A227:H227"/>
    <mergeCell ref="A229:A239"/>
    <mergeCell ref="E239:G239"/>
    <mergeCell ref="A240:F240"/>
    <mergeCell ref="A243:H243"/>
    <mergeCell ref="A245:A255"/>
    <mergeCell ref="E255:G255"/>
    <mergeCell ref="A256:F256"/>
    <mergeCell ref="A259:H259"/>
    <mergeCell ref="A261:A271"/>
    <mergeCell ref="E271:G271"/>
    <mergeCell ref="A272:F272"/>
    <mergeCell ref="A275:H275"/>
    <mergeCell ref="A277:A287"/>
    <mergeCell ref="E287:G287"/>
    <mergeCell ref="A288:F288"/>
    <mergeCell ref="A1315:H1315"/>
    <mergeCell ref="A1317:A1327"/>
    <mergeCell ref="E1327:G1327"/>
    <mergeCell ref="A1328:F1328"/>
    <mergeCell ref="A1331:H1331"/>
    <mergeCell ref="A1267:H1267"/>
    <mergeCell ref="A1269:A1279"/>
    <mergeCell ref="E1279:G1279"/>
    <mergeCell ref="A1333:A1343"/>
    <mergeCell ref="E1343:G1343"/>
    <mergeCell ref="A1344:F1344"/>
    <mergeCell ref="A1347:H1347"/>
    <mergeCell ref="A1280:F1280"/>
    <mergeCell ref="A1283:H1283"/>
    <mergeCell ref="A1285:A1295"/>
    <mergeCell ref="E1295:G1295"/>
    <mergeCell ref="A1296:F1296"/>
    <mergeCell ref="A1299:H1299"/>
    <mergeCell ref="A1301:A1311"/>
    <mergeCell ref="E1311:G1311"/>
    <mergeCell ref="A1312:F1312"/>
    <mergeCell ref="A1232:F1232"/>
    <mergeCell ref="A1235:H1235"/>
    <mergeCell ref="A1237:A1247"/>
    <mergeCell ref="E1247:G1247"/>
    <mergeCell ref="A1248:F1248"/>
    <mergeCell ref="A1251:H1251"/>
    <mergeCell ref="A1253:A1263"/>
    <mergeCell ref="E1263:G1263"/>
    <mergeCell ref="A1264:F1264"/>
    <mergeCell ref="E1087:G1087"/>
    <mergeCell ref="A1088:F1088"/>
    <mergeCell ref="A1091:H1091"/>
    <mergeCell ref="A1093:A1103"/>
    <mergeCell ref="E1103:G1103"/>
    <mergeCell ref="A1104:F1104"/>
    <mergeCell ref="A1139:H1139"/>
    <mergeCell ref="A1141:A1151"/>
    <mergeCell ref="E1151:G1151"/>
    <mergeCell ref="A1120:F1120"/>
    <mergeCell ref="A195:H195"/>
    <mergeCell ref="A197:A207"/>
    <mergeCell ref="E207:G207"/>
    <mergeCell ref="A208:F208"/>
    <mergeCell ref="A67:H67"/>
    <mergeCell ref="A69:A79"/>
    <mergeCell ref="E79:G79"/>
    <mergeCell ref="A80:F80"/>
    <mergeCell ref="A163:H163"/>
    <mergeCell ref="A165:A175"/>
    <mergeCell ref="E175:G175"/>
    <mergeCell ref="A176:F176"/>
    <mergeCell ref="A179:H179"/>
    <mergeCell ref="A181:A191"/>
    <mergeCell ref="E191:G191"/>
    <mergeCell ref="A192:F192"/>
    <mergeCell ref="A128:F128"/>
    <mergeCell ref="A131:H131"/>
    <mergeCell ref="A133:A143"/>
    <mergeCell ref="E143:G143"/>
    <mergeCell ref="A144:F144"/>
    <mergeCell ref="A147:H147"/>
    <mergeCell ref="A149:A159"/>
    <mergeCell ref="E159:G159"/>
    <mergeCell ref="A160:F160"/>
    <mergeCell ref="E95:G95"/>
    <mergeCell ref="A96:F96"/>
    <mergeCell ref="A99:H99"/>
    <mergeCell ref="A101:A111"/>
    <mergeCell ref="E111:G111"/>
    <mergeCell ref="A112:F112"/>
    <mergeCell ref="A115:H115"/>
    <mergeCell ref="A117:A127"/>
    <mergeCell ref="E127:G127"/>
    <mergeCell ref="A1:H1"/>
    <mergeCell ref="A3:H3"/>
    <mergeCell ref="A5:A15"/>
    <mergeCell ref="E15:G15"/>
    <mergeCell ref="A16:F16"/>
    <mergeCell ref="A469:A479"/>
    <mergeCell ref="E479:G479"/>
    <mergeCell ref="A480:F480"/>
    <mergeCell ref="A515:H515"/>
    <mergeCell ref="A323:H323"/>
    <mergeCell ref="A325:A335"/>
    <mergeCell ref="E335:G335"/>
    <mergeCell ref="A336:F336"/>
    <mergeCell ref="A32:F32"/>
    <mergeCell ref="A35:H35"/>
    <mergeCell ref="A37:A47"/>
    <mergeCell ref="E47:G47"/>
    <mergeCell ref="A48:F48"/>
    <mergeCell ref="A51:H51"/>
    <mergeCell ref="A53:A63"/>
    <mergeCell ref="E63:G63"/>
    <mergeCell ref="A64:F64"/>
    <mergeCell ref="A83:H83"/>
    <mergeCell ref="A85:A95"/>
    <mergeCell ref="A211:H211"/>
    <mergeCell ref="A213:A223"/>
    <mergeCell ref="E223:G223"/>
    <mergeCell ref="A224:F224"/>
    <mergeCell ref="A467:H467"/>
    <mergeCell ref="A755:H755"/>
    <mergeCell ref="A757:A767"/>
    <mergeCell ref="E767:G767"/>
    <mergeCell ref="A611:H611"/>
    <mergeCell ref="A613:A623"/>
    <mergeCell ref="E623:G623"/>
    <mergeCell ref="A624:F624"/>
    <mergeCell ref="A627:H627"/>
    <mergeCell ref="A629:A639"/>
    <mergeCell ref="E639:G639"/>
    <mergeCell ref="A640:F640"/>
    <mergeCell ref="A643:H643"/>
    <mergeCell ref="A645:A655"/>
    <mergeCell ref="E655:G655"/>
    <mergeCell ref="A656:F656"/>
    <mergeCell ref="A659:H659"/>
    <mergeCell ref="A661:A671"/>
    <mergeCell ref="A320:F320"/>
    <mergeCell ref="A691:H691"/>
    <mergeCell ref="A693:A703"/>
    <mergeCell ref="E703:G703"/>
    <mergeCell ref="A704:F704"/>
    <mergeCell ref="A707:H707"/>
    <mergeCell ref="A709:A719"/>
    <mergeCell ref="E719:G719"/>
    <mergeCell ref="A720:F720"/>
    <mergeCell ref="A517:A527"/>
    <mergeCell ref="E527:G527"/>
    <mergeCell ref="A565:A575"/>
    <mergeCell ref="E575:G575"/>
    <mergeCell ref="A576:F576"/>
    <mergeCell ref="A579:H579"/>
    <mergeCell ref="A581:A591"/>
    <mergeCell ref="E591:G591"/>
    <mergeCell ref="A592:F592"/>
    <mergeCell ref="A595:H595"/>
    <mergeCell ref="A597:A607"/>
    <mergeCell ref="E607:G607"/>
    <mergeCell ref="A608:F608"/>
    <mergeCell ref="E751:G751"/>
    <mergeCell ref="A752:F752"/>
    <mergeCell ref="A768:F768"/>
    <mergeCell ref="A771:H771"/>
    <mergeCell ref="A528:F528"/>
    <mergeCell ref="A675:H675"/>
    <mergeCell ref="A677:A687"/>
    <mergeCell ref="E687:G687"/>
    <mergeCell ref="A688:F688"/>
    <mergeCell ref="A723:H723"/>
    <mergeCell ref="A725:A735"/>
    <mergeCell ref="E735:G735"/>
    <mergeCell ref="A736:F736"/>
    <mergeCell ref="E671:G671"/>
    <mergeCell ref="A672:F672"/>
    <mergeCell ref="A531:H531"/>
    <mergeCell ref="A533:A543"/>
    <mergeCell ref="E543:G543"/>
    <mergeCell ref="A544:F544"/>
    <mergeCell ref="A547:H547"/>
    <mergeCell ref="A549:A559"/>
    <mergeCell ref="E559:G559"/>
    <mergeCell ref="A560:F560"/>
    <mergeCell ref="A563:H563"/>
    <mergeCell ref="A1027:H1027"/>
    <mergeCell ref="A384:F384"/>
    <mergeCell ref="A387:H387"/>
    <mergeCell ref="A389:A399"/>
    <mergeCell ref="E399:G399"/>
    <mergeCell ref="A400:F400"/>
    <mergeCell ref="A419:H419"/>
    <mergeCell ref="A421:A431"/>
    <mergeCell ref="E431:G431"/>
    <mergeCell ref="A432:F432"/>
    <mergeCell ref="A435:H435"/>
    <mergeCell ref="A437:A447"/>
    <mergeCell ref="E447:G447"/>
    <mergeCell ref="A448:F448"/>
    <mergeCell ref="A451:H451"/>
    <mergeCell ref="A453:A463"/>
    <mergeCell ref="A773:A783"/>
    <mergeCell ref="E783:G783"/>
    <mergeCell ref="A784:F784"/>
    <mergeCell ref="A821:A831"/>
    <mergeCell ref="E831:G831"/>
    <mergeCell ref="A832:F832"/>
    <mergeCell ref="E463:G463"/>
    <mergeCell ref="A464:F464"/>
    <mergeCell ref="A896:F896"/>
    <mergeCell ref="A1011:H1011"/>
    <mergeCell ref="A1013:A1023"/>
    <mergeCell ref="E1023:G1023"/>
    <mergeCell ref="A1024:F1024"/>
    <mergeCell ref="A883:H883"/>
    <mergeCell ref="A885:A895"/>
    <mergeCell ref="E895:G895"/>
    <mergeCell ref="A339:H339"/>
    <mergeCell ref="A341:A351"/>
    <mergeCell ref="E351:G351"/>
    <mergeCell ref="A352:F352"/>
    <mergeCell ref="A819:H819"/>
    <mergeCell ref="A403:H403"/>
    <mergeCell ref="A405:A415"/>
    <mergeCell ref="E415:G415"/>
    <mergeCell ref="A416:F416"/>
    <mergeCell ref="A800:F800"/>
    <mergeCell ref="A803:H803"/>
    <mergeCell ref="A805:A815"/>
    <mergeCell ref="E815:G815"/>
    <mergeCell ref="A816:F816"/>
    <mergeCell ref="A739:H739"/>
    <mergeCell ref="A741:A751"/>
    <mergeCell ref="A2200:A2210"/>
    <mergeCell ref="E2210:G2210"/>
    <mergeCell ref="A2211:F2211"/>
    <mergeCell ref="A1107:H1107"/>
    <mergeCell ref="A1109:A1119"/>
    <mergeCell ref="E1119:G1119"/>
    <mergeCell ref="A1029:A1039"/>
    <mergeCell ref="E1039:G1039"/>
    <mergeCell ref="A1040:F1040"/>
    <mergeCell ref="A2198:H2198"/>
    <mergeCell ref="A1123:H1123"/>
    <mergeCell ref="A1125:A1135"/>
    <mergeCell ref="E1135:G1135"/>
    <mergeCell ref="A1136:F1136"/>
    <mergeCell ref="A1043:H1043"/>
    <mergeCell ref="A1045:A1055"/>
    <mergeCell ref="E1055:G1055"/>
    <mergeCell ref="A1056:F1056"/>
    <mergeCell ref="A1059:H1059"/>
    <mergeCell ref="A1061:A1071"/>
    <mergeCell ref="E1071:G1071"/>
    <mergeCell ref="A1072:F1072"/>
    <mergeCell ref="A1075:H1075"/>
    <mergeCell ref="A1077:A1087"/>
    <mergeCell ref="A1363:H1363"/>
    <mergeCell ref="A1365:A1375"/>
    <mergeCell ref="E1375:G1375"/>
    <mergeCell ref="A1376:F1376"/>
    <mergeCell ref="A1152:F1152"/>
    <mergeCell ref="A1155:H1155"/>
    <mergeCell ref="A1157:A1167"/>
    <mergeCell ref="E1167:G1167"/>
    <mergeCell ref="A1168:F1168"/>
    <mergeCell ref="A1171:H1171"/>
    <mergeCell ref="A1173:A1183"/>
    <mergeCell ref="E1183:G1183"/>
    <mergeCell ref="A1184:F1184"/>
    <mergeCell ref="A1187:H1187"/>
    <mergeCell ref="A1189:A1199"/>
    <mergeCell ref="E1199:G1199"/>
    <mergeCell ref="A1200:F1200"/>
    <mergeCell ref="A1203:H1203"/>
    <mergeCell ref="A1205:A1215"/>
    <mergeCell ref="E1215:G1215"/>
    <mergeCell ref="A1216:F1216"/>
    <mergeCell ref="A1219:H1219"/>
    <mergeCell ref="A1221:A1231"/>
    <mergeCell ref="E1231:G1231"/>
    <mergeCell ref="A19:H19"/>
    <mergeCell ref="A21:A31"/>
    <mergeCell ref="E31:G31"/>
    <mergeCell ref="A485:A495"/>
    <mergeCell ref="E495:G495"/>
    <mergeCell ref="A496:F496"/>
    <mergeCell ref="A499:H499"/>
    <mergeCell ref="A501:A511"/>
    <mergeCell ref="E511:G511"/>
    <mergeCell ref="A483:H483"/>
    <mergeCell ref="A355:H355"/>
    <mergeCell ref="A357:A367"/>
    <mergeCell ref="E367:G367"/>
    <mergeCell ref="A368:F368"/>
    <mergeCell ref="A371:H371"/>
    <mergeCell ref="A373:A383"/>
    <mergeCell ref="E383:G383"/>
    <mergeCell ref="A291:H291"/>
    <mergeCell ref="A293:A303"/>
    <mergeCell ref="E303:G303"/>
    <mergeCell ref="A304:F304"/>
    <mergeCell ref="A307:H307"/>
    <mergeCell ref="A309:A319"/>
    <mergeCell ref="E319:G319"/>
    <mergeCell ref="E799:G799"/>
    <mergeCell ref="A2165:A2175"/>
    <mergeCell ref="E2175:G2175"/>
    <mergeCell ref="A2176:F2176"/>
    <mergeCell ref="A1571:H1571"/>
    <mergeCell ref="A1573:A1583"/>
    <mergeCell ref="E1583:G1583"/>
    <mergeCell ref="A1584:F1584"/>
    <mergeCell ref="A2163:H2163"/>
    <mergeCell ref="A2128:F2128"/>
    <mergeCell ref="A2147:H2147"/>
    <mergeCell ref="A2149:A2159"/>
    <mergeCell ref="E2159:G2159"/>
    <mergeCell ref="A2160:F2160"/>
    <mergeCell ref="A1637:A1647"/>
    <mergeCell ref="E1647:G1647"/>
    <mergeCell ref="A1648:F1648"/>
    <mergeCell ref="A2115:H2115"/>
    <mergeCell ref="A2117:A2127"/>
    <mergeCell ref="E2127:G2127"/>
    <mergeCell ref="A1475:H1475"/>
    <mergeCell ref="A1477:A1487"/>
    <mergeCell ref="E1487:G1487"/>
    <mergeCell ref="A1488:F1488"/>
    <mergeCell ref="A1507:H1507"/>
    <mergeCell ref="A1509:A1519"/>
    <mergeCell ref="E1519:G1519"/>
    <mergeCell ref="A512:F512"/>
    <mergeCell ref="A2182:H2182"/>
    <mergeCell ref="A2184:A2194"/>
    <mergeCell ref="E2194:G2194"/>
    <mergeCell ref="A2195:F2195"/>
    <mergeCell ref="A835:H835"/>
    <mergeCell ref="A837:A847"/>
    <mergeCell ref="E847:G847"/>
    <mergeCell ref="A848:F848"/>
    <mergeCell ref="A851:H851"/>
    <mergeCell ref="A853:A863"/>
    <mergeCell ref="E863:G863"/>
    <mergeCell ref="A864:F864"/>
    <mergeCell ref="A867:H867"/>
    <mergeCell ref="A869:A879"/>
    <mergeCell ref="E879:G879"/>
    <mergeCell ref="A880:F880"/>
    <mergeCell ref="A787:H787"/>
    <mergeCell ref="A1491:H1491"/>
    <mergeCell ref="A1493:A1503"/>
    <mergeCell ref="A789:A799"/>
    <mergeCell ref="A2131:H2131"/>
    <mergeCell ref="A2133:A2143"/>
    <mergeCell ref="E2143:G2143"/>
    <mergeCell ref="A2144:F2144"/>
    <mergeCell ref="A1651:H1651"/>
    <mergeCell ref="A1653:A1663"/>
    <mergeCell ref="E1663:G1663"/>
    <mergeCell ref="A1664:F1664"/>
    <mergeCell ref="A1603:H1603"/>
    <mergeCell ref="A1605:A1615"/>
    <mergeCell ref="E1615:G1615"/>
    <mergeCell ref="A1616:F1616"/>
    <mergeCell ref="A1619:H1619"/>
    <mergeCell ref="A1621:A1631"/>
    <mergeCell ref="E1631:G1631"/>
    <mergeCell ref="A1632:F1632"/>
    <mergeCell ref="A1667:H1667"/>
    <mergeCell ref="A1669:A1679"/>
    <mergeCell ref="E1679:G1679"/>
    <mergeCell ref="A1680:F1680"/>
    <mergeCell ref="A1635:H1635"/>
    <mergeCell ref="A1699:H1699"/>
    <mergeCell ref="A1701:A1711"/>
    <mergeCell ref="E1711:G1711"/>
    <mergeCell ref="A899:H899"/>
    <mergeCell ref="A901:A911"/>
    <mergeCell ref="E911:G911"/>
    <mergeCell ref="A912:F912"/>
    <mergeCell ref="A915:H915"/>
    <mergeCell ref="A917:A927"/>
    <mergeCell ref="E927:G927"/>
    <mergeCell ref="A928:F928"/>
    <mergeCell ref="A931:H931"/>
    <mergeCell ref="A933:A943"/>
    <mergeCell ref="E943:G943"/>
    <mergeCell ref="A944:F944"/>
    <mergeCell ref="A947:H947"/>
    <mergeCell ref="A949:A959"/>
    <mergeCell ref="E959:G959"/>
    <mergeCell ref="A960:F960"/>
    <mergeCell ref="A963:H963"/>
    <mergeCell ref="A965:A975"/>
    <mergeCell ref="E975:G975"/>
    <mergeCell ref="A976:F976"/>
    <mergeCell ref="A979:H979"/>
    <mergeCell ref="A981:A991"/>
    <mergeCell ref="E991:G991"/>
    <mergeCell ref="A992:F992"/>
    <mergeCell ref="A995:H995"/>
    <mergeCell ref="A997:A1007"/>
    <mergeCell ref="E1007:G1007"/>
    <mergeCell ref="A1008:F1008"/>
    <mergeCell ref="A1379:H1379"/>
    <mergeCell ref="A1381:A1391"/>
    <mergeCell ref="E1391:G1391"/>
    <mergeCell ref="A1392:F1392"/>
    <mergeCell ref="A1395:H1395"/>
    <mergeCell ref="A1397:A1407"/>
    <mergeCell ref="E1407:G1407"/>
    <mergeCell ref="A1408:F1408"/>
    <mergeCell ref="A1411:H1411"/>
    <mergeCell ref="A1413:A1423"/>
    <mergeCell ref="E1423:G1423"/>
    <mergeCell ref="A1424:F1424"/>
    <mergeCell ref="A1427:H1427"/>
    <mergeCell ref="A1429:A1439"/>
    <mergeCell ref="E1439:G1439"/>
    <mergeCell ref="A1440:F1440"/>
    <mergeCell ref="A1443:H1443"/>
    <mergeCell ref="A1445:A1455"/>
    <mergeCell ref="E1455:G1455"/>
    <mergeCell ref="A1456:F1456"/>
    <mergeCell ref="A1459:H1459"/>
    <mergeCell ref="A1461:A1471"/>
    <mergeCell ref="E1471:G1471"/>
    <mergeCell ref="A1472:F1472"/>
    <mergeCell ref="A1587:H1587"/>
    <mergeCell ref="A1589:A1599"/>
    <mergeCell ref="E1599:G1599"/>
    <mergeCell ref="A1600:F1600"/>
    <mergeCell ref="A1555:H1555"/>
    <mergeCell ref="A1557:A1567"/>
    <mergeCell ref="E1567:G1567"/>
    <mergeCell ref="A1568:F1568"/>
    <mergeCell ref="A1520:F1520"/>
    <mergeCell ref="A1523:H1523"/>
    <mergeCell ref="A1525:A1535"/>
    <mergeCell ref="E1535:G1535"/>
    <mergeCell ref="A1536:F1536"/>
    <mergeCell ref="A1539:H1539"/>
    <mergeCell ref="A1541:A1551"/>
    <mergeCell ref="E1551:G1551"/>
    <mergeCell ref="A1552:F1552"/>
    <mergeCell ref="E1503:G1503"/>
    <mergeCell ref="A1504:F1504"/>
    <mergeCell ref="A1712:F1712"/>
    <mergeCell ref="A1683:H1683"/>
    <mergeCell ref="A1685:A1695"/>
    <mergeCell ref="E1695:G1695"/>
    <mergeCell ref="A1696:F1696"/>
    <mergeCell ref="A1715:H1715"/>
    <mergeCell ref="A1717:A1727"/>
    <mergeCell ref="E1727:G1727"/>
    <mergeCell ref="A1728:F1728"/>
    <mergeCell ref="A1731:H1731"/>
    <mergeCell ref="A1733:A1743"/>
    <mergeCell ref="E1743:G1743"/>
    <mergeCell ref="A1744:F1744"/>
    <mergeCell ref="A1747:H1747"/>
    <mergeCell ref="A1749:A1759"/>
    <mergeCell ref="E1759:G1759"/>
    <mergeCell ref="A1760:F1760"/>
    <mergeCell ref="A1763:H1763"/>
    <mergeCell ref="A1765:A1775"/>
    <mergeCell ref="E1775:G1775"/>
    <mergeCell ref="A1776:F1776"/>
    <mergeCell ref="A1779:H1779"/>
    <mergeCell ref="A1781:A1791"/>
    <mergeCell ref="E1791:G1791"/>
    <mergeCell ref="A1792:F1792"/>
    <mergeCell ref="A1795:H1795"/>
    <mergeCell ref="A1797:A1807"/>
    <mergeCell ref="E1807:G1807"/>
    <mergeCell ref="A1808:F1808"/>
    <mergeCell ref="A1811:H1811"/>
    <mergeCell ref="A1813:A1823"/>
    <mergeCell ref="E1823:G1823"/>
    <mergeCell ref="A1824:F1824"/>
    <mergeCell ref="A1827:H1827"/>
    <mergeCell ref="A1829:A1839"/>
    <mergeCell ref="E1839:G1839"/>
    <mergeCell ref="A1840:F1840"/>
    <mergeCell ref="A1843:H1843"/>
    <mergeCell ref="A1845:A1855"/>
    <mergeCell ref="E1855:G1855"/>
    <mergeCell ref="A1856:F1856"/>
    <mergeCell ref="A1859:H1859"/>
    <mergeCell ref="A1861:A1871"/>
    <mergeCell ref="E1871:G1871"/>
    <mergeCell ref="A1872:F1872"/>
    <mergeCell ref="A1875:H1875"/>
    <mergeCell ref="A1877:A1887"/>
    <mergeCell ref="E1887:G1887"/>
    <mergeCell ref="A1888:F1888"/>
    <mergeCell ref="A1891:H1891"/>
    <mergeCell ref="A1893:A1903"/>
    <mergeCell ref="E1903:G1903"/>
    <mergeCell ref="A1904:F1904"/>
    <mergeCell ref="A1907:H1907"/>
    <mergeCell ref="A1909:A1919"/>
    <mergeCell ref="E1919:G1919"/>
    <mergeCell ref="A1920:F1920"/>
    <mergeCell ref="A1923:H1923"/>
    <mergeCell ref="A1925:A1935"/>
    <mergeCell ref="E1935:G1935"/>
    <mergeCell ref="A1936:F1936"/>
    <mergeCell ref="A1939:H1939"/>
    <mergeCell ref="A1941:A1951"/>
    <mergeCell ref="E1951:G1951"/>
    <mergeCell ref="A1952:F1952"/>
    <mergeCell ref="A1955:H1955"/>
    <mergeCell ref="A1957:A1967"/>
    <mergeCell ref="E1967:G1967"/>
    <mergeCell ref="A1968:F1968"/>
    <mergeCell ref="A1971:H1971"/>
    <mergeCell ref="A1973:A1983"/>
    <mergeCell ref="E1983:G1983"/>
    <mergeCell ref="A1984:F1984"/>
    <mergeCell ref="A1987:H1987"/>
    <mergeCell ref="A1989:A1999"/>
    <mergeCell ref="E1999:G1999"/>
    <mergeCell ref="A2000:F2000"/>
    <mergeCell ref="A2003:H2003"/>
    <mergeCell ref="A2005:A2015"/>
    <mergeCell ref="E2015:G2015"/>
    <mergeCell ref="A2016:F2016"/>
    <mergeCell ref="A2019:H2019"/>
    <mergeCell ref="A2021:A2031"/>
    <mergeCell ref="E2031:G2031"/>
    <mergeCell ref="A2032:F2032"/>
    <mergeCell ref="A2035:H2035"/>
    <mergeCell ref="A2037:A2047"/>
    <mergeCell ref="E2047:G2047"/>
    <mergeCell ref="A2048:F2048"/>
    <mergeCell ref="A2051:H2051"/>
    <mergeCell ref="A2096:F2096"/>
    <mergeCell ref="A2099:H2099"/>
    <mergeCell ref="A2101:A2111"/>
    <mergeCell ref="E2111:G2111"/>
    <mergeCell ref="A2112:F2112"/>
    <mergeCell ref="A2053:A2063"/>
    <mergeCell ref="E2063:G2063"/>
    <mergeCell ref="A2064:F2064"/>
    <mergeCell ref="A2067:H2067"/>
    <mergeCell ref="A2069:A2079"/>
    <mergeCell ref="E2079:G2079"/>
    <mergeCell ref="A2080:F2080"/>
    <mergeCell ref="A2083:H2083"/>
    <mergeCell ref="A2085:A2095"/>
    <mergeCell ref="E2095:G2095"/>
  </mergeCells>
  <phoneticPr fontId="21" type="noConversion"/>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63132-1554-4B8E-8662-E00866CEF7CD}">
  <dimension ref="A1:D124"/>
  <sheetViews>
    <sheetView topLeftCell="A100" workbookViewId="0">
      <selection activeCell="C111" sqref="C111"/>
    </sheetView>
  </sheetViews>
  <sheetFormatPr defaultRowHeight="15" x14ac:dyDescent="0.25"/>
  <cols>
    <col min="1" max="1" width="3.5703125" style="54" bestFit="1" customWidth="1"/>
    <col min="2" max="2" width="65" style="39" bestFit="1" customWidth="1"/>
    <col min="3" max="3" width="24.42578125" style="39" bestFit="1" customWidth="1"/>
    <col min="4" max="4" width="34.5703125" style="54" bestFit="1" customWidth="1"/>
  </cols>
  <sheetData>
    <row r="1" spans="1:4" x14ac:dyDescent="0.25">
      <c r="A1" s="39"/>
      <c r="D1" s="39"/>
    </row>
    <row r="2" spans="1:4" x14ac:dyDescent="0.25">
      <c r="A2" s="115" t="s">
        <v>76</v>
      </c>
      <c r="B2" s="116"/>
      <c r="C2" s="116"/>
      <c r="D2" s="117"/>
    </row>
    <row r="3" spans="1:4" x14ac:dyDescent="0.25">
      <c r="A3" s="56" t="s">
        <v>13</v>
      </c>
      <c r="B3" s="114" t="s">
        <v>73</v>
      </c>
      <c r="C3" s="114"/>
      <c r="D3" s="56">
        <v>2022</v>
      </c>
    </row>
    <row r="4" spans="1:4" x14ac:dyDescent="0.25">
      <c r="A4" s="56" t="s">
        <v>15</v>
      </c>
      <c r="B4" s="114" t="s">
        <v>61</v>
      </c>
      <c r="C4" s="114"/>
      <c r="D4" s="57" t="s">
        <v>263</v>
      </c>
    </row>
    <row r="5" spans="1:4" x14ac:dyDescent="0.25">
      <c r="A5" s="56" t="s">
        <v>17</v>
      </c>
      <c r="B5" s="114" t="s">
        <v>62</v>
      </c>
      <c r="C5" s="114"/>
      <c r="D5" s="56">
        <v>2022</v>
      </c>
    </row>
    <row r="6" spans="1:4" x14ac:dyDescent="0.25">
      <c r="A6" s="56" t="s">
        <v>18</v>
      </c>
      <c r="B6" s="114" t="s">
        <v>63</v>
      </c>
      <c r="C6" s="114"/>
      <c r="D6" s="57" t="s">
        <v>278</v>
      </c>
    </row>
    <row r="7" spans="1:4" x14ac:dyDescent="0.25">
      <c r="A7" s="118" t="s">
        <v>75</v>
      </c>
      <c r="B7" s="118"/>
      <c r="C7" s="118"/>
      <c r="D7" s="118"/>
    </row>
    <row r="8" spans="1:4" x14ac:dyDescent="0.25">
      <c r="A8" s="103" t="s">
        <v>64</v>
      </c>
      <c r="B8" s="103"/>
      <c r="C8" s="57" t="s">
        <v>65</v>
      </c>
      <c r="D8" s="57" t="s">
        <v>98</v>
      </c>
    </row>
    <row r="9" spans="1:4" x14ac:dyDescent="0.25">
      <c r="A9" s="118" t="s">
        <v>279</v>
      </c>
      <c r="B9" s="118"/>
      <c r="C9" s="56" t="s">
        <v>266</v>
      </c>
      <c r="D9" s="56">
        <v>3</v>
      </c>
    </row>
    <row r="10" spans="1:4" x14ac:dyDescent="0.25">
      <c r="A10" s="101" t="s">
        <v>90</v>
      </c>
      <c r="B10" s="101"/>
      <c r="C10" s="101"/>
      <c r="D10" s="101"/>
    </row>
    <row r="11" spans="1:4" x14ac:dyDescent="0.25">
      <c r="A11" s="118" t="s">
        <v>66</v>
      </c>
      <c r="B11" s="118"/>
      <c r="C11" s="118"/>
      <c r="D11" s="118"/>
    </row>
    <row r="12" spans="1:4" x14ac:dyDescent="0.25">
      <c r="A12" s="118" t="s">
        <v>89</v>
      </c>
      <c r="B12" s="118"/>
      <c r="C12" s="118"/>
      <c r="D12" s="118"/>
    </row>
    <row r="13" spans="1:4" x14ac:dyDescent="0.25">
      <c r="A13" s="56">
        <v>1</v>
      </c>
      <c r="B13" s="114" t="s">
        <v>67</v>
      </c>
      <c r="C13" s="114"/>
      <c r="D13" s="57" t="s">
        <v>280</v>
      </c>
    </row>
    <row r="14" spans="1:4" x14ac:dyDescent="0.25">
      <c r="A14" s="56">
        <v>2</v>
      </c>
      <c r="B14" s="114" t="s">
        <v>91</v>
      </c>
      <c r="C14" s="114"/>
      <c r="D14" s="56" t="s">
        <v>281</v>
      </c>
    </row>
    <row r="15" spans="1:4" x14ac:dyDescent="0.25">
      <c r="A15" s="56">
        <v>3</v>
      </c>
      <c r="B15" s="114" t="s">
        <v>68</v>
      </c>
      <c r="C15" s="114"/>
      <c r="D15" s="1">
        <v>1407.06</v>
      </c>
    </row>
    <row r="16" spans="1:4" x14ac:dyDescent="0.25">
      <c r="A16" s="56">
        <v>4</v>
      </c>
      <c r="B16" s="114" t="s">
        <v>69</v>
      </c>
      <c r="C16" s="114"/>
      <c r="D16" s="57" t="s">
        <v>282</v>
      </c>
    </row>
    <row r="17" spans="1:4" x14ac:dyDescent="0.25">
      <c r="A17" s="56">
        <v>5</v>
      </c>
      <c r="B17" s="114" t="s">
        <v>92</v>
      </c>
      <c r="C17" s="114"/>
      <c r="D17" s="59">
        <v>44562</v>
      </c>
    </row>
    <row r="18" spans="1:4" x14ac:dyDescent="0.25">
      <c r="A18" s="112"/>
      <c r="B18" s="112"/>
      <c r="C18" s="112"/>
      <c r="D18" s="112"/>
    </row>
    <row r="19" spans="1:4" x14ac:dyDescent="0.25">
      <c r="A19" s="101" t="s">
        <v>10</v>
      </c>
      <c r="B19" s="101"/>
      <c r="C19" s="101"/>
      <c r="D19" s="101"/>
    </row>
    <row r="20" spans="1:4" ht="25.5" customHeight="1" x14ac:dyDescent="0.25">
      <c r="A20" s="57">
        <v>1</v>
      </c>
      <c r="B20" s="99" t="s">
        <v>11</v>
      </c>
      <c r="C20" s="99"/>
      <c r="D20" s="57" t="s">
        <v>12</v>
      </c>
    </row>
    <row r="21" spans="1:4" ht="15" customHeight="1" x14ac:dyDescent="0.25">
      <c r="A21" s="60" t="s">
        <v>13</v>
      </c>
      <c r="B21" s="113" t="s">
        <v>14</v>
      </c>
      <c r="C21" s="113"/>
      <c r="D21" s="61"/>
    </row>
    <row r="22" spans="1:4" ht="15" customHeight="1" x14ac:dyDescent="0.25">
      <c r="A22" s="57" t="s">
        <v>15</v>
      </c>
      <c r="B22" s="99" t="s">
        <v>16</v>
      </c>
      <c r="C22" s="99"/>
      <c r="D22" s="1">
        <v>0</v>
      </c>
    </row>
    <row r="23" spans="1:4" x14ac:dyDescent="0.25">
      <c r="A23" s="57" t="s">
        <v>17</v>
      </c>
      <c r="B23" s="99" t="s">
        <v>277</v>
      </c>
      <c r="C23" s="99"/>
      <c r="D23" s="1">
        <v>0</v>
      </c>
    </row>
    <row r="24" spans="1:4" x14ac:dyDescent="0.25">
      <c r="A24" s="57" t="s">
        <v>18</v>
      </c>
      <c r="B24" s="62" t="s">
        <v>284</v>
      </c>
      <c r="C24" s="62"/>
      <c r="D24" s="1"/>
    </row>
    <row r="25" spans="1:4" ht="15" customHeight="1" x14ac:dyDescent="0.25">
      <c r="A25" s="57" t="s">
        <v>19</v>
      </c>
      <c r="B25" s="99" t="s">
        <v>0</v>
      </c>
      <c r="C25" s="99"/>
      <c r="D25" s="1">
        <v>0</v>
      </c>
    </row>
    <row r="26" spans="1:4" ht="15" customHeight="1" x14ac:dyDescent="0.25">
      <c r="A26" s="57" t="s">
        <v>21</v>
      </c>
      <c r="B26" s="99" t="s">
        <v>20</v>
      </c>
      <c r="C26" s="99"/>
      <c r="D26" s="1">
        <v>0</v>
      </c>
    </row>
    <row r="27" spans="1:4" ht="15" customHeight="1" x14ac:dyDescent="0.25">
      <c r="A27" s="57" t="s">
        <v>22</v>
      </c>
      <c r="B27" s="99" t="s">
        <v>23</v>
      </c>
      <c r="C27" s="99"/>
      <c r="D27" s="1">
        <v>0</v>
      </c>
    </row>
    <row r="28" spans="1:4" x14ac:dyDescent="0.25">
      <c r="A28" s="104" t="s">
        <v>1</v>
      </c>
      <c r="B28" s="111"/>
      <c r="C28" s="105"/>
      <c r="D28" s="63">
        <f>SUM(D21:D27)</f>
        <v>0</v>
      </c>
    </row>
    <row r="29" spans="1:4" x14ac:dyDescent="0.25">
      <c r="A29" s="112"/>
      <c r="B29" s="112"/>
      <c r="C29" s="112"/>
      <c r="D29" s="112"/>
    </row>
    <row r="30" spans="1:4" x14ac:dyDescent="0.25">
      <c r="A30" s="101" t="s">
        <v>24</v>
      </c>
      <c r="B30" s="101"/>
      <c r="C30" s="101"/>
      <c r="D30" s="101"/>
    </row>
    <row r="31" spans="1:4" x14ac:dyDescent="0.25">
      <c r="A31" s="101" t="s">
        <v>25</v>
      </c>
      <c r="B31" s="101"/>
      <c r="C31" s="101"/>
      <c r="D31" s="101"/>
    </row>
    <row r="32" spans="1:4" x14ac:dyDescent="0.25">
      <c r="A32" s="57" t="s">
        <v>26</v>
      </c>
      <c r="B32" s="64" t="s">
        <v>27</v>
      </c>
      <c r="C32" s="57" t="s">
        <v>32</v>
      </c>
      <c r="D32" s="57" t="s">
        <v>12</v>
      </c>
    </row>
    <row r="33" spans="1:4" x14ac:dyDescent="0.25">
      <c r="A33" s="57" t="s">
        <v>13</v>
      </c>
      <c r="B33" s="65" t="s">
        <v>28</v>
      </c>
      <c r="C33" s="66">
        <v>8.3299999999999999E-2</v>
      </c>
      <c r="D33" s="1">
        <f>$D$28*C33</f>
        <v>0</v>
      </c>
    </row>
    <row r="34" spans="1:4" ht="15" customHeight="1" x14ac:dyDescent="0.25">
      <c r="A34" s="57" t="s">
        <v>15</v>
      </c>
      <c r="B34" s="65" t="s">
        <v>285</v>
      </c>
      <c r="C34" s="66">
        <v>9.0899999999999995E-2</v>
      </c>
      <c r="D34" s="1">
        <f>$D$28*C34</f>
        <v>0</v>
      </c>
    </row>
    <row r="35" spans="1:4" ht="15" customHeight="1" x14ac:dyDescent="0.25">
      <c r="A35" s="57" t="s">
        <v>17</v>
      </c>
      <c r="B35" s="65" t="s">
        <v>286</v>
      </c>
      <c r="C35" s="66">
        <v>3.0099999999999998E-2</v>
      </c>
      <c r="D35" s="1">
        <f>$D$28*C35</f>
        <v>0</v>
      </c>
    </row>
    <row r="36" spans="1:4" x14ac:dyDescent="0.25">
      <c r="A36" s="104" t="s">
        <v>287</v>
      </c>
      <c r="B36" s="105"/>
      <c r="C36" s="66">
        <f>SUM(C33:C35)</f>
        <v>0.20429999999999998</v>
      </c>
      <c r="D36" s="1">
        <f>SUM(D33:D35)</f>
        <v>0</v>
      </c>
    </row>
    <row r="37" spans="1:4" x14ac:dyDescent="0.25">
      <c r="A37" s="57" t="s">
        <v>18</v>
      </c>
      <c r="B37" s="57" t="s">
        <v>288</v>
      </c>
      <c r="C37" s="66">
        <v>7.5200000000000003E-2</v>
      </c>
      <c r="D37" s="1">
        <f>C37*$D$28</f>
        <v>0</v>
      </c>
    </row>
    <row r="38" spans="1:4" ht="15" customHeight="1" x14ac:dyDescent="0.25">
      <c r="A38" s="104" t="s">
        <v>289</v>
      </c>
      <c r="B38" s="105"/>
      <c r="C38" s="66">
        <f>C37+C36</f>
        <v>0.27949999999999997</v>
      </c>
      <c r="D38" s="1">
        <f>D36+D37</f>
        <v>0</v>
      </c>
    </row>
    <row r="39" spans="1:4" ht="15" customHeight="1" x14ac:dyDescent="0.25">
      <c r="A39" s="102" t="s">
        <v>29</v>
      </c>
      <c r="B39" s="102"/>
      <c r="C39" s="102"/>
      <c r="D39" s="102"/>
    </row>
    <row r="40" spans="1:4" x14ac:dyDescent="0.25">
      <c r="A40" s="57" t="s">
        <v>30</v>
      </c>
      <c r="B40" s="62" t="s">
        <v>31</v>
      </c>
      <c r="C40" s="57" t="s">
        <v>32</v>
      </c>
      <c r="D40" s="57" t="s">
        <v>12</v>
      </c>
    </row>
    <row r="41" spans="1:4" x14ac:dyDescent="0.25">
      <c r="A41" s="57" t="s">
        <v>13</v>
      </c>
      <c r="B41" s="65" t="s">
        <v>33</v>
      </c>
      <c r="C41" s="66">
        <v>0.2</v>
      </c>
      <c r="D41" s="1">
        <f t="shared" ref="D41:D48" si="0">($D$28+$D$36)*C41</f>
        <v>0</v>
      </c>
    </row>
    <row r="42" spans="1:4" x14ac:dyDescent="0.25">
      <c r="A42" s="57" t="s">
        <v>15</v>
      </c>
      <c r="B42" s="65" t="s">
        <v>34</v>
      </c>
      <c r="C42" s="66">
        <v>2.5000000000000001E-2</v>
      </c>
      <c r="D42" s="1">
        <f t="shared" si="0"/>
        <v>0</v>
      </c>
    </row>
    <row r="43" spans="1:4" x14ac:dyDescent="0.25">
      <c r="A43" s="57" t="s">
        <v>17</v>
      </c>
      <c r="B43" s="65" t="s">
        <v>35</v>
      </c>
      <c r="C43" s="66">
        <v>0.03</v>
      </c>
      <c r="D43" s="1">
        <f t="shared" si="0"/>
        <v>0</v>
      </c>
    </row>
    <row r="44" spans="1:4" x14ac:dyDescent="0.25">
      <c r="A44" s="57" t="s">
        <v>18</v>
      </c>
      <c r="B44" s="65" t="s">
        <v>36</v>
      </c>
      <c r="C44" s="66">
        <v>1.4999999999999999E-2</v>
      </c>
      <c r="D44" s="1">
        <f t="shared" si="0"/>
        <v>0</v>
      </c>
    </row>
    <row r="45" spans="1:4" ht="15" customHeight="1" x14ac:dyDescent="0.25">
      <c r="A45" s="57" t="s">
        <v>19</v>
      </c>
      <c r="B45" s="65" t="s">
        <v>77</v>
      </c>
      <c r="C45" s="66">
        <v>0.01</v>
      </c>
      <c r="D45" s="1">
        <f t="shared" si="0"/>
        <v>0</v>
      </c>
    </row>
    <row r="46" spans="1:4" x14ac:dyDescent="0.25">
      <c r="A46" s="57" t="s">
        <v>21</v>
      </c>
      <c r="B46" s="65" t="s">
        <v>2</v>
      </c>
      <c r="C46" s="66">
        <v>6.0000000000000001E-3</v>
      </c>
      <c r="D46" s="1">
        <f t="shared" si="0"/>
        <v>0</v>
      </c>
    </row>
    <row r="47" spans="1:4" x14ac:dyDescent="0.25">
      <c r="A47" s="57" t="s">
        <v>22</v>
      </c>
      <c r="B47" s="65" t="s">
        <v>3</v>
      </c>
      <c r="C47" s="66">
        <v>2E-3</v>
      </c>
      <c r="D47" s="1">
        <f t="shared" si="0"/>
        <v>0</v>
      </c>
    </row>
    <row r="48" spans="1:4" x14ac:dyDescent="0.25">
      <c r="A48" s="57" t="s">
        <v>37</v>
      </c>
      <c r="B48" s="65" t="s">
        <v>4</v>
      </c>
      <c r="C48" s="66">
        <v>0.08</v>
      </c>
      <c r="D48" s="1">
        <f t="shared" si="0"/>
        <v>0</v>
      </c>
    </row>
    <row r="49" spans="1:4" x14ac:dyDescent="0.25">
      <c r="A49" s="104" t="s">
        <v>38</v>
      </c>
      <c r="B49" s="105"/>
      <c r="C49" s="66">
        <f>SUM(C41:C48)</f>
        <v>0.36800000000000005</v>
      </c>
      <c r="D49" s="1">
        <f>SUM(D41:D48)</f>
        <v>0</v>
      </c>
    </row>
    <row r="50" spans="1:4" x14ac:dyDescent="0.25">
      <c r="A50" s="101" t="s">
        <v>72</v>
      </c>
      <c r="B50" s="101"/>
      <c r="C50" s="101"/>
      <c r="D50" s="101"/>
    </row>
    <row r="51" spans="1:4" x14ac:dyDescent="0.25">
      <c r="A51" s="57" t="s">
        <v>39</v>
      </c>
      <c r="B51" s="65" t="s">
        <v>40</v>
      </c>
      <c r="C51" s="57" t="s">
        <v>111</v>
      </c>
      <c r="D51" s="57" t="s">
        <v>12</v>
      </c>
    </row>
    <row r="52" spans="1:4" ht="15" customHeight="1" x14ac:dyDescent="0.25">
      <c r="A52" s="57" t="s">
        <v>13</v>
      </c>
      <c r="B52" s="65" t="s">
        <v>312</v>
      </c>
      <c r="C52" s="67"/>
      <c r="D52" s="1">
        <f>IF(C52*2*25-6%*D21&lt;0,0,C52*2*25-6%*D21)</f>
        <v>0</v>
      </c>
    </row>
    <row r="53" spans="1:4" x14ac:dyDescent="0.25">
      <c r="A53" s="57" t="s">
        <v>15</v>
      </c>
      <c r="B53" s="82" t="s">
        <v>311</v>
      </c>
      <c r="C53" s="67"/>
      <c r="D53" s="61">
        <f>C53*26</f>
        <v>0</v>
      </c>
    </row>
    <row r="54" spans="1:4" x14ac:dyDescent="0.25">
      <c r="A54" s="57" t="s">
        <v>17</v>
      </c>
      <c r="B54" s="68" t="s">
        <v>290</v>
      </c>
      <c r="C54" s="68"/>
      <c r="D54" s="1">
        <v>0</v>
      </c>
    </row>
    <row r="55" spans="1:4" x14ac:dyDescent="0.25">
      <c r="A55" s="57"/>
      <c r="B55" s="68" t="s">
        <v>291</v>
      </c>
      <c r="C55" s="68"/>
      <c r="D55" s="1">
        <v>0</v>
      </c>
    </row>
    <row r="56" spans="1:4" ht="15" customHeight="1" x14ac:dyDescent="0.25">
      <c r="A56" s="57" t="s">
        <v>18</v>
      </c>
      <c r="B56" s="99" t="s">
        <v>23</v>
      </c>
      <c r="C56" s="99"/>
      <c r="D56" s="1">
        <v>0</v>
      </c>
    </row>
    <row r="57" spans="1:4" x14ac:dyDescent="0.25">
      <c r="A57" s="103" t="s">
        <v>1</v>
      </c>
      <c r="B57" s="103"/>
      <c r="C57" s="103"/>
      <c r="D57" s="1">
        <f>SUM(D52:D56)</f>
        <v>0</v>
      </c>
    </row>
    <row r="58" spans="1:4" ht="15" customHeight="1" x14ac:dyDescent="0.25">
      <c r="A58" s="101" t="s">
        <v>41</v>
      </c>
      <c r="B58" s="101"/>
      <c r="C58" s="101"/>
      <c r="D58" s="101"/>
    </row>
    <row r="59" spans="1:4" ht="25.5" customHeight="1" x14ac:dyDescent="0.25">
      <c r="A59" s="57">
        <v>2</v>
      </c>
      <c r="B59" s="99" t="s">
        <v>42</v>
      </c>
      <c r="C59" s="99"/>
      <c r="D59" s="57" t="s">
        <v>12</v>
      </c>
    </row>
    <row r="60" spans="1:4" ht="15" customHeight="1" x14ac:dyDescent="0.25">
      <c r="A60" s="57" t="s">
        <v>26</v>
      </c>
      <c r="B60" s="99" t="s">
        <v>27</v>
      </c>
      <c r="C60" s="99"/>
      <c r="D60" s="1">
        <f>D36</f>
        <v>0</v>
      </c>
    </row>
    <row r="61" spans="1:4" ht="15" customHeight="1" x14ac:dyDescent="0.25">
      <c r="A61" s="57" t="s">
        <v>30</v>
      </c>
      <c r="B61" s="99" t="s">
        <v>31</v>
      </c>
      <c r="C61" s="99"/>
      <c r="D61" s="1">
        <f>D49</f>
        <v>0</v>
      </c>
    </row>
    <row r="62" spans="1:4" ht="15" customHeight="1" x14ac:dyDescent="0.25">
      <c r="A62" s="57" t="s">
        <v>39</v>
      </c>
      <c r="B62" s="99" t="s">
        <v>40</v>
      </c>
      <c r="C62" s="99"/>
      <c r="D62" s="1">
        <f>D57</f>
        <v>0</v>
      </c>
    </row>
    <row r="63" spans="1:4" x14ac:dyDescent="0.25">
      <c r="A63" s="103" t="s">
        <v>1</v>
      </c>
      <c r="B63" s="103"/>
      <c r="C63" s="103"/>
      <c r="D63" s="1">
        <f>SUM(D60:D62)</f>
        <v>0</v>
      </c>
    </row>
    <row r="64" spans="1:4" x14ac:dyDescent="0.25">
      <c r="A64" s="112"/>
      <c r="B64" s="112"/>
      <c r="C64" s="112"/>
      <c r="D64" s="112"/>
    </row>
    <row r="65" spans="1:4" x14ac:dyDescent="0.25">
      <c r="A65" s="101" t="s">
        <v>43</v>
      </c>
      <c r="B65" s="101"/>
      <c r="C65" s="101"/>
      <c r="D65" s="101"/>
    </row>
    <row r="66" spans="1:4" x14ac:dyDescent="0.25">
      <c r="A66" s="57">
        <v>3</v>
      </c>
      <c r="B66" s="69" t="s">
        <v>44</v>
      </c>
      <c r="C66" s="60" t="s">
        <v>32</v>
      </c>
      <c r="D66" s="60" t="s">
        <v>12</v>
      </c>
    </row>
    <row r="67" spans="1:4" x14ac:dyDescent="0.25">
      <c r="A67" s="57" t="s">
        <v>13</v>
      </c>
      <c r="B67" s="69" t="s">
        <v>45</v>
      </c>
      <c r="C67" s="70">
        <v>4.1999999999999997E-3</v>
      </c>
      <c r="D67" s="1">
        <f>$D$28*C67</f>
        <v>0</v>
      </c>
    </row>
    <row r="68" spans="1:4" ht="15" customHeight="1" x14ac:dyDescent="0.25">
      <c r="A68" s="57" t="s">
        <v>15</v>
      </c>
      <c r="B68" s="69" t="s">
        <v>46</v>
      </c>
      <c r="C68" s="70">
        <v>2.9999999999999997E-4</v>
      </c>
      <c r="D68" s="1">
        <f>$D$28*C68</f>
        <v>0</v>
      </c>
    </row>
    <row r="69" spans="1:4" x14ac:dyDescent="0.25">
      <c r="A69" s="57" t="s">
        <v>17</v>
      </c>
      <c r="B69" s="69" t="s">
        <v>47</v>
      </c>
      <c r="C69" s="70">
        <v>1.9400000000000001E-2</v>
      </c>
      <c r="D69" s="1">
        <f>$D$28*C69</f>
        <v>0</v>
      </c>
    </row>
    <row r="70" spans="1:4" x14ac:dyDescent="0.25">
      <c r="A70" s="57" t="s">
        <v>18</v>
      </c>
      <c r="B70" s="69" t="s">
        <v>292</v>
      </c>
      <c r="C70" s="70">
        <v>7.1000000000000004E-3</v>
      </c>
      <c r="D70" s="1">
        <f>$D$28*C70</f>
        <v>0</v>
      </c>
    </row>
    <row r="71" spans="1:4" x14ac:dyDescent="0.25">
      <c r="A71" s="57" t="s">
        <v>19</v>
      </c>
      <c r="B71" s="69" t="s">
        <v>293</v>
      </c>
      <c r="C71" s="70">
        <v>0.04</v>
      </c>
      <c r="D71" s="1">
        <f>$D$28*C71</f>
        <v>0</v>
      </c>
    </row>
    <row r="72" spans="1:4" x14ac:dyDescent="0.25">
      <c r="A72" s="104" t="s">
        <v>38</v>
      </c>
      <c r="B72" s="105"/>
      <c r="C72" s="66">
        <f>SUM(C67:C71)</f>
        <v>7.1000000000000008E-2</v>
      </c>
      <c r="D72" s="1">
        <f>SUM(D67:D71)</f>
        <v>0</v>
      </c>
    </row>
    <row r="73" spans="1:4" x14ac:dyDescent="0.25">
      <c r="A73" s="100"/>
      <c r="B73" s="100"/>
      <c r="C73" s="100"/>
      <c r="D73" s="100"/>
    </row>
    <row r="74" spans="1:4" x14ac:dyDescent="0.25">
      <c r="A74" s="101" t="s">
        <v>48</v>
      </c>
      <c r="B74" s="101"/>
      <c r="C74" s="101"/>
      <c r="D74" s="101"/>
    </row>
    <row r="75" spans="1:4" x14ac:dyDescent="0.25">
      <c r="A75" s="108" t="s">
        <v>78</v>
      </c>
      <c r="B75" s="109"/>
      <c r="C75" s="109"/>
      <c r="D75" s="110"/>
    </row>
    <row r="76" spans="1:4" x14ac:dyDescent="0.25">
      <c r="A76" s="57" t="s">
        <v>49</v>
      </c>
      <c r="B76" s="65" t="s">
        <v>50</v>
      </c>
      <c r="C76" s="57" t="s">
        <v>32</v>
      </c>
      <c r="D76" s="57" t="s">
        <v>12</v>
      </c>
    </row>
    <row r="77" spans="1:4" x14ac:dyDescent="0.25">
      <c r="A77" s="60" t="s">
        <v>13</v>
      </c>
      <c r="B77" s="71" t="s">
        <v>79</v>
      </c>
      <c r="C77" s="70">
        <v>0</v>
      </c>
      <c r="D77" s="61">
        <f>$D$28*C77</f>
        <v>0</v>
      </c>
    </row>
    <row r="78" spans="1:4" x14ac:dyDescent="0.25">
      <c r="A78" s="60" t="s">
        <v>15</v>
      </c>
      <c r="B78" s="71" t="s">
        <v>80</v>
      </c>
      <c r="C78" s="70">
        <v>2.8E-3</v>
      </c>
      <c r="D78" s="61">
        <f t="shared" ref="D78:D82" si="1">$D$28*C78</f>
        <v>0</v>
      </c>
    </row>
    <row r="79" spans="1:4" ht="15" customHeight="1" x14ac:dyDescent="0.25">
      <c r="A79" s="60" t="s">
        <v>17</v>
      </c>
      <c r="B79" s="71" t="s">
        <v>81</v>
      </c>
      <c r="C79" s="70">
        <v>8.0000000000000004E-4</v>
      </c>
      <c r="D79" s="61">
        <f t="shared" si="1"/>
        <v>0</v>
      </c>
    </row>
    <row r="80" spans="1:4" x14ac:dyDescent="0.25">
      <c r="A80" s="60" t="s">
        <v>18</v>
      </c>
      <c r="B80" s="71" t="s">
        <v>84</v>
      </c>
      <c r="C80" s="70">
        <v>3.3E-3</v>
      </c>
      <c r="D80" s="61">
        <f t="shared" si="1"/>
        <v>0</v>
      </c>
    </row>
    <row r="81" spans="1:4" x14ac:dyDescent="0.25">
      <c r="A81" s="60" t="s">
        <v>19</v>
      </c>
      <c r="B81" s="71" t="s">
        <v>82</v>
      </c>
      <c r="C81" s="70">
        <v>5.9999999999999995E-4</v>
      </c>
      <c r="D81" s="61">
        <f t="shared" si="1"/>
        <v>0</v>
      </c>
    </row>
    <row r="82" spans="1:4" x14ac:dyDescent="0.25">
      <c r="A82" s="60" t="s">
        <v>21</v>
      </c>
      <c r="B82" s="71" t="s">
        <v>83</v>
      </c>
      <c r="C82" s="70">
        <v>0</v>
      </c>
      <c r="D82" s="61">
        <f t="shared" si="1"/>
        <v>0</v>
      </c>
    </row>
    <row r="83" spans="1:4" ht="15" customHeight="1" x14ac:dyDescent="0.25">
      <c r="A83" s="104" t="s">
        <v>38</v>
      </c>
      <c r="B83" s="105"/>
      <c r="C83" s="66">
        <f>SUM(C77:C82)</f>
        <v>7.4999999999999997E-3</v>
      </c>
      <c r="D83" s="1">
        <f>SUM(D77:D82)</f>
        <v>0</v>
      </c>
    </row>
    <row r="84" spans="1:4" x14ac:dyDescent="0.25">
      <c r="A84" s="106" t="s">
        <v>85</v>
      </c>
      <c r="B84" s="107"/>
      <c r="C84" s="107"/>
      <c r="D84" s="107"/>
    </row>
    <row r="85" spans="1:4" x14ac:dyDescent="0.25">
      <c r="A85" s="57" t="s">
        <v>51</v>
      </c>
      <c r="B85" s="65" t="s">
        <v>86</v>
      </c>
      <c r="C85" s="57" t="s">
        <v>32</v>
      </c>
      <c r="D85" s="57" t="s">
        <v>12</v>
      </c>
    </row>
    <row r="86" spans="1:4" x14ac:dyDescent="0.25">
      <c r="A86" s="57" t="s">
        <v>13</v>
      </c>
      <c r="B86" s="64" t="s">
        <v>87</v>
      </c>
      <c r="C86" s="66">
        <v>0</v>
      </c>
      <c r="D86" s="1">
        <v>0</v>
      </c>
    </row>
    <row r="87" spans="1:4" x14ac:dyDescent="0.25">
      <c r="A87" s="104" t="s">
        <v>38</v>
      </c>
      <c r="B87" s="105"/>
      <c r="C87" s="66">
        <f>SUM(C86)</f>
        <v>0</v>
      </c>
      <c r="D87" s="1">
        <f>SUM(D86)</f>
        <v>0</v>
      </c>
    </row>
    <row r="88" spans="1:4" ht="15" customHeight="1" x14ac:dyDescent="0.25">
      <c r="A88" s="101" t="s">
        <v>52</v>
      </c>
      <c r="B88" s="101"/>
      <c r="C88" s="101"/>
      <c r="D88" s="101"/>
    </row>
    <row r="89" spans="1:4" ht="25.5" customHeight="1" x14ac:dyDescent="0.25">
      <c r="A89" s="57">
        <v>4</v>
      </c>
      <c r="B89" s="99" t="s">
        <v>53</v>
      </c>
      <c r="C89" s="99"/>
      <c r="D89" s="57" t="s">
        <v>12</v>
      </c>
    </row>
    <row r="90" spans="1:4" ht="15" customHeight="1" x14ac:dyDescent="0.25">
      <c r="A90" s="57" t="s">
        <v>49</v>
      </c>
      <c r="B90" s="99" t="s">
        <v>88</v>
      </c>
      <c r="C90" s="99"/>
      <c r="D90" s="1">
        <f>D83</f>
        <v>0</v>
      </c>
    </row>
    <row r="91" spans="1:4" ht="15" customHeight="1" x14ac:dyDescent="0.25">
      <c r="A91" s="57" t="s">
        <v>51</v>
      </c>
      <c r="B91" s="99" t="s">
        <v>86</v>
      </c>
      <c r="C91" s="99"/>
      <c r="D91" s="1">
        <f>D87</f>
        <v>0</v>
      </c>
    </row>
    <row r="92" spans="1:4" x14ac:dyDescent="0.25">
      <c r="A92" s="103" t="s">
        <v>1</v>
      </c>
      <c r="B92" s="103"/>
      <c r="C92" s="103"/>
      <c r="D92" s="1">
        <f>SUM(D90:D91)</f>
        <v>0</v>
      </c>
    </row>
    <row r="93" spans="1:4" x14ac:dyDescent="0.25">
      <c r="A93" s="100"/>
      <c r="B93" s="100"/>
      <c r="C93" s="100"/>
      <c r="D93" s="100"/>
    </row>
    <row r="94" spans="1:4" x14ac:dyDescent="0.25">
      <c r="A94" s="108" t="s">
        <v>54</v>
      </c>
      <c r="B94" s="109"/>
      <c r="C94" s="109"/>
      <c r="D94" s="110"/>
    </row>
    <row r="95" spans="1:4" x14ac:dyDescent="0.25">
      <c r="A95" s="57">
        <v>5</v>
      </c>
      <c r="B95" s="99" t="s">
        <v>5</v>
      </c>
      <c r="C95" s="99"/>
      <c r="D95" s="57" t="s">
        <v>12</v>
      </c>
    </row>
    <row r="96" spans="1:4" ht="15" customHeight="1" x14ac:dyDescent="0.25">
      <c r="A96" s="57" t="s">
        <v>13</v>
      </c>
      <c r="B96" s="99" t="s">
        <v>55</v>
      </c>
      <c r="C96" s="99"/>
      <c r="D96" s="1">
        <f>Uniformes!E12</f>
        <v>0</v>
      </c>
    </row>
    <row r="97" spans="1:4" x14ac:dyDescent="0.25">
      <c r="A97" s="57" t="s">
        <v>15</v>
      </c>
      <c r="B97" s="99" t="s">
        <v>56</v>
      </c>
      <c r="C97" s="99"/>
      <c r="D97" s="1">
        <v>0</v>
      </c>
    </row>
    <row r="98" spans="1:4" ht="15" customHeight="1" x14ac:dyDescent="0.25">
      <c r="A98" s="57" t="s">
        <v>17</v>
      </c>
      <c r="B98" s="99" t="s">
        <v>57</v>
      </c>
      <c r="C98" s="99"/>
      <c r="D98" s="1">
        <v>0</v>
      </c>
    </row>
    <row r="99" spans="1:4" ht="15" customHeight="1" x14ac:dyDescent="0.25">
      <c r="A99" s="57" t="s">
        <v>18</v>
      </c>
      <c r="B99" s="99" t="s">
        <v>23</v>
      </c>
      <c r="C99" s="99"/>
      <c r="D99" s="1">
        <v>0</v>
      </c>
    </row>
    <row r="100" spans="1:4" x14ac:dyDescent="0.25">
      <c r="A100" s="103" t="s">
        <v>38</v>
      </c>
      <c r="B100" s="103"/>
      <c r="C100" s="103"/>
      <c r="D100" s="1">
        <f>SUM(D96:D99)</f>
        <v>0</v>
      </c>
    </row>
    <row r="101" spans="1:4" x14ac:dyDescent="0.25">
      <c r="A101" s="100"/>
      <c r="B101" s="100"/>
      <c r="C101" s="100"/>
      <c r="D101" s="100"/>
    </row>
    <row r="102" spans="1:4" x14ac:dyDescent="0.25">
      <c r="A102" s="101" t="s">
        <v>58</v>
      </c>
      <c r="B102" s="101"/>
      <c r="C102" s="101"/>
      <c r="D102" s="101"/>
    </row>
    <row r="103" spans="1:4" x14ac:dyDescent="0.25">
      <c r="A103" s="57">
        <v>6</v>
      </c>
      <c r="B103" s="62" t="s">
        <v>6</v>
      </c>
      <c r="C103" s="57" t="s">
        <v>32</v>
      </c>
      <c r="D103" s="57" t="s">
        <v>12</v>
      </c>
    </row>
    <row r="104" spans="1:4" x14ac:dyDescent="0.25">
      <c r="A104" s="57" t="s">
        <v>13</v>
      </c>
      <c r="B104" s="62" t="s">
        <v>7</v>
      </c>
      <c r="C104" s="36">
        <v>0</v>
      </c>
      <c r="D104" s="1">
        <f>D120*C104</f>
        <v>0</v>
      </c>
    </row>
    <row r="105" spans="1:4" x14ac:dyDescent="0.25">
      <c r="A105" s="57" t="s">
        <v>15</v>
      </c>
      <c r="B105" s="62" t="s">
        <v>9</v>
      </c>
      <c r="C105" s="36">
        <v>0</v>
      </c>
      <c r="D105" s="1">
        <f>(D104+D120)*C105</f>
        <v>0</v>
      </c>
    </row>
    <row r="106" spans="1:4" x14ac:dyDescent="0.25">
      <c r="A106" s="57" t="s">
        <v>17</v>
      </c>
      <c r="B106" s="72" t="s">
        <v>8</v>
      </c>
      <c r="C106" s="73">
        <v>0</v>
      </c>
      <c r="D106" s="74"/>
    </row>
    <row r="107" spans="1:4" ht="15" customHeight="1" x14ac:dyDescent="0.25">
      <c r="A107" s="57"/>
      <c r="B107" s="62" t="s">
        <v>93</v>
      </c>
      <c r="C107" s="36">
        <v>0</v>
      </c>
      <c r="D107" s="75">
        <f>($D$120+$D$104+$D$105)/(1-$C$106)*C107</f>
        <v>0</v>
      </c>
    </row>
    <row r="108" spans="1:4" x14ac:dyDescent="0.25">
      <c r="A108" s="57"/>
      <c r="B108" s="62" t="s">
        <v>94</v>
      </c>
      <c r="C108" s="36">
        <v>0</v>
      </c>
      <c r="D108" s="75">
        <f>($D$120+$D$104+$D$105)/(1-$C$106)*C108</f>
        <v>0</v>
      </c>
    </row>
    <row r="109" spans="1:4" x14ac:dyDescent="0.25">
      <c r="A109" s="57"/>
      <c r="B109" s="62" t="s">
        <v>95</v>
      </c>
      <c r="C109" s="36">
        <v>0</v>
      </c>
      <c r="D109" s="75">
        <f>($D$120+$D$104+$D$105)/(1-$C$106)*C109</f>
        <v>0</v>
      </c>
    </row>
    <row r="110" spans="1:4" x14ac:dyDescent="0.25">
      <c r="A110" s="57"/>
      <c r="B110" s="62" t="s">
        <v>96</v>
      </c>
      <c r="C110" s="36">
        <v>0</v>
      </c>
      <c r="D110" s="75">
        <f>($D$120+$D$104+$D$105)/(1-$C$106)*C110</f>
        <v>0</v>
      </c>
    </row>
    <row r="111" spans="1:4" x14ac:dyDescent="0.25">
      <c r="A111" s="103" t="s">
        <v>38</v>
      </c>
      <c r="B111" s="103"/>
      <c r="C111" s="36">
        <f>SUM(C104,C105,C107,C108,C109,C110)</f>
        <v>0</v>
      </c>
      <c r="D111" s="1">
        <f>SUM(D104,D105,D107,D108,D109,D110)</f>
        <v>0</v>
      </c>
    </row>
    <row r="112" spans="1:4" x14ac:dyDescent="0.25">
      <c r="A112" s="100"/>
      <c r="B112" s="100"/>
      <c r="C112" s="100"/>
      <c r="D112" s="100"/>
    </row>
    <row r="113" spans="1:4" x14ac:dyDescent="0.25">
      <c r="A113" s="101" t="s">
        <v>74</v>
      </c>
      <c r="B113" s="101"/>
      <c r="C113" s="101"/>
      <c r="D113" s="101"/>
    </row>
    <row r="114" spans="1:4" ht="25.5" customHeight="1" x14ac:dyDescent="0.25">
      <c r="A114" s="57"/>
      <c r="B114" s="99" t="s">
        <v>59</v>
      </c>
      <c r="C114" s="99"/>
      <c r="D114" s="57" t="s">
        <v>12</v>
      </c>
    </row>
    <row r="115" spans="1:4" ht="15" customHeight="1" x14ac:dyDescent="0.25">
      <c r="A115" s="57" t="s">
        <v>13</v>
      </c>
      <c r="B115" s="99" t="s">
        <v>10</v>
      </c>
      <c r="C115" s="99"/>
      <c r="D115" s="1">
        <f>D28</f>
        <v>0</v>
      </c>
    </row>
    <row r="116" spans="1:4" ht="15" customHeight="1" x14ac:dyDescent="0.25">
      <c r="A116" s="57" t="s">
        <v>15</v>
      </c>
      <c r="B116" s="99" t="s">
        <v>24</v>
      </c>
      <c r="C116" s="99"/>
      <c r="D116" s="1">
        <f>D63</f>
        <v>0</v>
      </c>
    </row>
    <row r="117" spans="1:4" ht="15" customHeight="1" x14ac:dyDescent="0.25">
      <c r="A117" s="57" t="s">
        <v>17</v>
      </c>
      <c r="B117" s="99" t="s">
        <v>43</v>
      </c>
      <c r="C117" s="99"/>
      <c r="D117" s="1">
        <f>D72</f>
        <v>0</v>
      </c>
    </row>
    <row r="118" spans="1:4" ht="15" customHeight="1" x14ac:dyDescent="0.25">
      <c r="A118" s="57" t="s">
        <v>18</v>
      </c>
      <c r="B118" s="99" t="s">
        <v>48</v>
      </c>
      <c r="C118" s="99"/>
      <c r="D118" s="1">
        <f>D92</f>
        <v>0</v>
      </c>
    </row>
    <row r="119" spans="1:4" ht="15" customHeight="1" x14ac:dyDescent="0.25">
      <c r="A119" s="57" t="s">
        <v>19</v>
      </c>
      <c r="B119" s="99" t="s">
        <v>54</v>
      </c>
      <c r="C119" s="99"/>
      <c r="D119" s="1">
        <f>D100</f>
        <v>0</v>
      </c>
    </row>
    <row r="120" spans="1:4" ht="15" customHeight="1" x14ac:dyDescent="0.25">
      <c r="A120" s="103" t="s">
        <v>97</v>
      </c>
      <c r="B120" s="103"/>
      <c r="C120" s="103"/>
      <c r="D120" s="1">
        <f>SUM(D115:D119)</f>
        <v>0</v>
      </c>
    </row>
    <row r="121" spans="1:4" x14ac:dyDescent="0.25">
      <c r="A121" s="57" t="s">
        <v>21</v>
      </c>
      <c r="B121" s="99" t="s">
        <v>58</v>
      </c>
      <c r="C121" s="99"/>
      <c r="D121" s="1">
        <f>D111</f>
        <v>0</v>
      </c>
    </row>
    <row r="122" spans="1:4" x14ac:dyDescent="0.25">
      <c r="A122" s="102" t="s">
        <v>60</v>
      </c>
      <c r="B122" s="102"/>
      <c r="C122" s="102"/>
      <c r="D122" s="2">
        <f>D120+D121</f>
        <v>0</v>
      </c>
    </row>
    <row r="123" spans="1:4" x14ac:dyDescent="0.25">
      <c r="A123" s="102" t="s">
        <v>70</v>
      </c>
      <c r="B123" s="102"/>
      <c r="C123" s="102"/>
      <c r="D123" s="2">
        <f>D122*D9</f>
        <v>0</v>
      </c>
    </row>
    <row r="124" spans="1:4" x14ac:dyDescent="0.25">
      <c r="A124" s="102" t="s">
        <v>71</v>
      </c>
      <c r="B124" s="102"/>
      <c r="C124" s="102"/>
      <c r="D124" s="2">
        <f>D122*D9*12</f>
        <v>0</v>
      </c>
    </row>
  </sheetData>
  <mergeCells count="80">
    <mergeCell ref="B3:C3"/>
    <mergeCell ref="A2:D2"/>
    <mergeCell ref="A9:B9"/>
    <mergeCell ref="B15:C15"/>
    <mergeCell ref="B4:C4"/>
    <mergeCell ref="B5:C5"/>
    <mergeCell ref="B6:C6"/>
    <mergeCell ref="A7:D7"/>
    <mergeCell ref="A8:B8"/>
    <mergeCell ref="B14:C14"/>
    <mergeCell ref="A10:D10"/>
    <mergeCell ref="A11:D11"/>
    <mergeCell ref="A12:D12"/>
    <mergeCell ref="B13:C13"/>
    <mergeCell ref="B16:C16"/>
    <mergeCell ref="B17:C17"/>
    <mergeCell ref="A18:D18"/>
    <mergeCell ref="A19:D19"/>
    <mergeCell ref="B20:C20"/>
    <mergeCell ref="B21:C21"/>
    <mergeCell ref="B22:C22"/>
    <mergeCell ref="B23:C23"/>
    <mergeCell ref="B25:C25"/>
    <mergeCell ref="B26:C26"/>
    <mergeCell ref="A64:D64"/>
    <mergeCell ref="A65:D65"/>
    <mergeCell ref="B59:C59"/>
    <mergeCell ref="B60:C60"/>
    <mergeCell ref="B61:C61"/>
    <mergeCell ref="B95:C95"/>
    <mergeCell ref="B99:C99"/>
    <mergeCell ref="A100:C100"/>
    <mergeCell ref="A88:D88"/>
    <mergeCell ref="B89:C89"/>
    <mergeCell ref="B90:C90"/>
    <mergeCell ref="A92:C92"/>
    <mergeCell ref="A93:D93"/>
    <mergeCell ref="A94:D94"/>
    <mergeCell ref="B96:C96"/>
    <mergeCell ref="B97:C97"/>
    <mergeCell ref="B98:C98"/>
    <mergeCell ref="B27:C27"/>
    <mergeCell ref="A28:C28"/>
    <mergeCell ref="A31:D31"/>
    <mergeCell ref="A36:B36"/>
    <mergeCell ref="A38:B38"/>
    <mergeCell ref="A29:D29"/>
    <mergeCell ref="A30:D30"/>
    <mergeCell ref="A83:B83"/>
    <mergeCell ref="A84:D84"/>
    <mergeCell ref="B91:C91"/>
    <mergeCell ref="A39:D39"/>
    <mergeCell ref="A49:B49"/>
    <mergeCell ref="A50:D50"/>
    <mergeCell ref="A57:C57"/>
    <mergeCell ref="A58:D58"/>
    <mergeCell ref="A72:B72"/>
    <mergeCell ref="A73:D73"/>
    <mergeCell ref="A74:D74"/>
    <mergeCell ref="A75:D75"/>
    <mergeCell ref="A87:B87"/>
    <mergeCell ref="B56:C56"/>
    <mergeCell ref="B62:C62"/>
    <mergeCell ref="A63:C63"/>
    <mergeCell ref="B121:C121"/>
    <mergeCell ref="A101:D101"/>
    <mergeCell ref="A102:D102"/>
    <mergeCell ref="A123:C123"/>
    <mergeCell ref="A124:C124"/>
    <mergeCell ref="A111:B111"/>
    <mergeCell ref="A112:D112"/>
    <mergeCell ref="A113:D113"/>
    <mergeCell ref="B116:C116"/>
    <mergeCell ref="B118:C118"/>
    <mergeCell ref="A122:C122"/>
    <mergeCell ref="A120:C120"/>
    <mergeCell ref="B114:C114"/>
    <mergeCell ref="B115:C115"/>
    <mergeCell ref="B117:C117"/>
    <mergeCell ref="B119:C119"/>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3E4D4-72E0-476E-BC8D-43F848C59BA8}">
  <dimension ref="A1:F124"/>
  <sheetViews>
    <sheetView topLeftCell="A103" zoomScale="110" zoomScaleNormal="110" workbookViewId="0">
      <selection activeCell="C107" sqref="C107"/>
    </sheetView>
  </sheetViews>
  <sheetFormatPr defaultRowHeight="15" x14ac:dyDescent="0.25"/>
  <cols>
    <col min="1" max="1" width="3.5703125" bestFit="1" customWidth="1"/>
    <col min="2" max="2" width="56" customWidth="1"/>
    <col min="3" max="3" width="35.5703125" customWidth="1"/>
    <col min="4" max="4" width="47" customWidth="1"/>
    <col min="5" max="5" width="10.28515625" customWidth="1"/>
  </cols>
  <sheetData>
    <row r="1" spans="1:4" x14ac:dyDescent="0.25">
      <c r="A1" s="39"/>
      <c r="B1" s="39"/>
      <c r="C1" s="39"/>
      <c r="D1" s="39"/>
    </row>
    <row r="2" spans="1:4" x14ac:dyDescent="0.25">
      <c r="A2" s="115" t="s">
        <v>76</v>
      </c>
      <c r="B2" s="116"/>
      <c r="C2" s="116"/>
      <c r="D2" s="117"/>
    </row>
    <row r="3" spans="1:4" x14ac:dyDescent="0.25">
      <c r="A3" s="56" t="s">
        <v>13</v>
      </c>
      <c r="B3" s="114" t="s">
        <v>73</v>
      </c>
      <c r="C3" s="114"/>
      <c r="D3" s="56">
        <v>2022</v>
      </c>
    </row>
    <row r="4" spans="1:4" x14ac:dyDescent="0.25">
      <c r="A4" s="56" t="s">
        <v>15</v>
      </c>
      <c r="B4" s="114" t="s">
        <v>61</v>
      </c>
      <c r="C4" s="114"/>
      <c r="D4" s="57" t="s">
        <v>263</v>
      </c>
    </row>
    <row r="5" spans="1:4" x14ac:dyDescent="0.25">
      <c r="A5" s="56" t="s">
        <v>17</v>
      </c>
      <c r="B5" s="114" t="s">
        <v>62</v>
      </c>
      <c r="C5" s="114"/>
      <c r="D5" s="56">
        <v>2022</v>
      </c>
    </row>
    <row r="6" spans="1:4" x14ac:dyDescent="0.25">
      <c r="A6" s="56" t="s">
        <v>18</v>
      </c>
      <c r="B6" s="114" t="s">
        <v>63</v>
      </c>
      <c r="C6" s="114"/>
      <c r="D6" s="57" t="s">
        <v>278</v>
      </c>
    </row>
    <row r="7" spans="1:4" x14ac:dyDescent="0.25">
      <c r="A7" s="118" t="s">
        <v>75</v>
      </c>
      <c r="B7" s="118"/>
      <c r="C7" s="118"/>
      <c r="D7" s="118"/>
    </row>
    <row r="8" spans="1:4" x14ac:dyDescent="0.25">
      <c r="A8" s="103" t="s">
        <v>64</v>
      </c>
      <c r="B8" s="103"/>
      <c r="C8" s="57" t="s">
        <v>65</v>
      </c>
      <c r="D8" s="57" t="s">
        <v>98</v>
      </c>
    </row>
    <row r="9" spans="1:4" x14ac:dyDescent="0.25">
      <c r="A9" s="118" t="s">
        <v>279</v>
      </c>
      <c r="B9" s="118"/>
      <c r="C9" s="56" t="s">
        <v>266</v>
      </c>
      <c r="D9" s="56">
        <v>3</v>
      </c>
    </row>
    <row r="10" spans="1:4" x14ac:dyDescent="0.25">
      <c r="A10" s="101" t="s">
        <v>90</v>
      </c>
      <c r="B10" s="101"/>
      <c r="C10" s="101"/>
      <c r="D10" s="101"/>
    </row>
    <row r="11" spans="1:4" x14ac:dyDescent="0.25">
      <c r="A11" s="118" t="s">
        <v>66</v>
      </c>
      <c r="B11" s="118"/>
      <c r="C11" s="118"/>
      <c r="D11" s="118"/>
    </row>
    <row r="12" spans="1:4" x14ac:dyDescent="0.25">
      <c r="A12" s="118" t="s">
        <v>89</v>
      </c>
      <c r="B12" s="118"/>
      <c r="C12" s="118"/>
      <c r="D12" s="118"/>
    </row>
    <row r="13" spans="1:4" x14ac:dyDescent="0.25">
      <c r="A13" s="56">
        <v>1</v>
      </c>
      <c r="B13" s="114" t="s">
        <v>67</v>
      </c>
      <c r="C13" s="114"/>
      <c r="D13" s="57" t="s">
        <v>295</v>
      </c>
    </row>
    <row r="14" spans="1:4" x14ac:dyDescent="0.25">
      <c r="A14" s="56">
        <v>2</v>
      </c>
      <c r="B14" s="114" t="s">
        <v>91</v>
      </c>
      <c r="C14" s="114"/>
      <c r="D14" s="56" t="s">
        <v>281</v>
      </c>
    </row>
    <row r="15" spans="1:4" x14ac:dyDescent="0.25">
      <c r="A15" s="56">
        <v>3</v>
      </c>
      <c r="B15" s="114" t="s">
        <v>68</v>
      </c>
      <c r="C15" s="114"/>
      <c r="D15" s="1">
        <v>2249.9299999999998</v>
      </c>
    </row>
    <row r="16" spans="1:4" x14ac:dyDescent="0.25">
      <c r="A16" s="56">
        <v>4</v>
      </c>
      <c r="B16" s="114" t="s">
        <v>69</v>
      </c>
      <c r="C16" s="114"/>
      <c r="D16" s="57" t="s">
        <v>294</v>
      </c>
    </row>
    <row r="17" spans="1:4" x14ac:dyDescent="0.25">
      <c r="A17" s="56">
        <v>5</v>
      </c>
      <c r="B17" s="114" t="s">
        <v>92</v>
      </c>
      <c r="C17" s="114"/>
      <c r="D17" s="59">
        <v>44562</v>
      </c>
    </row>
    <row r="18" spans="1:4" x14ac:dyDescent="0.25">
      <c r="A18" s="112"/>
      <c r="B18" s="112"/>
      <c r="C18" s="112"/>
      <c r="D18" s="112"/>
    </row>
    <row r="19" spans="1:4" x14ac:dyDescent="0.25">
      <c r="A19" s="101" t="s">
        <v>10</v>
      </c>
      <c r="B19" s="101"/>
      <c r="C19" s="101"/>
      <c r="D19" s="101"/>
    </row>
    <row r="20" spans="1:4" x14ac:dyDescent="0.25">
      <c r="A20" s="57">
        <v>1</v>
      </c>
      <c r="B20" s="99" t="s">
        <v>11</v>
      </c>
      <c r="C20" s="99"/>
      <c r="D20" s="57" t="s">
        <v>12</v>
      </c>
    </row>
    <row r="21" spans="1:4" x14ac:dyDescent="0.25">
      <c r="A21" s="60" t="s">
        <v>13</v>
      </c>
      <c r="B21" s="113" t="s">
        <v>14</v>
      </c>
      <c r="C21" s="113"/>
      <c r="D21" s="61">
        <v>0</v>
      </c>
    </row>
    <row r="22" spans="1:4" x14ac:dyDescent="0.25">
      <c r="A22" s="57" t="s">
        <v>15</v>
      </c>
      <c r="B22" s="99" t="s">
        <v>283</v>
      </c>
      <c r="C22" s="99"/>
      <c r="D22" s="1">
        <v>0</v>
      </c>
    </row>
    <row r="23" spans="1:4" x14ac:dyDescent="0.25">
      <c r="A23" s="57" t="s">
        <v>17</v>
      </c>
      <c r="B23" s="99" t="s">
        <v>277</v>
      </c>
      <c r="C23" s="99"/>
      <c r="D23" s="1">
        <v>0</v>
      </c>
    </row>
    <row r="24" spans="1:4" x14ac:dyDescent="0.25">
      <c r="A24" s="57" t="s">
        <v>18</v>
      </c>
      <c r="B24" s="62" t="s">
        <v>284</v>
      </c>
      <c r="C24" s="62"/>
      <c r="D24" s="1"/>
    </row>
    <row r="25" spans="1:4" x14ac:dyDescent="0.25">
      <c r="A25" s="57" t="s">
        <v>19</v>
      </c>
      <c r="B25" s="99" t="s">
        <v>0</v>
      </c>
      <c r="C25" s="99"/>
      <c r="D25" s="1">
        <v>0</v>
      </c>
    </row>
    <row r="26" spans="1:4" x14ac:dyDescent="0.25">
      <c r="A26" s="57" t="s">
        <v>21</v>
      </c>
      <c r="B26" s="99" t="s">
        <v>20</v>
      </c>
      <c r="C26" s="99"/>
      <c r="D26" s="1">
        <v>0</v>
      </c>
    </row>
    <row r="27" spans="1:4" x14ac:dyDescent="0.25">
      <c r="A27" s="57" t="s">
        <v>22</v>
      </c>
      <c r="B27" s="99" t="s">
        <v>23</v>
      </c>
      <c r="C27" s="99"/>
      <c r="D27" s="1">
        <v>0</v>
      </c>
    </row>
    <row r="28" spans="1:4" x14ac:dyDescent="0.25">
      <c r="A28" s="104" t="s">
        <v>1</v>
      </c>
      <c r="B28" s="111"/>
      <c r="C28" s="105"/>
      <c r="D28" s="63">
        <f>SUM(D21:D27)</f>
        <v>0</v>
      </c>
    </row>
    <row r="29" spans="1:4" x14ac:dyDescent="0.25">
      <c r="A29" s="112"/>
      <c r="B29" s="112"/>
      <c r="C29" s="112"/>
      <c r="D29" s="112"/>
    </row>
    <row r="30" spans="1:4" x14ac:dyDescent="0.25">
      <c r="A30" s="101" t="s">
        <v>24</v>
      </c>
      <c r="B30" s="101"/>
      <c r="C30" s="101"/>
      <c r="D30" s="101"/>
    </row>
    <row r="31" spans="1:4" x14ac:dyDescent="0.25">
      <c r="A31" s="101" t="s">
        <v>25</v>
      </c>
      <c r="B31" s="101"/>
      <c r="C31" s="101"/>
      <c r="D31" s="101"/>
    </row>
    <row r="32" spans="1:4" x14ac:dyDescent="0.25">
      <c r="A32" s="57" t="s">
        <v>26</v>
      </c>
      <c r="B32" s="64" t="s">
        <v>27</v>
      </c>
      <c r="C32" s="57" t="s">
        <v>32</v>
      </c>
      <c r="D32" s="57" t="s">
        <v>12</v>
      </c>
    </row>
    <row r="33" spans="1:5" x14ac:dyDescent="0.25">
      <c r="A33" s="57" t="s">
        <v>13</v>
      </c>
      <c r="B33" s="65" t="s">
        <v>28</v>
      </c>
      <c r="C33" s="66">
        <v>8.3299999999999999E-2</v>
      </c>
      <c r="D33" s="1">
        <f>$D$28*C33</f>
        <v>0</v>
      </c>
    </row>
    <row r="34" spans="1:5" x14ac:dyDescent="0.25">
      <c r="A34" s="57" t="s">
        <v>15</v>
      </c>
      <c r="B34" s="65" t="s">
        <v>285</v>
      </c>
      <c r="C34" s="66">
        <v>9.0899999999999995E-2</v>
      </c>
      <c r="D34" s="1">
        <f>$D$28*C34</f>
        <v>0</v>
      </c>
    </row>
    <row r="35" spans="1:5" x14ac:dyDescent="0.25">
      <c r="A35" s="57" t="s">
        <v>17</v>
      </c>
      <c r="B35" s="65" t="s">
        <v>286</v>
      </c>
      <c r="C35" s="66">
        <v>3.0099999999999998E-2</v>
      </c>
      <c r="D35" s="1">
        <f>$D$28*C35</f>
        <v>0</v>
      </c>
    </row>
    <row r="36" spans="1:5" x14ac:dyDescent="0.25">
      <c r="A36" s="104" t="s">
        <v>287</v>
      </c>
      <c r="B36" s="105"/>
      <c r="C36" s="66">
        <f>SUM(C33:C35)</f>
        <v>0.20429999999999998</v>
      </c>
      <c r="D36" s="1">
        <f>SUM(D33:D35)</f>
        <v>0</v>
      </c>
    </row>
    <row r="37" spans="1:5" x14ac:dyDescent="0.25">
      <c r="A37" s="57" t="s">
        <v>18</v>
      </c>
      <c r="B37" s="57" t="s">
        <v>288</v>
      </c>
      <c r="C37" s="66">
        <v>7.5200000000000003E-2</v>
      </c>
      <c r="D37" s="1">
        <f>C37*$D$28</f>
        <v>0</v>
      </c>
    </row>
    <row r="38" spans="1:5" x14ac:dyDescent="0.25">
      <c r="A38" s="104" t="s">
        <v>289</v>
      </c>
      <c r="B38" s="105"/>
      <c r="C38" s="66">
        <f>C37+C36</f>
        <v>0.27949999999999997</v>
      </c>
      <c r="D38" s="1">
        <f>D36+D37</f>
        <v>0</v>
      </c>
      <c r="E38" s="55"/>
    </row>
    <row r="39" spans="1:5" x14ac:dyDescent="0.25">
      <c r="A39" s="102" t="s">
        <v>29</v>
      </c>
      <c r="B39" s="102"/>
      <c r="C39" s="102"/>
      <c r="D39" s="102"/>
    </row>
    <row r="40" spans="1:5" x14ac:dyDescent="0.25">
      <c r="A40" s="57" t="s">
        <v>30</v>
      </c>
      <c r="B40" s="62" t="s">
        <v>31</v>
      </c>
      <c r="C40" s="57" t="s">
        <v>32</v>
      </c>
      <c r="D40" s="57" t="s">
        <v>12</v>
      </c>
    </row>
    <row r="41" spans="1:5" x14ac:dyDescent="0.25">
      <c r="A41" s="57" t="s">
        <v>13</v>
      </c>
      <c r="B41" s="65" t="s">
        <v>33</v>
      </c>
      <c r="C41" s="66">
        <v>0.2</v>
      </c>
      <c r="D41" s="1">
        <f t="shared" ref="D41:D48" si="0">($D$28+$D$36)*C41</f>
        <v>0</v>
      </c>
    </row>
    <row r="42" spans="1:5" x14ac:dyDescent="0.25">
      <c r="A42" s="57" t="s">
        <v>15</v>
      </c>
      <c r="B42" s="65" t="s">
        <v>34</v>
      </c>
      <c r="C42" s="66">
        <v>2.5000000000000001E-2</v>
      </c>
      <c r="D42" s="1">
        <f t="shared" si="0"/>
        <v>0</v>
      </c>
    </row>
    <row r="43" spans="1:5" x14ac:dyDescent="0.25">
      <c r="A43" s="57" t="s">
        <v>17</v>
      </c>
      <c r="B43" s="65" t="s">
        <v>35</v>
      </c>
      <c r="C43" s="66">
        <v>0.03</v>
      </c>
      <c r="D43" s="1">
        <f t="shared" si="0"/>
        <v>0</v>
      </c>
    </row>
    <row r="44" spans="1:5" x14ac:dyDescent="0.25">
      <c r="A44" s="57" t="s">
        <v>18</v>
      </c>
      <c r="B44" s="65" t="s">
        <v>36</v>
      </c>
      <c r="C44" s="66">
        <v>1.4999999999999999E-2</v>
      </c>
      <c r="D44" s="1">
        <f t="shared" si="0"/>
        <v>0</v>
      </c>
    </row>
    <row r="45" spans="1:5" x14ac:dyDescent="0.25">
      <c r="A45" s="57" t="s">
        <v>19</v>
      </c>
      <c r="B45" s="65" t="s">
        <v>77</v>
      </c>
      <c r="C45" s="66">
        <v>0.01</v>
      </c>
      <c r="D45" s="1">
        <f t="shared" si="0"/>
        <v>0</v>
      </c>
    </row>
    <row r="46" spans="1:5" x14ac:dyDescent="0.25">
      <c r="A46" s="57" t="s">
        <v>21</v>
      </c>
      <c r="B46" s="65" t="s">
        <v>2</v>
      </c>
      <c r="C46" s="66">
        <v>6.0000000000000001E-3</v>
      </c>
      <c r="D46" s="1">
        <f t="shared" si="0"/>
        <v>0</v>
      </c>
    </row>
    <row r="47" spans="1:5" x14ac:dyDescent="0.25">
      <c r="A47" s="57" t="s">
        <v>22</v>
      </c>
      <c r="B47" s="65" t="s">
        <v>3</v>
      </c>
      <c r="C47" s="66">
        <v>2E-3</v>
      </c>
      <c r="D47" s="1">
        <f t="shared" si="0"/>
        <v>0</v>
      </c>
    </row>
    <row r="48" spans="1:5" x14ac:dyDescent="0.25">
      <c r="A48" s="57" t="s">
        <v>37</v>
      </c>
      <c r="B48" s="65" t="s">
        <v>4</v>
      </c>
      <c r="C48" s="66">
        <v>0.08</v>
      </c>
      <c r="D48" s="1">
        <f t="shared" si="0"/>
        <v>0</v>
      </c>
      <c r="E48" s="55"/>
    </row>
    <row r="49" spans="1:5" x14ac:dyDescent="0.25">
      <c r="A49" s="104" t="s">
        <v>38</v>
      </c>
      <c r="B49" s="105"/>
      <c r="C49" s="66">
        <f>SUM(C41:C48)</f>
        <v>0.36800000000000005</v>
      </c>
      <c r="D49" s="1">
        <f>SUM(D41:D48)</f>
        <v>0</v>
      </c>
    </row>
    <row r="50" spans="1:5" x14ac:dyDescent="0.25">
      <c r="A50" s="101" t="s">
        <v>72</v>
      </c>
      <c r="B50" s="101"/>
      <c r="C50" s="101"/>
      <c r="D50" s="101"/>
    </row>
    <row r="51" spans="1:5" x14ac:dyDescent="0.25">
      <c r="A51" s="57" t="s">
        <v>39</v>
      </c>
      <c r="B51" s="65" t="s">
        <v>40</v>
      </c>
      <c r="C51" s="57" t="s">
        <v>111</v>
      </c>
      <c r="D51" s="57" t="s">
        <v>12</v>
      </c>
    </row>
    <row r="52" spans="1:5" x14ac:dyDescent="0.25">
      <c r="A52" s="57" t="s">
        <v>13</v>
      </c>
      <c r="B52" s="65" t="s">
        <v>313</v>
      </c>
      <c r="C52" s="67">
        <v>0</v>
      </c>
      <c r="D52" s="1">
        <f>IF(C52*2*15-6%*D21&lt;0,0,C52*2*15-6%*D21)</f>
        <v>0</v>
      </c>
      <c r="E52" s="78"/>
    </row>
    <row r="53" spans="1:5" x14ac:dyDescent="0.25">
      <c r="A53" s="57" t="s">
        <v>15</v>
      </c>
      <c r="B53" s="82" t="s">
        <v>311</v>
      </c>
      <c r="C53" s="67">
        <v>0</v>
      </c>
      <c r="D53" s="61">
        <f>C53*25</f>
        <v>0</v>
      </c>
    </row>
    <row r="54" spans="1:5" x14ac:dyDescent="0.25">
      <c r="A54" s="57" t="s">
        <v>17</v>
      </c>
      <c r="B54" s="68" t="s">
        <v>290</v>
      </c>
      <c r="C54" s="68"/>
      <c r="D54" s="1">
        <v>0</v>
      </c>
    </row>
    <row r="55" spans="1:5" x14ac:dyDescent="0.25">
      <c r="A55" s="57"/>
      <c r="B55" s="68" t="s">
        <v>291</v>
      </c>
      <c r="C55" s="68"/>
      <c r="D55" s="1">
        <v>0</v>
      </c>
    </row>
    <row r="56" spans="1:5" x14ac:dyDescent="0.25">
      <c r="A56" s="57" t="s">
        <v>18</v>
      </c>
      <c r="B56" s="99" t="s">
        <v>23</v>
      </c>
      <c r="C56" s="99"/>
      <c r="D56" s="1">
        <v>0</v>
      </c>
    </row>
    <row r="57" spans="1:5" x14ac:dyDescent="0.25">
      <c r="A57" s="103" t="s">
        <v>1</v>
      </c>
      <c r="B57" s="103"/>
      <c r="C57" s="103"/>
      <c r="D57" s="1">
        <f>SUM(D52:D56)</f>
        <v>0</v>
      </c>
    </row>
    <row r="58" spans="1:5" x14ac:dyDescent="0.25">
      <c r="A58" s="101" t="s">
        <v>41</v>
      </c>
      <c r="B58" s="101"/>
      <c r="C58" s="101"/>
      <c r="D58" s="101"/>
    </row>
    <row r="59" spans="1:5" x14ac:dyDescent="0.25">
      <c r="A59" s="57">
        <v>2</v>
      </c>
      <c r="B59" s="99" t="s">
        <v>42</v>
      </c>
      <c r="C59" s="99"/>
      <c r="D59" s="57" t="s">
        <v>12</v>
      </c>
    </row>
    <row r="60" spans="1:5" x14ac:dyDescent="0.25">
      <c r="A60" s="57" t="s">
        <v>26</v>
      </c>
      <c r="B60" s="99" t="s">
        <v>27</v>
      </c>
      <c r="C60" s="99"/>
      <c r="D60" s="1">
        <f>D36</f>
        <v>0</v>
      </c>
    </row>
    <row r="61" spans="1:5" x14ac:dyDescent="0.25">
      <c r="A61" s="57" t="s">
        <v>30</v>
      </c>
      <c r="B61" s="99" t="s">
        <v>31</v>
      </c>
      <c r="C61" s="99"/>
      <c r="D61" s="1">
        <f>D49</f>
        <v>0</v>
      </c>
    </row>
    <row r="62" spans="1:5" x14ac:dyDescent="0.25">
      <c r="A62" s="57" t="s">
        <v>39</v>
      </c>
      <c r="B62" s="99" t="s">
        <v>40</v>
      </c>
      <c r="C62" s="99"/>
      <c r="D62" s="1">
        <f>D57</f>
        <v>0</v>
      </c>
    </row>
    <row r="63" spans="1:5" x14ac:dyDescent="0.25">
      <c r="A63" s="103" t="s">
        <v>1</v>
      </c>
      <c r="B63" s="103"/>
      <c r="C63" s="103"/>
      <c r="D63" s="1">
        <f>SUM(D60:D62)</f>
        <v>0</v>
      </c>
    </row>
    <row r="64" spans="1:5" x14ac:dyDescent="0.25">
      <c r="A64" s="112"/>
      <c r="B64" s="112"/>
      <c r="C64" s="112"/>
      <c r="D64" s="112"/>
    </row>
    <row r="65" spans="1:6" x14ac:dyDescent="0.25">
      <c r="A65" s="101" t="s">
        <v>43</v>
      </c>
      <c r="B65" s="101"/>
      <c r="C65" s="101"/>
      <c r="D65" s="101"/>
    </row>
    <row r="66" spans="1:6" x14ac:dyDescent="0.25">
      <c r="A66" s="57">
        <v>3</v>
      </c>
      <c r="B66" s="69" t="s">
        <v>44</v>
      </c>
      <c r="C66" s="60" t="s">
        <v>32</v>
      </c>
      <c r="D66" s="60" t="s">
        <v>12</v>
      </c>
    </row>
    <row r="67" spans="1:6" x14ac:dyDescent="0.25">
      <c r="A67" s="57" t="s">
        <v>13</v>
      </c>
      <c r="B67" s="69" t="s">
        <v>45</v>
      </c>
      <c r="C67" s="70">
        <v>4.1999999999999997E-3</v>
      </c>
      <c r="D67" s="1">
        <f>$D$28*C67</f>
        <v>0</v>
      </c>
      <c r="F67" s="77"/>
    </row>
    <row r="68" spans="1:6" x14ac:dyDescent="0.25">
      <c r="A68" s="57" t="s">
        <v>15</v>
      </c>
      <c r="B68" s="69" t="s">
        <v>46</v>
      </c>
      <c r="C68" s="70">
        <v>2.9999999999999997E-4</v>
      </c>
      <c r="D68" s="1">
        <f>$D$28*C68</f>
        <v>0</v>
      </c>
      <c r="F68" s="77"/>
    </row>
    <row r="69" spans="1:6" x14ac:dyDescent="0.25">
      <c r="A69" s="57" t="s">
        <v>17</v>
      </c>
      <c r="B69" s="69" t="s">
        <v>47</v>
      </c>
      <c r="C69" s="70">
        <v>1.9400000000000001E-2</v>
      </c>
      <c r="D69" s="1">
        <f>$D$28*C69</f>
        <v>0</v>
      </c>
    </row>
    <row r="70" spans="1:6" ht="24.75" customHeight="1" x14ac:dyDescent="0.25">
      <c r="A70" s="57" t="s">
        <v>18</v>
      </c>
      <c r="B70" s="69" t="s">
        <v>292</v>
      </c>
      <c r="C70" s="70">
        <v>7.1000000000000004E-3</v>
      </c>
      <c r="D70" s="1">
        <f>$D$28*C70</f>
        <v>0</v>
      </c>
    </row>
    <row r="71" spans="1:6" ht="25.5" x14ac:dyDescent="0.25">
      <c r="A71" s="57" t="s">
        <v>19</v>
      </c>
      <c r="B71" s="69" t="s">
        <v>293</v>
      </c>
      <c r="C71" s="70">
        <v>0.04</v>
      </c>
      <c r="D71" s="1">
        <f>$D$28*C71</f>
        <v>0</v>
      </c>
    </row>
    <row r="72" spans="1:6" x14ac:dyDescent="0.25">
      <c r="A72" s="104" t="s">
        <v>38</v>
      </c>
      <c r="B72" s="105"/>
      <c r="C72" s="66">
        <f>SUM(C67:C71)</f>
        <v>7.1000000000000008E-2</v>
      </c>
      <c r="D72" s="1">
        <f>SUM(D67:D71)</f>
        <v>0</v>
      </c>
    </row>
    <row r="73" spans="1:6" x14ac:dyDescent="0.25">
      <c r="A73" s="100"/>
      <c r="B73" s="100"/>
      <c r="C73" s="100"/>
      <c r="D73" s="100"/>
    </row>
    <row r="74" spans="1:6" x14ac:dyDescent="0.25">
      <c r="A74" s="101" t="s">
        <v>48</v>
      </c>
      <c r="B74" s="101"/>
      <c r="C74" s="101"/>
      <c r="D74" s="101"/>
    </row>
    <row r="75" spans="1:6" x14ac:dyDescent="0.25">
      <c r="A75" s="108" t="s">
        <v>78</v>
      </c>
      <c r="B75" s="109"/>
      <c r="C75" s="109"/>
      <c r="D75" s="110"/>
    </row>
    <row r="76" spans="1:6" x14ac:dyDescent="0.25">
      <c r="A76" s="57" t="s">
        <v>49</v>
      </c>
      <c r="B76" s="65" t="s">
        <v>50</v>
      </c>
      <c r="C76" s="57" t="s">
        <v>32</v>
      </c>
      <c r="D76" s="57" t="s">
        <v>12</v>
      </c>
    </row>
    <row r="77" spans="1:6" x14ac:dyDescent="0.25">
      <c r="A77" s="60" t="s">
        <v>13</v>
      </c>
      <c r="B77" s="71" t="s">
        <v>79</v>
      </c>
      <c r="C77" s="70">
        <v>0</v>
      </c>
      <c r="D77" s="61">
        <f t="shared" ref="D77:D82" si="1">$D$28*C77</f>
        <v>0</v>
      </c>
    </row>
    <row r="78" spans="1:6" x14ac:dyDescent="0.25">
      <c r="A78" s="60" t="s">
        <v>15</v>
      </c>
      <c r="B78" s="71" t="s">
        <v>80</v>
      </c>
      <c r="C78" s="70">
        <v>2.8E-3</v>
      </c>
      <c r="D78" s="61">
        <f t="shared" si="1"/>
        <v>0</v>
      </c>
    </row>
    <row r="79" spans="1:6" x14ac:dyDescent="0.25">
      <c r="A79" s="60" t="s">
        <v>17</v>
      </c>
      <c r="B79" s="71" t="s">
        <v>81</v>
      </c>
      <c r="C79" s="70">
        <v>8.0000000000000004E-4</v>
      </c>
      <c r="D79" s="61">
        <f t="shared" si="1"/>
        <v>0</v>
      </c>
    </row>
    <row r="80" spans="1:6" x14ac:dyDescent="0.25">
      <c r="A80" s="60" t="s">
        <v>18</v>
      </c>
      <c r="B80" s="71" t="s">
        <v>84</v>
      </c>
      <c r="C80" s="70">
        <v>3.3E-3</v>
      </c>
      <c r="D80" s="61">
        <f t="shared" si="1"/>
        <v>0</v>
      </c>
    </row>
    <row r="81" spans="1:4" x14ac:dyDescent="0.25">
      <c r="A81" s="60" t="s">
        <v>19</v>
      </c>
      <c r="B81" s="71" t="s">
        <v>82</v>
      </c>
      <c r="C81" s="70">
        <v>5.9999999999999995E-4</v>
      </c>
      <c r="D81" s="61">
        <f t="shared" si="1"/>
        <v>0</v>
      </c>
    </row>
    <row r="82" spans="1:4" x14ac:dyDescent="0.25">
      <c r="A82" s="60" t="s">
        <v>21</v>
      </c>
      <c r="B82" s="71" t="s">
        <v>83</v>
      </c>
      <c r="C82" s="70">
        <v>0</v>
      </c>
      <c r="D82" s="61">
        <f t="shared" si="1"/>
        <v>0</v>
      </c>
    </row>
    <row r="83" spans="1:4" x14ac:dyDescent="0.25">
      <c r="A83" s="104" t="s">
        <v>38</v>
      </c>
      <c r="B83" s="105"/>
      <c r="C83" s="66">
        <f>SUM(C77:C82)</f>
        <v>7.4999999999999997E-3</v>
      </c>
      <c r="D83" s="1">
        <f>SUM(D77:D82)</f>
        <v>0</v>
      </c>
    </row>
    <row r="84" spans="1:4" x14ac:dyDescent="0.25">
      <c r="A84" s="106" t="s">
        <v>85</v>
      </c>
      <c r="B84" s="107"/>
      <c r="C84" s="107"/>
      <c r="D84" s="107"/>
    </row>
    <row r="85" spans="1:4" x14ac:dyDescent="0.25">
      <c r="A85" s="57" t="s">
        <v>51</v>
      </c>
      <c r="B85" s="65" t="s">
        <v>86</v>
      </c>
      <c r="C85" s="57" t="s">
        <v>32</v>
      </c>
      <c r="D85" s="57" t="s">
        <v>12</v>
      </c>
    </row>
    <row r="86" spans="1:4" ht="25.5" x14ac:dyDescent="0.25">
      <c r="A86" s="57" t="s">
        <v>13</v>
      </c>
      <c r="B86" s="64" t="s">
        <v>87</v>
      </c>
      <c r="C86" s="66">
        <v>0</v>
      </c>
      <c r="D86" s="1">
        <v>0</v>
      </c>
    </row>
    <row r="87" spans="1:4" x14ac:dyDescent="0.25">
      <c r="A87" s="104" t="s">
        <v>38</v>
      </c>
      <c r="B87" s="105"/>
      <c r="C87" s="66">
        <f>SUM(C86)</f>
        <v>0</v>
      </c>
      <c r="D87" s="1">
        <f>SUM(D86)</f>
        <v>0</v>
      </c>
    </row>
    <row r="88" spans="1:4" x14ac:dyDescent="0.25">
      <c r="A88" s="101" t="s">
        <v>52</v>
      </c>
      <c r="B88" s="101"/>
      <c r="C88" s="101"/>
      <c r="D88" s="101"/>
    </row>
    <row r="89" spans="1:4" x14ac:dyDescent="0.25">
      <c r="A89" s="57">
        <v>4</v>
      </c>
      <c r="B89" s="99" t="s">
        <v>53</v>
      </c>
      <c r="C89" s="99"/>
      <c r="D89" s="57" t="s">
        <v>12</v>
      </c>
    </row>
    <row r="90" spans="1:4" x14ac:dyDescent="0.25">
      <c r="A90" s="57" t="s">
        <v>49</v>
      </c>
      <c r="B90" s="99" t="s">
        <v>88</v>
      </c>
      <c r="C90" s="99"/>
      <c r="D90" s="1">
        <f>D83</f>
        <v>0</v>
      </c>
    </row>
    <row r="91" spans="1:4" x14ac:dyDescent="0.25">
      <c r="A91" s="57" t="s">
        <v>51</v>
      </c>
      <c r="B91" s="99" t="s">
        <v>86</v>
      </c>
      <c r="C91" s="99"/>
      <c r="D91" s="1">
        <f>D87</f>
        <v>0</v>
      </c>
    </row>
    <row r="92" spans="1:4" x14ac:dyDescent="0.25">
      <c r="A92" s="103" t="s">
        <v>1</v>
      </c>
      <c r="B92" s="103"/>
      <c r="C92" s="103"/>
      <c r="D92" s="1">
        <f>SUM(D90:D91)</f>
        <v>0</v>
      </c>
    </row>
    <row r="93" spans="1:4" x14ac:dyDescent="0.25">
      <c r="A93" s="100"/>
      <c r="B93" s="100"/>
      <c r="C93" s="100"/>
      <c r="D93" s="100"/>
    </row>
    <row r="94" spans="1:4" x14ac:dyDescent="0.25">
      <c r="A94" s="108" t="s">
        <v>54</v>
      </c>
      <c r="B94" s="109"/>
      <c r="C94" s="109"/>
      <c r="D94" s="110"/>
    </row>
    <row r="95" spans="1:4" x14ac:dyDescent="0.25">
      <c r="A95" s="57">
        <v>5</v>
      </c>
      <c r="B95" s="99" t="s">
        <v>5</v>
      </c>
      <c r="C95" s="99"/>
      <c r="D95" s="57" t="s">
        <v>12</v>
      </c>
    </row>
    <row r="96" spans="1:4" x14ac:dyDescent="0.25">
      <c r="A96" s="57" t="s">
        <v>13</v>
      </c>
      <c r="B96" s="99" t="s">
        <v>55</v>
      </c>
      <c r="C96" s="99"/>
      <c r="D96" s="1">
        <f>Uniformes!E12</f>
        <v>0</v>
      </c>
    </row>
    <row r="97" spans="1:5" x14ac:dyDescent="0.25">
      <c r="A97" s="57" t="s">
        <v>15</v>
      </c>
      <c r="B97" s="99" t="s">
        <v>56</v>
      </c>
      <c r="C97" s="99"/>
      <c r="D97" s="1">
        <v>0</v>
      </c>
    </row>
    <row r="98" spans="1:5" x14ac:dyDescent="0.25">
      <c r="A98" s="57" t="s">
        <v>17</v>
      </c>
      <c r="B98" s="99" t="s">
        <v>57</v>
      </c>
      <c r="C98" s="99"/>
      <c r="D98" s="1">
        <v>0</v>
      </c>
    </row>
    <row r="99" spans="1:5" x14ac:dyDescent="0.25">
      <c r="A99" s="57" t="s">
        <v>18</v>
      </c>
      <c r="B99" s="99" t="s">
        <v>23</v>
      </c>
      <c r="C99" s="99"/>
      <c r="D99" s="1">
        <v>0</v>
      </c>
    </row>
    <row r="100" spans="1:5" x14ac:dyDescent="0.25">
      <c r="A100" s="103" t="s">
        <v>38</v>
      </c>
      <c r="B100" s="103"/>
      <c r="C100" s="103"/>
      <c r="D100" s="1">
        <f>SUM(D96:D99)</f>
        <v>0</v>
      </c>
    </row>
    <row r="101" spans="1:5" x14ac:dyDescent="0.25">
      <c r="A101" s="100"/>
      <c r="B101" s="100"/>
      <c r="C101" s="100"/>
      <c r="D101" s="100"/>
    </row>
    <row r="102" spans="1:5" x14ac:dyDescent="0.25">
      <c r="A102" s="101" t="s">
        <v>58</v>
      </c>
      <c r="B102" s="101"/>
      <c r="C102" s="101"/>
      <c r="D102" s="101"/>
    </row>
    <row r="103" spans="1:5" x14ac:dyDescent="0.25">
      <c r="A103" s="57">
        <v>6</v>
      </c>
      <c r="B103" s="62" t="s">
        <v>6</v>
      </c>
      <c r="C103" s="57" t="s">
        <v>32</v>
      </c>
      <c r="D103" s="57" t="s">
        <v>12</v>
      </c>
    </row>
    <row r="104" spans="1:5" x14ac:dyDescent="0.25">
      <c r="A104" s="57" t="s">
        <v>13</v>
      </c>
      <c r="B104" s="62" t="s">
        <v>7</v>
      </c>
      <c r="C104" s="36">
        <v>0</v>
      </c>
      <c r="D104" s="1">
        <f>D120*C104</f>
        <v>0</v>
      </c>
    </row>
    <row r="105" spans="1:5" x14ac:dyDescent="0.25">
      <c r="A105" s="57" t="s">
        <v>15</v>
      </c>
      <c r="B105" s="62" t="s">
        <v>9</v>
      </c>
      <c r="C105" s="36">
        <v>0</v>
      </c>
      <c r="D105" s="1">
        <f>(D104+D120)*C105</f>
        <v>0</v>
      </c>
    </row>
    <row r="106" spans="1:5" x14ac:dyDescent="0.25">
      <c r="A106" s="57" t="s">
        <v>17</v>
      </c>
      <c r="B106" s="72" t="s">
        <v>8</v>
      </c>
      <c r="C106" s="73">
        <v>0</v>
      </c>
      <c r="D106" s="74"/>
    </row>
    <row r="107" spans="1:5" x14ac:dyDescent="0.25">
      <c r="A107" s="57"/>
      <c r="B107" s="62" t="s">
        <v>93</v>
      </c>
      <c r="C107" s="36">
        <v>0</v>
      </c>
      <c r="D107" s="75">
        <f>($D$120+$D$104+$D$105)/(1-$C$106)*C107</f>
        <v>0</v>
      </c>
      <c r="E107" s="76"/>
    </row>
    <row r="108" spans="1:5" x14ac:dyDescent="0.25">
      <c r="A108" s="57"/>
      <c r="B108" s="62" t="s">
        <v>94</v>
      </c>
      <c r="C108" s="36">
        <v>0</v>
      </c>
      <c r="D108" s="75">
        <f>($D$120+$D$104+$D$105)/(1-$C$106)*C108</f>
        <v>0</v>
      </c>
    </row>
    <row r="109" spans="1:5" x14ac:dyDescent="0.25">
      <c r="A109" s="57"/>
      <c r="B109" s="62" t="s">
        <v>95</v>
      </c>
      <c r="C109" s="36">
        <v>0</v>
      </c>
      <c r="D109" s="75">
        <f>($D$120+$D$104+$D$105)/(1-$C$106)*C109</f>
        <v>0</v>
      </c>
    </row>
    <row r="110" spans="1:5" x14ac:dyDescent="0.25">
      <c r="A110" s="57"/>
      <c r="B110" s="62" t="s">
        <v>96</v>
      </c>
      <c r="C110" s="36">
        <v>0</v>
      </c>
      <c r="D110" s="75">
        <f>($D$120+$D$104+$D$105)/(1-$C$106)*C110</f>
        <v>0</v>
      </c>
    </row>
    <row r="111" spans="1:5" x14ac:dyDescent="0.25">
      <c r="A111" s="103" t="s">
        <v>38</v>
      </c>
      <c r="B111" s="103"/>
      <c r="C111" s="36">
        <f>SUM(C104,C105,C107,C108,C109,C110)</f>
        <v>0</v>
      </c>
      <c r="D111" s="1">
        <f>SUM(D104,D105,D107,D108,D109,D110)</f>
        <v>0</v>
      </c>
    </row>
    <row r="112" spans="1:5" x14ac:dyDescent="0.25">
      <c r="A112" s="100"/>
      <c r="B112" s="100"/>
      <c r="C112" s="100"/>
      <c r="D112" s="100"/>
    </row>
    <row r="113" spans="1:4" x14ac:dyDescent="0.25">
      <c r="A113" s="101" t="s">
        <v>74</v>
      </c>
      <c r="B113" s="101"/>
      <c r="C113" s="101"/>
      <c r="D113" s="101"/>
    </row>
    <row r="114" spans="1:4" x14ac:dyDescent="0.25">
      <c r="A114" s="57"/>
      <c r="B114" s="99" t="s">
        <v>59</v>
      </c>
      <c r="C114" s="99"/>
      <c r="D114" s="57" t="s">
        <v>12</v>
      </c>
    </row>
    <row r="115" spans="1:4" x14ac:dyDescent="0.25">
      <c r="A115" s="57" t="s">
        <v>13</v>
      </c>
      <c r="B115" s="99" t="s">
        <v>10</v>
      </c>
      <c r="C115" s="99"/>
      <c r="D115" s="1">
        <f>D28</f>
        <v>0</v>
      </c>
    </row>
    <row r="116" spans="1:4" x14ac:dyDescent="0.25">
      <c r="A116" s="57" t="s">
        <v>15</v>
      </c>
      <c r="B116" s="99" t="s">
        <v>24</v>
      </c>
      <c r="C116" s="99"/>
      <c r="D116" s="1">
        <f>D63</f>
        <v>0</v>
      </c>
    </row>
    <row r="117" spans="1:4" x14ac:dyDescent="0.25">
      <c r="A117" s="57" t="s">
        <v>17</v>
      </c>
      <c r="B117" s="99" t="s">
        <v>43</v>
      </c>
      <c r="C117" s="99"/>
      <c r="D117" s="1">
        <f>D72</f>
        <v>0</v>
      </c>
    </row>
    <row r="118" spans="1:4" x14ac:dyDescent="0.25">
      <c r="A118" s="57" t="s">
        <v>18</v>
      </c>
      <c r="B118" s="99" t="s">
        <v>48</v>
      </c>
      <c r="C118" s="99"/>
      <c r="D118" s="1">
        <f>D92</f>
        <v>0</v>
      </c>
    </row>
    <row r="119" spans="1:4" x14ac:dyDescent="0.25">
      <c r="A119" s="57" t="s">
        <v>19</v>
      </c>
      <c r="B119" s="99" t="s">
        <v>54</v>
      </c>
      <c r="C119" s="99"/>
      <c r="D119" s="1">
        <f>D100</f>
        <v>0</v>
      </c>
    </row>
    <row r="120" spans="1:4" x14ac:dyDescent="0.25">
      <c r="A120" s="103" t="s">
        <v>97</v>
      </c>
      <c r="B120" s="103"/>
      <c r="C120" s="103"/>
      <c r="D120" s="1">
        <f>SUM(D115:D119)</f>
        <v>0</v>
      </c>
    </row>
    <row r="121" spans="1:4" x14ac:dyDescent="0.25">
      <c r="A121" s="57" t="s">
        <v>21</v>
      </c>
      <c r="B121" s="99" t="s">
        <v>58</v>
      </c>
      <c r="C121" s="99"/>
      <c r="D121" s="1">
        <f>D111</f>
        <v>0</v>
      </c>
    </row>
    <row r="122" spans="1:4" x14ac:dyDescent="0.25">
      <c r="A122" s="102" t="s">
        <v>60</v>
      </c>
      <c r="B122" s="102"/>
      <c r="C122" s="102"/>
      <c r="D122" s="2">
        <f>D120+D121</f>
        <v>0</v>
      </c>
    </row>
    <row r="123" spans="1:4" x14ac:dyDescent="0.25">
      <c r="A123" s="102" t="s">
        <v>70</v>
      </c>
      <c r="B123" s="102"/>
      <c r="C123" s="102"/>
      <c r="D123" s="2">
        <f>D122*D9</f>
        <v>0</v>
      </c>
    </row>
    <row r="124" spans="1:4" x14ac:dyDescent="0.25">
      <c r="A124" s="102" t="s">
        <v>71</v>
      </c>
      <c r="B124" s="102"/>
      <c r="C124" s="102"/>
      <c r="D124" s="2">
        <f>D122*D9*12</f>
        <v>0</v>
      </c>
    </row>
  </sheetData>
  <mergeCells count="80">
    <mergeCell ref="B119:C119"/>
    <mergeCell ref="A120:C120"/>
    <mergeCell ref="B121:C121"/>
    <mergeCell ref="A122:C122"/>
    <mergeCell ref="A123:C123"/>
    <mergeCell ref="A124:C124"/>
    <mergeCell ref="B89:C89"/>
    <mergeCell ref="B90:C90"/>
    <mergeCell ref="B91:C91"/>
    <mergeCell ref="A92:C92"/>
    <mergeCell ref="A93:D93"/>
    <mergeCell ref="B99:C99"/>
    <mergeCell ref="B115:C115"/>
    <mergeCell ref="B116:C116"/>
    <mergeCell ref="B117:C117"/>
    <mergeCell ref="B118:C118"/>
    <mergeCell ref="A100:C100"/>
    <mergeCell ref="A101:D101"/>
    <mergeCell ref="A102:D102"/>
    <mergeCell ref="A111:B111"/>
    <mergeCell ref="A112:D112"/>
    <mergeCell ref="A113:D113"/>
    <mergeCell ref="B114:C114"/>
    <mergeCell ref="A94:D94"/>
    <mergeCell ref="B95:C95"/>
    <mergeCell ref="B96:C96"/>
    <mergeCell ref="B97:C97"/>
    <mergeCell ref="B98:C98"/>
    <mergeCell ref="A88:D88"/>
    <mergeCell ref="B62:C62"/>
    <mergeCell ref="A63:C63"/>
    <mergeCell ref="A64:D64"/>
    <mergeCell ref="A65:D65"/>
    <mergeCell ref="A72:B72"/>
    <mergeCell ref="A73:D73"/>
    <mergeCell ref="A74:D74"/>
    <mergeCell ref="A75:D75"/>
    <mergeCell ref="A83:B83"/>
    <mergeCell ref="A84:D84"/>
    <mergeCell ref="A87:B87"/>
    <mergeCell ref="B61:C61"/>
    <mergeCell ref="A31:D31"/>
    <mergeCell ref="A36:B36"/>
    <mergeCell ref="A39:D39"/>
    <mergeCell ref="A49:B49"/>
    <mergeCell ref="A50:D50"/>
    <mergeCell ref="B56:C56"/>
    <mergeCell ref="A57:C57"/>
    <mergeCell ref="A18:D18"/>
    <mergeCell ref="A19:D19"/>
    <mergeCell ref="B20:C20"/>
    <mergeCell ref="B21:C21"/>
    <mergeCell ref="B22:C22"/>
    <mergeCell ref="A29:D29"/>
    <mergeCell ref="A58:D58"/>
    <mergeCell ref="B59:C59"/>
    <mergeCell ref="B60:C60"/>
    <mergeCell ref="A38:B38"/>
    <mergeCell ref="A30:D30"/>
    <mergeCell ref="B23:C23"/>
    <mergeCell ref="B25:C25"/>
    <mergeCell ref="B26:C26"/>
    <mergeCell ref="B27:C27"/>
    <mergeCell ref="A28:C28"/>
    <mergeCell ref="B5:C5"/>
    <mergeCell ref="A2:D2"/>
    <mergeCell ref="B3:C3"/>
    <mergeCell ref="B4:C4"/>
    <mergeCell ref="B17:C17"/>
    <mergeCell ref="B6:C6"/>
    <mergeCell ref="A7:D7"/>
    <mergeCell ref="A8:B8"/>
    <mergeCell ref="A9:B9"/>
    <mergeCell ref="A10:D10"/>
    <mergeCell ref="A11:D11"/>
    <mergeCell ref="A12:D12"/>
    <mergeCell ref="B13:C13"/>
    <mergeCell ref="B14:C14"/>
    <mergeCell ref="B15:C15"/>
    <mergeCell ref="B16:C16"/>
  </mergeCell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2E644-5F34-4561-919D-9924E642C8A9}">
  <dimension ref="A1:E124"/>
  <sheetViews>
    <sheetView workbookViewId="0">
      <pane xSplit="2" ySplit="1" topLeftCell="C101" activePane="bottomRight" state="frozen"/>
      <selection pane="topRight" activeCell="C1" sqref="C1"/>
      <selection pane="bottomLeft" activeCell="A3" sqref="A3"/>
      <selection pane="bottomRight" activeCell="C111" sqref="C111"/>
    </sheetView>
  </sheetViews>
  <sheetFormatPr defaultRowHeight="15" x14ac:dyDescent="0.25"/>
  <cols>
    <col min="1" max="1" width="3.5703125" style="50" bestFit="1" customWidth="1"/>
    <col min="2" max="2" width="65" style="39" bestFit="1" customWidth="1"/>
    <col min="3" max="3" width="24.42578125" style="39" bestFit="1" customWidth="1"/>
    <col min="4" max="4" width="34.5703125" style="50" bestFit="1" customWidth="1"/>
  </cols>
  <sheetData>
    <row r="1" spans="1:4" x14ac:dyDescent="0.25">
      <c r="A1" s="39"/>
      <c r="D1" s="39"/>
    </row>
    <row r="2" spans="1:4" x14ac:dyDescent="0.25">
      <c r="A2" s="115" t="s">
        <v>76</v>
      </c>
      <c r="B2" s="116"/>
      <c r="C2" s="116"/>
      <c r="D2" s="117"/>
    </row>
    <row r="3" spans="1:4" x14ac:dyDescent="0.25">
      <c r="A3" s="51" t="s">
        <v>13</v>
      </c>
      <c r="B3" s="120" t="s">
        <v>73</v>
      </c>
      <c r="C3" s="120"/>
      <c r="D3" s="51">
        <v>2022</v>
      </c>
    </row>
    <row r="4" spans="1:4" x14ac:dyDescent="0.25">
      <c r="A4" s="51" t="s">
        <v>15</v>
      </c>
      <c r="B4" s="120" t="s">
        <v>61</v>
      </c>
      <c r="C4" s="120"/>
      <c r="D4" s="49" t="s">
        <v>263</v>
      </c>
    </row>
    <row r="5" spans="1:4" x14ac:dyDescent="0.25">
      <c r="A5" s="51" t="s">
        <v>17</v>
      </c>
      <c r="B5" s="120" t="s">
        <v>62</v>
      </c>
      <c r="C5" s="120"/>
      <c r="D5" s="51" t="s">
        <v>275</v>
      </c>
    </row>
    <row r="6" spans="1:4" x14ac:dyDescent="0.25">
      <c r="A6" s="51" t="s">
        <v>18</v>
      </c>
      <c r="B6" s="120" t="s">
        <v>63</v>
      </c>
      <c r="C6" s="120"/>
      <c r="D6" s="53" t="s">
        <v>307</v>
      </c>
    </row>
    <row r="7" spans="1:4" x14ac:dyDescent="0.25">
      <c r="A7" s="121" t="s">
        <v>75</v>
      </c>
      <c r="B7" s="121"/>
      <c r="C7" s="121"/>
      <c r="D7" s="121"/>
    </row>
    <row r="8" spans="1:4" x14ac:dyDescent="0.25">
      <c r="A8" s="122" t="s">
        <v>64</v>
      </c>
      <c r="B8" s="122"/>
      <c r="C8" s="49" t="s">
        <v>65</v>
      </c>
      <c r="D8" s="49" t="s">
        <v>98</v>
      </c>
    </row>
    <row r="9" spans="1:4" x14ac:dyDescent="0.25">
      <c r="A9" s="121" t="s">
        <v>265</v>
      </c>
      <c r="B9" s="121"/>
      <c r="C9" s="51" t="s">
        <v>266</v>
      </c>
      <c r="D9" s="51">
        <v>4</v>
      </c>
    </row>
    <row r="10" spans="1:4" x14ac:dyDescent="0.25">
      <c r="A10" s="101" t="s">
        <v>90</v>
      </c>
      <c r="B10" s="101"/>
      <c r="C10" s="101"/>
      <c r="D10" s="101"/>
    </row>
    <row r="11" spans="1:4" x14ac:dyDescent="0.25">
      <c r="A11" s="121" t="s">
        <v>66</v>
      </c>
      <c r="B11" s="121"/>
      <c r="C11" s="121"/>
      <c r="D11" s="121"/>
    </row>
    <row r="12" spans="1:4" x14ac:dyDescent="0.25">
      <c r="A12" s="121" t="s">
        <v>89</v>
      </c>
      <c r="B12" s="121"/>
      <c r="C12" s="121"/>
      <c r="D12" s="121"/>
    </row>
    <row r="13" spans="1:4" x14ac:dyDescent="0.25">
      <c r="A13" s="51">
        <v>1</v>
      </c>
      <c r="B13" s="120" t="s">
        <v>67</v>
      </c>
      <c r="C13" s="120"/>
      <c r="D13" s="49" t="s">
        <v>267</v>
      </c>
    </row>
    <row r="14" spans="1:4" x14ac:dyDescent="0.25">
      <c r="A14" s="51">
        <v>2</v>
      </c>
      <c r="B14" s="120" t="s">
        <v>91</v>
      </c>
      <c r="C14" s="120"/>
      <c r="D14" s="51" t="s">
        <v>268</v>
      </c>
    </row>
    <row r="15" spans="1:4" x14ac:dyDescent="0.25">
      <c r="A15" s="51">
        <v>3</v>
      </c>
      <c r="B15" s="120" t="s">
        <v>308</v>
      </c>
      <c r="C15" s="120"/>
      <c r="D15" s="1">
        <v>1540.35</v>
      </c>
    </row>
    <row r="16" spans="1:4" x14ac:dyDescent="0.25">
      <c r="A16" s="51">
        <v>4</v>
      </c>
      <c r="B16" s="120" t="s">
        <v>69</v>
      </c>
      <c r="C16" s="120"/>
      <c r="D16" s="53"/>
    </row>
    <row r="17" spans="1:5" x14ac:dyDescent="0.25">
      <c r="A17" s="51">
        <v>5</v>
      </c>
      <c r="B17" s="120" t="s">
        <v>92</v>
      </c>
      <c r="C17" s="120"/>
      <c r="D17" s="37">
        <v>44593</v>
      </c>
    </row>
    <row r="18" spans="1:5" x14ac:dyDescent="0.25">
      <c r="A18" s="119"/>
      <c r="B18" s="119"/>
      <c r="C18" s="119"/>
      <c r="D18" s="119"/>
    </row>
    <row r="19" spans="1:5" x14ac:dyDescent="0.25">
      <c r="A19" s="101" t="s">
        <v>10</v>
      </c>
      <c r="B19" s="101"/>
      <c r="C19" s="101"/>
      <c r="D19" s="101"/>
    </row>
    <row r="20" spans="1:5" x14ac:dyDescent="0.25">
      <c r="A20" s="58">
        <v>1</v>
      </c>
      <c r="B20" s="99" t="s">
        <v>11</v>
      </c>
      <c r="C20" s="99"/>
      <c r="D20" s="58" t="s">
        <v>12</v>
      </c>
    </row>
    <row r="21" spans="1:5" x14ac:dyDescent="0.25">
      <c r="A21" s="60" t="s">
        <v>13</v>
      </c>
      <c r="B21" s="113" t="s">
        <v>14</v>
      </c>
      <c r="C21" s="113"/>
      <c r="D21" s="61">
        <v>0</v>
      </c>
    </row>
    <row r="22" spans="1:5" x14ac:dyDescent="0.25">
      <c r="A22" s="58" t="s">
        <v>15</v>
      </c>
      <c r="B22" s="99" t="s">
        <v>16</v>
      </c>
      <c r="C22" s="99"/>
      <c r="D22" s="1">
        <v>0</v>
      </c>
      <c r="E22" s="55"/>
    </row>
    <row r="23" spans="1:5" x14ac:dyDescent="0.25">
      <c r="A23" s="58" t="s">
        <v>17</v>
      </c>
      <c r="B23" s="99" t="s">
        <v>277</v>
      </c>
      <c r="C23" s="99"/>
      <c r="D23" s="1">
        <v>0</v>
      </c>
    </row>
    <row r="24" spans="1:5" x14ac:dyDescent="0.25">
      <c r="A24" s="58" t="s">
        <v>18</v>
      </c>
      <c r="B24" s="62" t="s">
        <v>314</v>
      </c>
      <c r="C24" s="85"/>
      <c r="D24" s="1">
        <v>0</v>
      </c>
    </row>
    <row r="25" spans="1:5" x14ac:dyDescent="0.25">
      <c r="A25" s="58" t="s">
        <v>19</v>
      </c>
      <c r="B25" s="99" t="s">
        <v>0</v>
      </c>
      <c r="C25" s="99"/>
      <c r="D25" s="1">
        <v>0</v>
      </c>
    </row>
    <row r="26" spans="1:5" x14ac:dyDescent="0.25">
      <c r="A26" s="58" t="s">
        <v>21</v>
      </c>
      <c r="B26" s="99" t="s">
        <v>20</v>
      </c>
      <c r="C26" s="99"/>
      <c r="D26" s="1">
        <v>0</v>
      </c>
    </row>
    <row r="27" spans="1:5" ht="15" customHeight="1" x14ac:dyDescent="0.25">
      <c r="A27" s="58" t="s">
        <v>22</v>
      </c>
      <c r="B27" s="65" t="s">
        <v>23</v>
      </c>
      <c r="C27" s="85"/>
      <c r="D27" s="1">
        <f>C27*8</f>
        <v>0</v>
      </c>
    </row>
    <row r="28" spans="1:5" x14ac:dyDescent="0.25">
      <c r="A28" s="104" t="s">
        <v>1</v>
      </c>
      <c r="B28" s="111"/>
      <c r="C28" s="105"/>
      <c r="D28" s="63">
        <f>SUM(D21:D27)</f>
        <v>0</v>
      </c>
    </row>
    <row r="29" spans="1:5" x14ac:dyDescent="0.25">
      <c r="A29" s="112"/>
      <c r="B29" s="112"/>
      <c r="C29" s="112"/>
      <c r="D29" s="112"/>
    </row>
    <row r="30" spans="1:5" x14ac:dyDescent="0.25">
      <c r="A30" s="101" t="s">
        <v>24</v>
      </c>
      <c r="B30" s="101"/>
      <c r="C30" s="101"/>
      <c r="D30" s="101"/>
    </row>
    <row r="31" spans="1:5" x14ac:dyDescent="0.25">
      <c r="A31" s="101" t="s">
        <v>25</v>
      </c>
      <c r="B31" s="101"/>
      <c r="C31" s="101"/>
      <c r="D31" s="101"/>
    </row>
    <row r="32" spans="1:5" x14ac:dyDescent="0.25">
      <c r="A32" s="58" t="s">
        <v>26</v>
      </c>
      <c r="B32" s="64" t="s">
        <v>27</v>
      </c>
      <c r="C32" s="58" t="s">
        <v>32</v>
      </c>
      <c r="D32" s="58" t="s">
        <v>12</v>
      </c>
    </row>
    <row r="33" spans="1:4" x14ac:dyDescent="0.25">
      <c r="A33" s="58" t="s">
        <v>13</v>
      </c>
      <c r="B33" s="65" t="s">
        <v>28</v>
      </c>
      <c r="C33" s="66">
        <v>8.3299999999999999E-2</v>
      </c>
      <c r="D33" s="1">
        <f>$D$28*C33</f>
        <v>0</v>
      </c>
    </row>
    <row r="34" spans="1:4" ht="15" customHeight="1" x14ac:dyDescent="0.25">
      <c r="A34" s="58" t="s">
        <v>15</v>
      </c>
      <c r="B34" s="65" t="s">
        <v>285</v>
      </c>
      <c r="C34" s="66">
        <v>9.0899999999999995E-2</v>
      </c>
      <c r="D34" s="1">
        <f>$D$28*C34</f>
        <v>0</v>
      </c>
    </row>
    <row r="35" spans="1:4" ht="15" customHeight="1" x14ac:dyDescent="0.25">
      <c r="A35" s="58" t="s">
        <v>17</v>
      </c>
      <c r="B35" s="65" t="s">
        <v>286</v>
      </c>
      <c r="C35" s="66">
        <v>3.0099999999999998E-2</v>
      </c>
      <c r="D35" s="1">
        <f>$D$28*C35</f>
        <v>0</v>
      </c>
    </row>
    <row r="36" spans="1:4" x14ac:dyDescent="0.25">
      <c r="A36" s="104" t="s">
        <v>287</v>
      </c>
      <c r="B36" s="105"/>
      <c r="C36" s="66">
        <f>SUM(C33:C35)</f>
        <v>0.20429999999999998</v>
      </c>
      <c r="D36" s="1">
        <f>SUM(D33:D35)</f>
        <v>0</v>
      </c>
    </row>
    <row r="37" spans="1:4" x14ac:dyDescent="0.25">
      <c r="A37" s="58" t="s">
        <v>18</v>
      </c>
      <c r="B37" s="58" t="s">
        <v>288</v>
      </c>
      <c r="C37" s="66">
        <v>7.5200000000000003E-2</v>
      </c>
      <c r="D37" s="1">
        <f>C37*$D$28</f>
        <v>0</v>
      </c>
    </row>
    <row r="38" spans="1:4" x14ac:dyDescent="0.25">
      <c r="A38" s="104" t="s">
        <v>289</v>
      </c>
      <c r="B38" s="105"/>
      <c r="C38" s="66">
        <f>C37+C36</f>
        <v>0.27949999999999997</v>
      </c>
      <c r="D38" s="1">
        <f>D36+D37</f>
        <v>0</v>
      </c>
    </row>
    <row r="39" spans="1:4" x14ac:dyDescent="0.25">
      <c r="A39" s="102" t="s">
        <v>29</v>
      </c>
      <c r="B39" s="102"/>
      <c r="C39" s="102"/>
      <c r="D39" s="102"/>
    </row>
    <row r="40" spans="1:4" x14ac:dyDescent="0.25">
      <c r="A40" s="58" t="s">
        <v>30</v>
      </c>
      <c r="B40" s="62" t="s">
        <v>31</v>
      </c>
      <c r="C40" s="58" t="s">
        <v>32</v>
      </c>
      <c r="D40" s="58" t="s">
        <v>12</v>
      </c>
    </row>
    <row r="41" spans="1:4" x14ac:dyDescent="0.25">
      <c r="A41" s="58" t="s">
        <v>13</v>
      </c>
      <c r="B41" s="65" t="s">
        <v>33</v>
      </c>
      <c r="C41" s="66">
        <v>0.2</v>
      </c>
      <c r="D41" s="1">
        <f t="shared" ref="D41:D48" si="0">($D$28+$D$36)*C41</f>
        <v>0</v>
      </c>
    </row>
    <row r="42" spans="1:4" x14ac:dyDescent="0.25">
      <c r="A42" s="58" t="s">
        <v>15</v>
      </c>
      <c r="B42" s="65" t="s">
        <v>34</v>
      </c>
      <c r="C42" s="66">
        <v>2.5000000000000001E-2</v>
      </c>
      <c r="D42" s="1">
        <f t="shared" si="0"/>
        <v>0</v>
      </c>
    </row>
    <row r="43" spans="1:4" x14ac:dyDescent="0.25">
      <c r="A43" s="58" t="s">
        <v>17</v>
      </c>
      <c r="B43" s="65" t="s">
        <v>35</v>
      </c>
      <c r="C43" s="66">
        <v>0.03</v>
      </c>
      <c r="D43" s="1">
        <f t="shared" si="0"/>
        <v>0</v>
      </c>
    </row>
    <row r="44" spans="1:4" x14ac:dyDescent="0.25">
      <c r="A44" s="58" t="s">
        <v>18</v>
      </c>
      <c r="B44" s="65" t="s">
        <v>36</v>
      </c>
      <c r="C44" s="66">
        <v>1.4999999999999999E-2</v>
      </c>
      <c r="D44" s="1">
        <f t="shared" si="0"/>
        <v>0</v>
      </c>
    </row>
    <row r="45" spans="1:4" ht="15" customHeight="1" x14ac:dyDescent="0.25">
      <c r="A45" s="58" t="s">
        <v>19</v>
      </c>
      <c r="B45" s="65" t="s">
        <v>77</v>
      </c>
      <c r="C45" s="66">
        <v>0.01</v>
      </c>
      <c r="D45" s="1">
        <f t="shared" si="0"/>
        <v>0</v>
      </c>
    </row>
    <row r="46" spans="1:4" x14ac:dyDescent="0.25">
      <c r="A46" s="58" t="s">
        <v>21</v>
      </c>
      <c r="B46" s="65" t="s">
        <v>2</v>
      </c>
      <c r="C46" s="66">
        <v>6.0000000000000001E-3</v>
      </c>
      <c r="D46" s="1">
        <f t="shared" si="0"/>
        <v>0</v>
      </c>
    </row>
    <row r="47" spans="1:4" x14ac:dyDescent="0.25">
      <c r="A47" s="58" t="s">
        <v>22</v>
      </c>
      <c r="B47" s="65" t="s">
        <v>3</v>
      </c>
      <c r="C47" s="66">
        <v>2E-3</v>
      </c>
      <c r="D47" s="1">
        <f t="shared" si="0"/>
        <v>0</v>
      </c>
    </row>
    <row r="48" spans="1:4" x14ac:dyDescent="0.25">
      <c r="A48" s="58" t="s">
        <v>37</v>
      </c>
      <c r="B48" s="65" t="s">
        <v>4</v>
      </c>
      <c r="C48" s="66">
        <v>0.08</v>
      </c>
      <c r="D48" s="1">
        <f t="shared" si="0"/>
        <v>0</v>
      </c>
    </row>
    <row r="49" spans="1:4" x14ac:dyDescent="0.25">
      <c r="A49" s="104" t="s">
        <v>38</v>
      </c>
      <c r="B49" s="105"/>
      <c r="C49" s="66">
        <f>SUM(C41:C48)</f>
        <v>0.36800000000000005</v>
      </c>
      <c r="D49" s="1">
        <f>SUM(D41:D48)</f>
        <v>0</v>
      </c>
    </row>
    <row r="50" spans="1:4" x14ac:dyDescent="0.25">
      <c r="A50" s="101" t="s">
        <v>72</v>
      </c>
      <c r="B50" s="101"/>
      <c r="C50" s="101"/>
      <c r="D50" s="101"/>
    </row>
    <row r="51" spans="1:4" x14ac:dyDescent="0.25">
      <c r="A51" s="58" t="s">
        <v>39</v>
      </c>
      <c r="B51" s="65" t="s">
        <v>40</v>
      </c>
      <c r="C51" s="58" t="s">
        <v>111</v>
      </c>
      <c r="D51" s="58" t="s">
        <v>12</v>
      </c>
    </row>
    <row r="52" spans="1:4" x14ac:dyDescent="0.25">
      <c r="A52" s="58" t="s">
        <v>13</v>
      </c>
      <c r="B52" s="65" t="s">
        <v>312</v>
      </c>
      <c r="C52" s="67">
        <v>0</v>
      </c>
      <c r="D52" s="1">
        <f>IF(C52*2*25-6%*D21&lt;0,0,C52*2*25-6%*D21)</f>
        <v>0</v>
      </c>
    </row>
    <row r="53" spans="1:4" x14ac:dyDescent="0.25">
      <c r="A53" s="58" t="s">
        <v>15</v>
      </c>
      <c r="B53" s="68" t="s">
        <v>309</v>
      </c>
      <c r="C53" s="67"/>
      <c r="D53" s="61">
        <v>0</v>
      </c>
    </row>
    <row r="54" spans="1:4" x14ac:dyDescent="0.25">
      <c r="A54" s="58" t="s">
        <v>17</v>
      </c>
      <c r="B54" s="68" t="s">
        <v>290</v>
      </c>
      <c r="C54" s="68"/>
      <c r="D54" s="1">
        <v>0</v>
      </c>
    </row>
    <row r="55" spans="1:4" x14ac:dyDescent="0.25">
      <c r="A55" s="58"/>
      <c r="B55" s="68" t="s">
        <v>291</v>
      </c>
      <c r="C55" s="68"/>
      <c r="D55" s="1">
        <v>0</v>
      </c>
    </row>
    <row r="56" spans="1:4" x14ac:dyDescent="0.25">
      <c r="A56" s="58" t="s">
        <v>18</v>
      </c>
      <c r="B56" s="99" t="s">
        <v>23</v>
      </c>
      <c r="C56" s="99"/>
      <c r="D56" s="1">
        <v>0</v>
      </c>
    </row>
    <row r="57" spans="1:4" x14ac:dyDescent="0.25">
      <c r="A57" s="103" t="s">
        <v>1</v>
      </c>
      <c r="B57" s="103"/>
      <c r="C57" s="103"/>
      <c r="D57" s="1">
        <f>SUM(D52:D56)</f>
        <v>0</v>
      </c>
    </row>
    <row r="58" spans="1:4" ht="15" customHeight="1" x14ac:dyDescent="0.25">
      <c r="A58" s="101" t="s">
        <v>41</v>
      </c>
      <c r="B58" s="101"/>
      <c r="C58" s="101"/>
      <c r="D58" s="101"/>
    </row>
    <row r="59" spans="1:4" x14ac:dyDescent="0.25">
      <c r="A59" s="58">
        <v>2</v>
      </c>
      <c r="B59" s="99" t="s">
        <v>42</v>
      </c>
      <c r="C59" s="99"/>
      <c r="D59" s="58" t="s">
        <v>12</v>
      </c>
    </row>
    <row r="60" spans="1:4" x14ac:dyDescent="0.25">
      <c r="A60" s="58" t="s">
        <v>26</v>
      </c>
      <c r="B60" s="99" t="s">
        <v>27</v>
      </c>
      <c r="C60" s="99"/>
      <c r="D60" s="1">
        <f>D36</f>
        <v>0</v>
      </c>
    </row>
    <row r="61" spans="1:4" x14ac:dyDescent="0.25">
      <c r="A61" s="58" t="s">
        <v>30</v>
      </c>
      <c r="B61" s="99" t="s">
        <v>31</v>
      </c>
      <c r="C61" s="99"/>
      <c r="D61" s="1">
        <f>D49</f>
        <v>0</v>
      </c>
    </row>
    <row r="62" spans="1:4" x14ac:dyDescent="0.25">
      <c r="A62" s="58" t="s">
        <v>39</v>
      </c>
      <c r="B62" s="99" t="s">
        <v>40</v>
      </c>
      <c r="C62" s="99"/>
      <c r="D62" s="1">
        <f>D57</f>
        <v>0</v>
      </c>
    </row>
    <row r="63" spans="1:4" x14ac:dyDescent="0.25">
      <c r="A63" s="103" t="s">
        <v>1</v>
      </c>
      <c r="B63" s="103"/>
      <c r="C63" s="103"/>
      <c r="D63" s="1">
        <f>SUM(D60:D62)</f>
        <v>0</v>
      </c>
    </row>
    <row r="64" spans="1:4" x14ac:dyDescent="0.25">
      <c r="A64" s="112"/>
      <c r="B64" s="112"/>
      <c r="C64" s="112"/>
      <c r="D64" s="112"/>
    </row>
    <row r="65" spans="1:4" x14ac:dyDescent="0.25">
      <c r="A65" s="101" t="s">
        <v>43</v>
      </c>
      <c r="B65" s="101"/>
      <c r="C65" s="101"/>
      <c r="D65" s="101"/>
    </row>
    <row r="66" spans="1:4" x14ac:dyDescent="0.25">
      <c r="A66" s="58">
        <v>3</v>
      </c>
      <c r="B66" s="69" t="s">
        <v>44</v>
      </c>
      <c r="C66" s="60" t="s">
        <v>32</v>
      </c>
      <c r="D66" s="60" t="s">
        <v>12</v>
      </c>
    </row>
    <row r="67" spans="1:4" x14ac:dyDescent="0.25">
      <c r="A67" s="58" t="s">
        <v>13</v>
      </c>
      <c r="B67" s="69" t="s">
        <v>45</v>
      </c>
      <c r="C67" s="70">
        <v>4.1999999999999997E-3</v>
      </c>
      <c r="D67" s="1">
        <f>$D$28*C67</f>
        <v>0</v>
      </c>
    </row>
    <row r="68" spans="1:4" ht="15" customHeight="1" x14ac:dyDescent="0.25">
      <c r="A68" s="58" t="s">
        <v>15</v>
      </c>
      <c r="B68" s="69" t="s">
        <v>46</v>
      </c>
      <c r="C68" s="70">
        <v>2.9999999999999997E-4</v>
      </c>
      <c r="D68" s="1">
        <f>$D$28*C68</f>
        <v>0</v>
      </c>
    </row>
    <row r="69" spans="1:4" x14ac:dyDescent="0.25">
      <c r="A69" s="58" t="s">
        <v>17</v>
      </c>
      <c r="B69" s="69" t="s">
        <v>47</v>
      </c>
      <c r="C69" s="70">
        <v>1.9400000000000001E-2</v>
      </c>
      <c r="D69" s="1">
        <f>$D$28*C69</f>
        <v>0</v>
      </c>
    </row>
    <row r="70" spans="1:4" x14ac:dyDescent="0.25">
      <c r="A70" s="58" t="s">
        <v>18</v>
      </c>
      <c r="B70" s="69" t="s">
        <v>292</v>
      </c>
      <c r="C70" s="70">
        <v>7.1000000000000004E-3</v>
      </c>
      <c r="D70" s="1">
        <f>$D$28*C70</f>
        <v>0</v>
      </c>
    </row>
    <row r="71" spans="1:4" x14ac:dyDescent="0.25">
      <c r="A71" s="58" t="s">
        <v>19</v>
      </c>
      <c r="B71" s="69" t="s">
        <v>293</v>
      </c>
      <c r="C71" s="70">
        <v>0.04</v>
      </c>
      <c r="D71" s="1">
        <f>$D$28*C71</f>
        <v>0</v>
      </c>
    </row>
    <row r="72" spans="1:4" x14ac:dyDescent="0.25">
      <c r="A72" s="104" t="s">
        <v>38</v>
      </c>
      <c r="B72" s="105"/>
      <c r="C72" s="66">
        <f>SUM(C67:C71)</f>
        <v>7.1000000000000008E-2</v>
      </c>
      <c r="D72" s="1">
        <f>SUM(D67:D71)</f>
        <v>0</v>
      </c>
    </row>
    <row r="73" spans="1:4" x14ac:dyDescent="0.25">
      <c r="A73" s="100"/>
      <c r="B73" s="100"/>
      <c r="C73" s="100"/>
      <c r="D73" s="100"/>
    </row>
    <row r="74" spans="1:4" x14ac:dyDescent="0.25">
      <c r="A74" s="101" t="s">
        <v>48</v>
      </c>
      <c r="B74" s="101"/>
      <c r="C74" s="101"/>
      <c r="D74" s="101"/>
    </row>
    <row r="75" spans="1:4" x14ac:dyDescent="0.25">
      <c r="A75" s="108" t="s">
        <v>78</v>
      </c>
      <c r="B75" s="109"/>
      <c r="C75" s="109"/>
      <c r="D75" s="110"/>
    </row>
    <row r="76" spans="1:4" x14ac:dyDescent="0.25">
      <c r="A76" s="58" t="s">
        <v>49</v>
      </c>
      <c r="B76" s="65" t="s">
        <v>50</v>
      </c>
      <c r="C76" s="58" t="s">
        <v>32</v>
      </c>
      <c r="D76" s="58" t="s">
        <v>12</v>
      </c>
    </row>
    <row r="77" spans="1:4" x14ac:dyDescent="0.25">
      <c r="A77" s="60" t="s">
        <v>13</v>
      </c>
      <c r="B77" s="71" t="s">
        <v>79</v>
      </c>
      <c r="C77" s="70">
        <v>0</v>
      </c>
      <c r="D77" s="61">
        <f t="shared" ref="D77:D82" si="1">$D$28*C77</f>
        <v>0</v>
      </c>
    </row>
    <row r="78" spans="1:4" x14ac:dyDescent="0.25">
      <c r="A78" s="60" t="s">
        <v>15</v>
      </c>
      <c r="B78" s="71" t="s">
        <v>80</v>
      </c>
      <c r="C78" s="70">
        <v>2.8E-3</v>
      </c>
      <c r="D78" s="61">
        <f t="shared" si="1"/>
        <v>0</v>
      </c>
    </row>
    <row r="79" spans="1:4" ht="15" customHeight="1" x14ac:dyDescent="0.25">
      <c r="A79" s="60" t="s">
        <v>17</v>
      </c>
      <c r="B79" s="71" t="s">
        <v>81</v>
      </c>
      <c r="C79" s="70">
        <v>8.0000000000000004E-4</v>
      </c>
      <c r="D79" s="61">
        <f t="shared" si="1"/>
        <v>0</v>
      </c>
    </row>
    <row r="80" spans="1:4" x14ac:dyDescent="0.25">
      <c r="A80" s="60" t="s">
        <v>18</v>
      </c>
      <c r="B80" s="71" t="s">
        <v>84</v>
      </c>
      <c r="C80" s="70">
        <v>3.3E-3</v>
      </c>
      <c r="D80" s="61">
        <f t="shared" si="1"/>
        <v>0</v>
      </c>
    </row>
    <row r="81" spans="1:4" x14ac:dyDescent="0.25">
      <c r="A81" s="60" t="s">
        <v>19</v>
      </c>
      <c r="B81" s="71" t="s">
        <v>82</v>
      </c>
      <c r="C81" s="70">
        <v>5.9999999999999995E-4</v>
      </c>
      <c r="D81" s="61">
        <f t="shared" si="1"/>
        <v>0</v>
      </c>
    </row>
    <row r="82" spans="1:4" x14ac:dyDescent="0.25">
      <c r="A82" s="60" t="s">
        <v>21</v>
      </c>
      <c r="B82" s="71" t="s">
        <v>83</v>
      </c>
      <c r="C82" s="70">
        <v>0</v>
      </c>
      <c r="D82" s="61">
        <f t="shared" si="1"/>
        <v>0</v>
      </c>
    </row>
    <row r="83" spans="1:4" ht="15" customHeight="1" x14ac:dyDescent="0.25">
      <c r="A83" s="104" t="s">
        <v>38</v>
      </c>
      <c r="B83" s="105"/>
      <c r="C83" s="66">
        <f>SUM(C77:C82)</f>
        <v>7.4999999999999997E-3</v>
      </c>
      <c r="D83" s="1">
        <f>SUM(D77:D82)</f>
        <v>0</v>
      </c>
    </row>
    <row r="84" spans="1:4" x14ac:dyDescent="0.25">
      <c r="A84" s="106" t="s">
        <v>85</v>
      </c>
      <c r="B84" s="107"/>
      <c r="C84" s="107"/>
      <c r="D84" s="107"/>
    </row>
    <row r="85" spans="1:4" x14ac:dyDescent="0.25">
      <c r="A85" s="58" t="s">
        <v>51</v>
      </c>
      <c r="B85" s="65" t="s">
        <v>86</v>
      </c>
      <c r="C85" s="58" t="s">
        <v>32</v>
      </c>
      <c r="D85" s="58" t="s">
        <v>12</v>
      </c>
    </row>
    <row r="86" spans="1:4" x14ac:dyDescent="0.25">
      <c r="A86" s="58" t="s">
        <v>13</v>
      </c>
      <c r="B86" s="64" t="s">
        <v>87</v>
      </c>
      <c r="C86" s="66">
        <v>0</v>
      </c>
      <c r="D86" s="1">
        <v>0</v>
      </c>
    </row>
    <row r="87" spans="1:4" x14ac:dyDescent="0.25">
      <c r="A87" s="104" t="s">
        <v>38</v>
      </c>
      <c r="B87" s="105"/>
      <c r="C87" s="66">
        <f>SUM(C86)</f>
        <v>0</v>
      </c>
      <c r="D87" s="1">
        <f>SUM(D86)</f>
        <v>0</v>
      </c>
    </row>
    <row r="88" spans="1:4" ht="15" customHeight="1" x14ac:dyDescent="0.25">
      <c r="A88" s="101" t="s">
        <v>52</v>
      </c>
      <c r="B88" s="101"/>
      <c r="C88" s="101"/>
      <c r="D88" s="101"/>
    </row>
    <row r="89" spans="1:4" x14ac:dyDescent="0.25">
      <c r="A89" s="58">
        <v>4</v>
      </c>
      <c r="B89" s="99" t="s">
        <v>53</v>
      </c>
      <c r="C89" s="99"/>
      <c r="D89" s="58" t="s">
        <v>12</v>
      </c>
    </row>
    <row r="90" spans="1:4" x14ac:dyDescent="0.25">
      <c r="A90" s="58" t="s">
        <v>49</v>
      </c>
      <c r="B90" s="99" t="s">
        <v>88</v>
      </c>
      <c r="C90" s="99"/>
      <c r="D90" s="1">
        <f>D83</f>
        <v>0</v>
      </c>
    </row>
    <row r="91" spans="1:4" x14ac:dyDescent="0.25">
      <c r="A91" s="58" t="s">
        <v>51</v>
      </c>
      <c r="B91" s="99" t="s">
        <v>86</v>
      </c>
      <c r="C91" s="99"/>
      <c r="D91" s="1">
        <f>D87</f>
        <v>0</v>
      </c>
    </row>
    <row r="92" spans="1:4" x14ac:dyDescent="0.25">
      <c r="A92" s="103" t="s">
        <v>1</v>
      </c>
      <c r="B92" s="103"/>
      <c r="C92" s="103"/>
      <c r="D92" s="1">
        <f>SUM(D90:D91)</f>
        <v>0</v>
      </c>
    </row>
    <row r="93" spans="1:4" x14ac:dyDescent="0.25">
      <c r="A93" s="100"/>
      <c r="B93" s="100"/>
      <c r="C93" s="100"/>
      <c r="D93" s="100"/>
    </row>
    <row r="94" spans="1:4" x14ac:dyDescent="0.25">
      <c r="A94" s="108" t="s">
        <v>54</v>
      </c>
      <c r="B94" s="109"/>
      <c r="C94" s="109"/>
      <c r="D94" s="110"/>
    </row>
    <row r="95" spans="1:4" x14ac:dyDescent="0.25">
      <c r="A95" s="58">
        <v>5</v>
      </c>
      <c r="B95" s="99" t="s">
        <v>5</v>
      </c>
      <c r="C95" s="99"/>
      <c r="D95" s="58" t="s">
        <v>12</v>
      </c>
    </row>
    <row r="96" spans="1:4" ht="15" customHeight="1" x14ac:dyDescent="0.25">
      <c r="A96" s="58" t="s">
        <v>13</v>
      </c>
      <c r="B96" s="99" t="s">
        <v>55</v>
      </c>
      <c r="C96" s="99"/>
      <c r="D96" s="1">
        <f>Uniformes!E12</f>
        <v>0</v>
      </c>
    </row>
    <row r="97" spans="1:4" x14ac:dyDescent="0.25">
      <c r="A97" s="58" t="s">
        <v>15</v>
      </c>
      <c r="B97" s="99" t="s">
        <v>56</v>
      </c>
      <c r="C97" s="99"/>
      <c r="D97" s="1">
        <v>0</v>
      </c>
    </row>
    <row r="98" spans="1:4" x14ac:dyDescent="0.25">
      <c r="A98" s="58" t="s">
        <v>17</v>
      </c>
      <c r="B98" s="99" t="s">
        <v>57</v>
      </c>
      <c r="C98" s="99"/>
      <c r="D98" s="1">
        <v>0</v>
      </c>
    </row>
    <row r="99" spans="1:4" x14ac:dyDescent="0.25">
      <c r="A99" s="58" t="s">
        <v>18</v>
      </c>
      <c r="B99" s="99" t="s">
        <v>23</v>
      </c>
      <c r="C99" s="99"/>
      <c r="D99" s="1">
        <v>0</v>
      </c>
    </row>
    <row r="100" spans="1:4" x14ac:dyDescent="0.25">
      <c r="A100" s="103" t="s">
        <v>38</v>
      </c>
      <c r="B100" s="103"/>
      <c r="C100" s="103"/>
      <c r="D100" s="1">
        <f>SUM(D96:D99)</f>
        <v>0</v>
      </c>
    </row>
    <row r="101" spans="1:4" x14ac:dyDescent="0.25">
      <c r="A101" s="100"/>
      <c r="B101" s="100"/>
      <c r="C101" s="100"/>
      <c r="D101" s="100"/>
    </row>
    <row r="102" spans="1:4" x14ac:dyDescent="0.25">
      <c r="A102" s="101" t="s">
        <v>58</v>
      </c>
      <c r="B102" s="101"/>
      <c r="C102" s="101"/>
      <c r="D102" s="101"/>
    </row>
    <row r="103" spans="1:4" x14ac:dyDescent="0.25">
      <c r="A103" s="58">
        <v>6</v>
      </c>
      <c r="B103" s="62" t="s">
        <v>6</v>
      </c>
      <c r="C103" s="58" t="s">
        <v>32</v>
      </c>
      <c r="D103" s="58" t="s">
        <v>12</v>
      </c>
    </row>
    <row r="104" spans="1:4" x14ac:dyDescent="0.25">
      <c r="A104" s="58" t="s">
        <v>13</v>
      </c>
      <c r="B104" s="62" t="s">
        <v>7</v>
      </c>
      <c r="C104" s="36">
        <v>0</v>
      </c>
      <c r="D104" s="1">
        <f>D120*C104</f>
        <v>0</v>
      </c>
    </row>
    <row r="105" spans="1:4" x14ac:dyDescent="0.25">
      <c r="A105" s="58" t="s">
        <v>15</v>
      </c>
      <c r="B105" s="62" t="s">
        <v>9</v>
      </c>
      <c r="C105" s="36">
        <v>0</v>
      </c>
      <c r="D105" s="1">
        <f>(D104+D120)*C105</f>
        <v>0</v>
      </c>
    </row>
    <row r="106" spans="1:4" x14ac:dyDescent="0.25">
      <c r="A106" s="58" t="s">
        <v>17</v>
      </c>
      <c r="B106" s="72" t="s">
        <v>8</v>
      </c>
      <c r="C106" s="73">
        <v>0</v>
      </c>
      <c r="D106" s="74"/>
    </row>
    <row r="107" spans="1:4" ht="15" customHeight="1" x14ac:dyDescent="0.25">
      <c r="A107" s="58"/>
      <c r="B107" s="62" t="s">
        <v>93</v>
      </c>
      <c r="C107" s="36">
        <v>0</v>
      </c>
      <c r="D107" s="75">
        <f>($D$120+$D$104+$D$105)/(1-$C$106)*C107</f>
        <v>0</v>
      </c>
    </row>
    <row r="108" spans="1:4" x14ac:dyDescent="0.25">
      <c r="A108" s="58"/>
      <c r="B108" s="62" t="s">
        <v>94</v>
      </c>
      <c r="C108" s="36">
        <v>0</v>
      </c>
      <c r="D108" s="75">
        <f>($D$120+$D$104+$D$105)/(1-$C$106)*C108</f>
        <v>0</v>
      </c>
    </row>
    <row r="109" spans="1:4" x14ac:dyDescent="0.25">
      <c r="A109" s="58"/>
      <c r="B109" s="62" t="s">
        <v>95</v>
      </c>
      <c r="C109" s="36">
        <v>0</v>
      </c>
      <c r="D109" s="75">
        <f>($D$120+$D$104+$D$105)/(1-$C$106)*C109</f>
        <v>0</v>
      </c>
    </row>
    <row r="110" spans="1:4" x14ac:dyDescent="0.25">
      <c r="A110" s="58"/>
      <c r="B110" s="62" t="s">
        <v>96</v>
      </c>
      <c r="C110" s="36">
        <v>0</v>
      </c>
      <c r="D110" s="75">
        <f>($D$120+$D$104+$D$105)/(1-$C$106)*C110</f>
        <v>0</v>
      </c>
    </row>
    <row r="111" spans="1:4" x14ac:dyDescent="0.25">
      <c r="A111" s="103" t="s">
        <v>38</v>
      </c>
      <c r="B111" s="103"/>
      <c r="C111" s="36">
        <f>SUM(C104,C105,C107,C108,C109,C110)</f>
        <v>0</v>
      </c>
      <c r="D111" s="1">
        <f>SUM(D104,D105,D107,D108,D109,D110)</f>
        <v>0</v>
      </c>
    </row>
    <row r="112" spans="1:4" x14ac:dyDescent="0.25">
      <c r="A112" s="100"/>
      <c r="B112" s="100"/>
      <c r="C112" s="100"/>
      <c r="D112" s="100"/>
    </row>
    <row r="113" spans="1:4" x14ac:dyDescent="0.25">
      <c r="A113" s="101" t="s">
        <v>74</v>
      </c>
      <c r="B113" s="101"/>
      <c r="C113" s="101"/>
      <c r="D113" s="101"/>
    </row>
    <row r="114" spans="1:4" x14ac:dyDescent="0.25">
      <c r="A114" s="58"/>
      <c r="B114" s="99" t="s">
        <v>59</v>
      </c>
      <c r="C114" s="99"/>
      <c r="D114" s="58" t="s">
        <v>12</v>
      </c>
    </row>
    <row r="115" spans="1:4" x14ac:dyDescent="0.25">
      <c r="A115" s="58" t="s">
        <v>13</v>
      </c>
      <c r="B115" s="99" t="s">
        <v>10</v>
      </c>
      <c r="C115" s="99"/>
      <c r="D115" s="1">
        <f>D28</f>
        <v>0</v>
      </c>
    </row>
    <row r="116" spans="1:4" ht="15" customHeight="1" x14ac:dyDescent="0.25">
      <c r="A116" s="58" t="s">
        <v>15</v>
      </c>
      <c r="B116" s="99" t="s">
        <v>24</v>
      </c>
      <c r="C116" s="99"/>
      <c r="D116" s="1">
        <f>D63</f>
        <v>0</v>
      </c>
    </row>
    <row r="117" spans="1:4" x14ac:dyDescent="0.25">
      <c r="A117" s="58" t="s">
        <v>17</v>
      </c>
      <c r="B117" s="99" t="s">
        <v>43</v>
      </c>
      <c r="C117" s="99"/>
      <c r="D117" s="1">
        <f>D72</f>
        <v>0</v>
      </c>
    </row>
    <row r="118" spans="1:4" ht="15" customHeight="1" x14ac:dyDescent="0.25">
      <c r="A118" s="58" t="s">
        <v>18</v>
      </c>
      <c r="B118" s="99" t="s">
        <v>48</v>
      </c>
      <c r="C118" s="99"/>
      <c r="D118" s="1">
        <f>D92</f>
        <v>0</v>
      </c>
    </row>
    <row r="119" spans="1:4" ht="15" customHeight="1" x14ac:dyDescent="0.25">
      <c r="A119" s="58" t="s">
        <v>19</v>
      </c>
      <c r="B119" s="99" t="s">
        <v>54</v>
      </c>
      <c r="C119" s="99"/>
      <c r="D119" s="1">
        <f>D100</f>
        <v>0</v>
      </c>
    </row>
    <row r="120" spans="1:4" ht="15" customHeight="1" x14ac:dyDescent="0.25">
      <c r="A120" s="103" t="s">
        <v>97</v>
      </c>
      <c r="B120" s="103"/>
      <c r="C120" s="103"/>
      <c r="D120" s="1">
        <f>SUM(D115:D119)</f>
        <v>0</v>
      </c>
    </row>
    <row r="121" spans="1:4" x14ac:dyDescent="0.25">
      <c r="A121" s="58" t="s">
        <v>21</v>
      </c>
      <c r="B121" s="99" t="s">
        <v>58</v>
      </c>
      <c r="C121" s="99"/>
      <c r="D121" s="1">
        <f>D111</f>
        <v>0</v>
      </c>
    </row>
    <row r="122" spans="1:4" x14ac:dyDescent="0.25">
      <c r="A122" s="102" t="s">
        <v>60</v>
      </c>
      <c r="B122" s="102"/>
      <c r="C122" s="102"/>
      <c r="D122" s="2">
        <f>D120+D121</f>
        <v>0</v>
      </c>
    </row>
    <row r="123" spans="1:4" x14ac:dyDescent="0.25">
      <c r="A123" s="102" t="s">
        <v>70</v>
      </c>
      <c r="B123" s="102"/>
      <c r="C123" s="102"/>
      <c r="D123" s="2">
        <f>D122*D9</f>
        <v>0</v>
      </c>
    </row>
    <row r="124" spans="1:4" x14ac:dyDescent="0.25">
      <c r="A124" s="102" t="s">
        <v>71</v>
      </c>
      <c r="B124" s="102"/>
      <c r="C124" s="102"/>
      <c r="D124" s="2">
        <f>D122*D9*12</f>
        <v>0</v>
      </c>
    </row>
  </sheetData>
  <mergeCells count="79">
    <mergeCell ref="A83:B83"/>
    <mergeCell ref="B121:C121"/>
    <mergeCell ref="A122:C122"/>
    <mergeCell ref="A123:C123"/>
    <mergeCell ref="A124:C124"/>
    <mergeCell ref="A101:D101"/>
    <mergeCell ref="A102:D102"/>
    <mergeCell ref="A111:B111"/>
    <mergeCell ref="A112:D112"/>
    <mergeCell ref="A113:D113"/>
    <mergeCell ref="B115:C115"/>
    <mergeCell ref="B114:C114"/>
    <mergeCell ref="A120:C120"/>
    <mergeCell ref="B118:C118"/>
    <mergeCell ref="B119:C119"/>
    <mergeCell ref="B95:C95"/>
    <mergeCell ref="A50:D50"/>
    <mergeCell ref="A57:C57"/>
    <mergeCell ref="A58:D58"/>
    <mergeCell ref="B59:C59"/>
    <mergeCell ref="B56:C56"/>
    <mergeCell ref="B5:C5"/>
    <mergeCell ref="A2:D2"/>
    <mergeCell ref="B3:C3"/>
    <mergeCell ref="B4:C4"/>
    <mergeCell ref="A49:B49"/>
    <mergeCell ref="B17:C17"/>
    <mergeCell ref="B6:C6"/>
    <mergeCell ref="A7:D7"/>
    <mergeCell ref="A8:B8"/>
    <mergeCell ref="A9:B9"/>
    <mergeCell ref="A10:D10"/>
    <mergeCell ref="A11:D11"/>
    <mergeCell ref="A12:D12"/>
    <mergeCell ref="B13:C13"/>
    <mergeCell ref="B14:C14"/>
    <mergeCell ref="B15:C15"/>
    <mergeCell ref="B16:C16"/>
    <mergeCell ref="A29:D29"/>
    <mergeCell ref="A18:D18"/>
    <mergeCell ref="A19:D19"/>
    <mergeCell ref="B20:C20"/>
    <mergeCell ref="B21:C21"/>
    <mergeCell ref="B22:C22"/>
    <mergeCell ref="B23:C23"/>
    <mergeCell ref="B25:C25"/>
    <mergeCell ref="B26:C26"/>
    <mergeCell ref="A28:C28"/>
    <mergeCell ref="A30:D30"/>
    <mergeCell ref="A31:D31"/>
    <mergeCell ref="A36:B36"/>
    <mergeCell ref="A38:B38"/>
    <mergeCell ref="A39:D39"/>
    <mergeCell ref="B60:C60"/>
    <mergeCell ref="B61:C61"/>
    <mergeCell ref="B62:C62"/>
    <mergeCell ref="A63:C63"/>
    <mergeCell ref="B91:C91"/>
    <mergeCell ref="A64:D64"/>
    <mergeCell ref="A65:D65"/>
    <mergeCell ref="A72:B72"/>
    <mergeCell ref="A73:D73"/>
    <mergeCell ref="A74:D74"/>
    <mergeCell ref="A75:D75"/>
    <mergeCell ref="A87:B87"/>
    <mergeCell ref="A88:D88"/>
    <mergeCell ref="B89:C89"/>
    <mergeCell ref="B90:C90"/>
    <mergeCell ref="A84:D84"/>
    <mergeCell ref="A92:C92"/>
    <mergeCell ref="A93:D93"/>
    <mergeCell ref="A94:D94"/>
    <mergeCell ref="B96:C96"/>
    <mergeCell ref="B97:C97"/>
    <mergeCell ref="B98:C98"/>
    <mergeCell ref="B99:C99"/>
    <mergeCell ref="A100:C100"/>
    <mergeCell ref="B117:C117"/>
    <mergeCell ref="B116:C116"/>
  </mergeCells>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3F843-327A-408C-9439-56E42F92FD06}">
  <dimension ref="A1:D124"/>
  <sheetViews>
    <sheetView topLeftCell="A85" workbookViewId="0">
      <selection activeCell="C107" sqref="C107"/>
    </sheetView>
  </sheetViews>
  <sheetFormatPr defaultRowHeight="15" x14ac:dyDescent="0.25"/>
  <cols>
    <col min="1" max="1" width="3.5703125" style="50" bestFit="1" customWidth="1"/>
    <col min="2" max="2" width="65" style="39" bestFit="1" customWidth="1"/>
    <col min="3" max="3" width="24.42578125" style="39" bestFit="1" customWidth="1"/>
    <col min="4" max="4" width="34.5703125" style="50" bestFit="1" customWidth="1"/>
  </cols>
  <sheetData>
    <row r="1" spans="1:4" x14ac:dyDescent="0.25">
      <c r="A1" s="39"/>
      <c r="D1" s="39"/>
    </row>
    <row r="2" spans="1:4" x14ac:dyDescent="0.25">
      <c r="A2" s="115" t="s">
        <v>76</v>
      </c>
      <c r="B2" s="116"/>
      <c r="C2" s="116"/>
      <c r="D2" s="117"/>
    </row>
    <row r="3" spans="1:4" x14ac:dyDescent="0.25">
      <c r="A3" s="51" t="s">
        <v>13</v>
      </c>
      <c r="B3" s="120" t="s">
        <v>73</v>
      </c>
      <c r="C3" s="120"/>
      <c r="D3" s="51">
        <v>2022</v>
      </c>
    </row>
    <row r="4" spans="1:4" x14ac:dyDescent="0.25">
      <c r="A4" s="51" t="s">
        <v>15</v>
      </c>
      <c r="B4" s="120" t="s">
        <v>61</v>
      </c>
      <c r="C4" s="120"/>
      <c r="D4" s="49" t="s">
        <v>270</v>
      </c>
    </row>
    <row r="5" spans="1:4" x14ac:dyDescent="0.25">
      <c r="A5" s="84" t="s">
        <v>17</v>
      </c>
      <c r="B5" s="120" t="s">
        <v>62</v>
      </c>
      <c r="C5" s="120"/>
      <c r="D5" s="84" t="s">
        <v>275</v>
      </c>
    </row>
    <row r="6" spans="1:4" x14ac:dyDescent="0.25">
      <c r="A6" s="84" t="s">
        <v>18</v>
      </c>
      <c r="B6" s="120" t="s">
        <v>63</v>
      </c>
      <c r="C6" s="120"/>
      <c r="D6" s="83" t="s">
        <v>307</v>
      </c>
    </row>
    <row r="7" spans="1:4" x14ac:dyDescent="0.25">
      <c r="A7" s="121" t="s">
        <v>75</v>
      </c>
      <c r="B7" s="121"/>
      <c r="C7" s="121"/>
      <c r="D7" s="121"/>
    </row>
    <row r="8" spans="1:4" ht="15" customHeight="1" x14ac:dyDescent="0.25">
      <c r="A8" s="122" t="s">
        <v>64</v>
      </c>
      <c r="B8" s="122"/>
      <c r="C8" s="83" t="s">
        <v>65</v>
      </c>
      <c r="D8" s="83" t="s">
        <v>98</v>
      </c>
    </row>
    <row r="9" spans="1:4" x14ac:dyDescent="0.25">
      <c r="A9" s="121" t="s">
        <v>265</v>
      </c>
      <c r="B9" s="121"/>
      <c r="C9" s="84" t="s">
        <v>266</v>
      </c>
      <c r="D9" s="84">
        <v>1</v>
      </c>
    </row>
    <row r="10" spans="1:4" x14ac:dyDescent="0.25">
      <c r="A10" s="101" t="s">
        <v>90</v>
      </c>
      <c r="B10" s="101"/>
      <c r="C10" s="101"/>
      <c r="D10" s="101"/>
    </row>
    <row r="11" spans="1:4" x14ac:dyDescent="0.25">
      <c r="A11" s="121" t="s">
        <v>66</v>
      </c>
      <c r="B11" s="121"/>
      <c r="C11" s="121"/>
      <c r="D11" s="121"/>
    </row>
    <row r="12" spans="1:4" x14ac:dyDescent="0.25">
      <c r="A12" s="121" t="s">
        <v>89</v>
      </c>
      <c r="B12" s="121"/>
      <c r="C12" s="121"/>
      <c r="D12" s="121"/>
    </row>
    <row r="13" spans="1:4" x14ac:dyDescent="0.25">
      <c r="A13" s="84">
        <v>1</v>
      </c>
      <c r="B13" s="120" t="s">
        <v>67</v>
      </c>
      <c r="C13" s="120"/>
      <c r="D13" s="83" t="s">
        <v>267</v>
      </c>
    </row>
    <row r="14" spans="1:4" x14ac:dyDescent="0.25">
      <c r="A14" s="84">
        <v>2</v>
      </c>
      <c r="B14" s="120" t="s">
        <v>91</v>
      </c>
      <c r="C14" s="120"/>
      <c r="D14" s="84" t="s">
        <v>268</v>
      </c>
    </row>
    <row r="15" spans="1:4" x14ac:dyDescent="0.25">
      <c r="A15" s="84">
        <v>3</v>
      </c>
      <c r="B15" s="120" t="s">
        <v>308</v>
      </c>
      <c r="C15" s="120"/>
      <c r="D15" s="1">
        <v>1540.35</v>
      </c>
    </row>
    <row r="16" spans="1:4" x14ac:dyDescent="0.25">
      <c r="A16" s="84">
        <v>4</v>
      </c>
      <c r="B16" s="120" t="s">
        <v>69</v>
      </c>
      <c r="C16" s="120"/>
      <c r="D16" s="83"/>
    </row>
    <row r="17" spans="1:4" x14ac:dyDescent="0.25">
      <c r="A17" s="84">
        <v>5</v>
      </c>
      <c r="B17" s="120" t="s">
        <v>92</v>
      </c>
      <c r="C17" s="120"/>
      <c r="D17" s="37">
        <v>44593</v>
      </c>
    </row>
    <row r="18" spans="1:4" x14ac:dyDescent="0.25">
      <c r="A18" s="119"/>
      <c r="B18" s="119"/>
      <c r="C18" s="119"/>
      <c r="D18" s="119"/>
    </row>
    <row r="19" spans="1:4" x14ac:dyDescent="0.25">
      <c r="A19" s="101" t="s">
        <v>10</v>
      </c>
      <c r="B19" s="101"/>
      <c r="C19" s="101"/>
      <c r="D19" s="101"/>
    </row>
    <row r="20" spans="1:4" x14ac:dyDescent="0.25">
      <c r="A20" s="80">
        <v>1</v>
      </c>
      <c r="B20" s="99" t="s">
        <v>11</v>
      </c>
      <c r="C20" s="99"/>
      <c r="D20" s="80" t="s">
        <v>12</v>
      </c>
    </row>
    <row r="21" spans="1:4" x14ac:dyDescent="0.25">
      <c r="A21" s="60" t="s">
        <v>13</v>
      </c>
      <c r="B21" s="113" t="s">
        <v>14</v>
      </c>
      <c r="C21" s="113"/>
      <c r="D21" s="61">
        <v>0</v>
      </c>
    </row>
    <row r="22" spans="1:4" x14ac:dyDescent="0.25">
      <c r="A22" s="80" t="s">
        <v>15</v>
      </c>
      <c r="B22" s="99" t="s">
        <v>16</v>
      </c>
      <c r="C22" s="99"/>
      <c r="D22" s="1">
        <v>0</v>
      </c>
    </row>
    <row r="23" spans="1:4" x14ac:dyDescent="0.25">
      <c r="A23" s="80" t="s">
        <v>17</v>
      </c>
      <c r="B23" s="99" t="s">
        <v>277</v>
      </c>
      <c r="C23" s="99"/>
      <c r="D23" s="1">
        <v>0</v>
      </c>
    </row>
    <row r="24" spans="1:4" x14ac:dyDescent="0.25">
      <c r="A24" s="80" t="s">
        <v>18</v>
      </c>
      <c r="B24" s="81" t="s">
        <v>315</v>
      </c>
      <c r="C24" s="85"/>
      <c r="D24" s="1">
        <f>0*C24</f>
        <v>0</v>
      </c>
    </row>
    <row r="25" spans="1:4" x14ac:dyDescent="0.25">
      <c r="A25" s="80" t="s">
        <v>19</v>
      </c>
      <c r="B25" s="99" t="s">
        <v>0</v>
      </c>
      <c r="C25" s="99"/>
      <c r="D25" s="1">
        <v>0</v>
      </c>
    </row>
    <row r="26" spans="1:4" x14ac:dyDescent="0.25">
      <c r="A26" s="80" t="s">
        <v>21</v>
      </c>
      <c r="B26" s="99" t="s">
        <v>20</v>
      </c>
      <c r="C26" s="99"/>
      <c r="D26" s="1">
        <v>0</v>
      </c>
    </row>
    <row r="27" spans="1:4" ht="15" customHeight="1" x14ac:dyDescent="0.25">
      <c r="A27" s="80" t="s">
        <v>22</v>
      </c>
      <c r="B27" s="99" t="s">
        <v>23</v>
      </c>
      <c r="C27" s="99"/>
      <c r="D27" s="1">
        <v>0</v>
      </c>
    </row>
    <row r="28" spans="1:4" ht="15" customHeight="1" x14ac:dyDescent="0.25">
      <c r="A28" s="104" t="s">
        <v>1</v>
      </c>
      <c r="B28" s="111"/>
      <c r="C28" s="105"/>
      <c r="D28" s="63">
        <f>SUM(D21:D27)</f>
        <v>0</v>
      </c>
    </row>
    <row r="29" spans="1:4" x14ac:dyDescent="0.25">
      <c r="A29" s="112"/>
      <c r="B29" s="112"/>
      <c r="C29" s="112"/>
      <c r="D29" s="112"/>
    </row>
    <row r="30" spans="1:4" x14ac:dyDescent="0.25">
      <c r="A30" s="101" t="s">
        <v>24</v>
      </c>
      <c r="B30" s="101"/>
      <c r="C30" s="101"/>
      <c r="D30" s="101"/>
    </row>
    <row r="31" spans="1:4" x14ac:dyDescent="0.25">
      <c r="A31" s="101" t="s">
        <v>25</v>
      </c>
      <c r="B31" s="101"/>
      <c r="C31" s="101"/>
      <c r="D31" s="101"/>
    </row>
    <row r="32" spans="1:4" x14ac:dyDescent="0.25">
      <c r="A32" s="80" t="s">
        <v>26</v>
      </c>
      <c r="B32" s="64" t="s">
        <v>27</v>
      </c>
      <c r="C32" s="80" t="s">
        <v>32</v>
      </c>
      <c r="D32" s="80" t="s">
        <v>12</v>
      </c>
    </row>
    <row r="33" spans="1:4" x14ac:dyDescent="0.25">
      <c r="A33" s="80" t="s">
        <v>13</v>
      </c>
      <c r="B33" s="65" t="s">
        <v>28</v>
      </c>
      <c r="C33" s="66">
        <v>8.3299999999999999E-2</v>
      </c>
      <c r="D33" s="1">
        <f>$D$28*C33</f>
        <v>0</v>
      </c>
    </row>
    <row r="34" spans="1:4" ht="15" customHeight="1" x14ac:dyDescent="0.25">
      <c r="A34" s="80" t="s">
        <v>15</v>
      </c>
      <c r="B34" s="65" t="s">
        <v>285</v>
      </c>
      <c r="C34" s="66">
        <v>9.0899999999999995E-2</v>
      </c>
      <c r="D34" s="1">
        <f>$D$28*C34</f>
        <v>0</v>
      </c>
    </row>
    <row r="35" spans="1:4" ht="15" customHeight="1" x14ac:dyDescent="0.25">
      <c r="A35" s="80" t="s">
        <v>17</v>
      </c>
      <c r="B35" s="65" t="s">
        <v>286</v>
      </c>
      <c r="C35" s="66">
        <v>3.0099999999999998E-2</v>
      </c>
      <c r="D35" s="1">
        <f>$D$28*C35</f>
        <v>0</v>
      </c>
    </row>
    <row r="36" spans="1:4" ht="15" customHeight="1" x14ac:dyDescent="0.25">
      <c r="A36" s="104" t="s">
        <v>287</v>
      </c>
      <c r="B36" s="105"/>
      <c r="C36" s="66">
        <f>SUM(C33:C35)</f>
        <v>0.20429999999999998</v>
      </c>
      <c r="D36" s="1">
        <f>SUM(D33:D35)</f>
        <v>0</v>
      </c>
    </row>
    <row r="37" spans="1:4" x14ac:dyDescent="0.25">
      <c r="A37" s="80" t="s">
        <v>18</v>
      </c>
      <c r="B37" s="80" t="s">
        <v>288</v>
      </c>
      <c r="C37" s="66">
        <v>7.5200000000000003E-2</v>
      </c>
      <c r="D37" s="1">
        <f>C37*$D$28</f>
        <v>0</v>
      </c>
    </row>
    <row r="38" spans="1:4" ht="15" customHeight="1" x14ac:dyDescent="0.25">
      <c r="A38" s="104" t="s">
        <v>289</v>
      </c>
      <c r="B38" s="105"/>
      <c r="C38" s="66">
        <f>C37+C36</f>
        <v>0.27949999999999997</v>
      </c>
      <c r="D38" s="1">
        <f>D36+D37</f>
        <v>0</v>
      </c>
    </row>
    <row r="39" spans="1:4" ht="15" customHeight="1" x14ac:dyDescent="0.25">
      <c r="A39" s="102" t="s">
        <v>29</v>
      </c>
      <c r="B39" s="102"/>
      <c r="C39" s="102"/>
      <c r="D39" s="102"/>
    </row>
    <row r="40" spans="1:4" x14ac:dyDescent="0.25">
      <c r="A40" s="80" t="s">
        <v>30</v>
      </c>
      <c r="B40" s="81" t="s">
        <v>31</v>
      </c>
      <c r="C40" s="80" t="s">
        <v>32</v>
      </c>
      <c r="D40" s="80" t="s">
        <v>12</v>
      </c>
    </row>
    <row r="41" spans="1:4" x14ac:dyDescent="0.25">
      <c r="A41" s="80" t="s">
        <v>13</v>
      </c>
      <c r="B41" s="65" t="s">
        <v>33</v>
      </c>
      <c r="C41" s="66">
        <v>0.2</v>
      </c>
      <c r="D41" s="1">
        <f t="shared" ref="D41:D48" si="0">($D$28+$D$36)*C41</f>
        <v>0</v>
      </c>
    </row>
    <row r="42" spans="1:4" x14ac:dyDescent="0.25">
      <c r="A42" s="80" t="s">
        <v>15</v>
      </c>
      <c r="B42" s="65" t="s">
        <v>34</v>
      </c>
      <c r="C42" s="66">
        <v>2.5000000000000001E-2</v>
      </c>
      <c r="D42" s="1">
        <f t="shared" si="0"/>
        <v>0</v>
      </c>
    </row>
    <row r="43" spans="1:4" x14ac:dyDescent="0.25">
      <c r="A43" s="80" t="s">
        <v>17</v>
      </c>
      <c r="B43" s="65" t="s">
        <v>35</v>
      </c>
      <c r="C43" s="66">
        <v>0.03</v>
      </c>
      <c r="D43" s="1">
        <f t="shared" si="0"/>
        <v>0</v>
      </c>
    </row>
    <row r="44" spans="1:4" x14ac:dyDescent="0.25">
      <c r="A44" s="80" t="s">
        <v>18</v>
      </c>
      <c r="B44" s="65" t="s">
        <v>36</v>
      </c>
      <c r="C44" s="66">
        <v>1.4999999999999999E-2</v>
      </c>
      <c r="D44" s="1">
        <f t="shared" si="0"/>
        <v>0</v>
      </c>
    </row>
    <row r="45" spans="1:4" ht="15" customHeight="1" x14ac:dyDescent="0.25">
      <c r="A45" s="80" t="s">
        <v>19</v>
      </c>
      <c r="B45" s="65" t="s">
        <v>77</v>
      </c>
      <c r="C45" s="66">
        <v>0.01</v>
      </c>
      <c r="D45" s="1">
        <f t="shared" si="0"/>
        <v>0</v>
      </c>
    </row>
    <row r="46" spans="1:4" x14ac:dyDescent="0.25">
      <c r="A46" s="80" t="s">
        <v>21</v>
      </c>
      <c r="B46" s="65" t="s">
        <v>2</v>
      </c>
      <c r="C46" s="66">
        <v>6.0000000000000001E-3</v>
      </c>
      <c r="D46" s="1">
        <f t="shared" si="0"/>
        <v>0</v>
      </c>
    </row>
    <row r="47" spans="1:4" x14ac:dyDescent="0.25">
      <c r="A47" s="80" t="s">
        <v>22</v>
      </c>
      <c r="B47" s="65" t="s">
        <v>3</v>
      </c>
      <c r="C47" s="66">
        <v>2E-3</v>
      </c>
      <c r="D47" s="1">
        <f t="shared" si="0"/>
        <v>0</v>
      </c>
    </row>
    <row r="48" spans="1:4" x14ac:dyDescent="0.25">
      <c r="A48" s="80" t="s">
        <v>37</v>
      </c>
      <c r="B48" s="65" t="s">
        <v>4</v>
      </c>
      <c r="C48" s="66">
        <v>0.08</v>
      </c>
      <c r="D48" s="1">
        <f t="shared" si="0"/>
        <v>0</v>
      </c>
    </row>
    <row r="49" spans="1:4" ht="15" customHeight="1" x14ac:dyDescent="0.25">
      <c r="A49" s="104" t="s">
        <v>38</v>
      </c>
      <c r="B49" s="105"/>
      <c r="C49" s="66">
        <f>SUM(C41:C48)</f>
        <v>0.36800000000000005</v>
      </c>
      <c r="D49" s="1">
        <f>SUM(D41:D48)</f>
        <v>0</v>
      </c>
    </row>
    <row r="50" spans="1:4" x14ac:dyDescent="0.25">
      <c r="A50" s="101" t="s">
        <v>72</v>
      </c>
      <c r="B50" s="101"/>
      <c r="C50" s="101"/>
      <c r="D50" s="101"/>
    </row>
    <row r="51" spans="1:4" x14ac:dyDescent="0.25">
      <c r="A51" s="80" t="s">
        <v>39</v>
      </c>
      <c r="B51" s="65" t="s">
        <v>40</v>
      </c>
      <c r="C51" s="80" t="s">
        <v>111</v>
      </c>
      <c r="D51" s="80" t="s">
        <v>12</v>
      </c>
    </row>
    <row r="52" spans="1:4" x14ac:dyDescent="0.25">
      <c r="A52" s="80" t="s">
        <v>13</v>
      </c>
      <c r="B52" s="65" t="s">
        <v>310</v>
      </c>
      <c r="C52" s="67">
        <v>0</v>
      </c>
      <c r="D52" s="1">
        <f>IF(C52*2*15-6%*D21&lt;0,0,C52*2*15-6%*D21)</f>
        <v>0</v>
      </c>
    </row>
    <row r="53" spans="1:4" x14ac:dyDescent="0.25">
      <c r="A53" s="80" t="s">
        <v>15</v>
      </c>
      <c r="B53" s="82" t="s">
        <v>309</v>
      </c>
      <c r="C53" s="67"/>
      <c r="D53" s="61">
        <v>0</v>
      </c>
    </row>
    <row r="54" spans="1:4" x14ac:dyDescent="0.25">
      <c r="A54" s="80" t="s">
        <v>17</v>
      </c>
      <c r="B54" s="82" t="s">
        <v>290</v>
      </c>
      <c r="C54" s="82"/>
      <c r="D54" s="1">
        <v>0</v>
      </c>
    </row>
    <row r="55" spans="1:4" x14ac:dyDescent="0.25">
      <c r="A55" s="80"/>
      <c r="B55" s="82" t="s">
        <v>291</v>
      </c>
      <c r="C55" s="82"/>
      <c r="D55" s="1">
        <v>0</v>
      </c>
    </row>
    <row r="56" spans="1:4" x14ac:dyDescent="0.25">
      <c r="A56" s="80" t="s">
        <v>18</v>
      </c>
      <c r="B56" s="99" t="s">
        <v>23</v>
      </c>
      <c r="C56" s="99"/>
      <c r="D56" s="1">
        <v>0</v>
      </c>
    </row>
    <row r="57" spans="1:4" ht="15" customHeight="1" x14ac:dyDescent="0.25">
      <c r="A57" s="103" t="s">
        <v>1</v>
      </c>
      <c r="B57" s="103"/>
      <c r="C57" s="103"/>
      <c r="D57" s="1">
        <f>SUM(D52:D56)</f>
        <v>0</v>
      </c>
    </row>
    <row r="58" spans="1:4" ht="15" customHeight="1" x14ac:dyDescent="0.25">
      <c r="A58" s="101" t="s">
        <v>41</v>
      </c>
      <c r="B58" s="101"/>
      <c r="C58" s="101"/>
      <c r="D58" s="101"/>
    </row>
    <row r="59" spans="1:4" x14ac:dyDescent="0.25">
      <c r="A59" s="80">
        <v>2</v>
      </c>
      <c r="B59" s="99" t="s">
        <v>42</v>
      </c>
      <c r="C59" s="99"/>
      <c r="D59" s="80" t="s">
        <v>12</v>
      </c>
    </row>
    <row r="60" spans="1:4" x14ac:dyDescent="0.25">
      <c r="A60" s="80" t="s">
        <v>26</v>
      </c>
      <c r="B60" s="99" t="s">
        <v>27</v>
      </c>
      <c r="C60" s="99"/>
      <c r="D60" s="1">
        <f>D36</f>
        <v>0</v>
      </c>
    </row>
    <row r="61" spans="1:4" x14ac:dyDescent="0.25">
      <c r="A61" s="80" t="s">
        <v>30</v>
      </c>
      <c r="B61" s="99" t="s">
        <v>31</v>
      </c>
      <c r="C61" s="99"/>
      <c r="D61" s="1">
        <f>D49</f>
        <v>0</v>
      </c>
    </row>
    <row r="62" spans="1:4" x14ac:dyDescent="0.25">
      <c r="A62" s="80" t="s">
        <v>39</v>
      </c>
      <c r="B62" s="99" t="s">
        <v>40</v>
      </c>
      <c r="C62" s="99"/>
      <c r="D62" s="1">
        <f>D57</f>
        <v>0</v>
      </c>
    </row>
    <row r="63" spans="1:4" ht="15" customHeight="1" x14ac:dyDescent="0.25">
      <c r="A63" s="103" t="s">
        <v>1</v>
      </c>
      <c r="B63" s="103"/>
      <c r="C63" s="103"/>
      <c r="D63" s="1">
        <f>SUM(D60:D62)</f>
        <v>0</v>
      </c>
    </row>
    <row r="64" spans="1:4" x14ac:dyDescent="0.25">
      <c r="A64" s="112"/>
      <c r="B64" s="112"/>
      <c r="C64" s="112"/>
      <c r="D64" s="112"/>
    </row>
    <row r="65" spans="1:4" x14ac:dyDescent="0.25">
      <c r="A65" s="101" t="s">
        <v>43</v>
      </c>
      <c r="B65" s="101"/>
      <c r="C65" s="101"/>
      <c r="D65" s="101"/>
    </row>
    <row r="66" spans="1:4" x14ac:dyDescent="0.25">
      <c r="A66" s="80">
        <v>3</v>
      </c>
      <c r="B66" s="69" t="s">
        <v>44</v>
      </c>
      <c r="C66" s="60" t="s">
        <v>32</v>
      </c>
      <c r="D66" s="60" t="s">
        <v>12</v>
      </c>
    </row>
    <row r="67" spans="1:4" x14ac:dyDescent="0.25">
      <c r="A67" s="80" t="s">
        <v>13</v>
      </c>
      <c r="B67" s="69" t="s">
        <v>45</v>
      </c>
      <c r="C67" s="70">
        <v>4.1999999999999997E-3</v>
      </c>
      <c r="D67" s="1">
        <f>$D$28*C67</f>
        <v>0</v>
      </c>
    </row>
    <row r="68" spans="1:4" ht="15" customHeight="1" x14ac:dyDescent="0.25">
      <c r="A68" s="80" t="s">
        <v>15</v>
      </c>
      <c r="B68" s="69" t="s">
        <v>46</v>
      </c>
      <c r="C68" s="70">
        <v>2.9999999999999997E-4</v>
      </c>
      <c r="D68" s="1">
        <f>$D$28*C68</f>
        <v>0</v>
      </c>
    </row>
    <row r="69" spans="1:4" x14ac:dyDescent="0.25">
      <c r="A69" s="80" t="s">
        <v>17</v>
      </c>
      <c r="B69" s="69" t="s">
        <v>47</v>
      </c>
      <c r="C69" s="70">
        <v>1.9400000000000001E-2</v>
      </c>
      <c r="D69" s="1">
        <f>$D$28*C69</f>
        <v>0</v>
      </c>
    </row>
    <row r="70" spans="1:4" x14ac:dyDescent="0.25">
      <c r="A70" s="80" t="s">
        <v>18</v>
      </c>
      <c r="B70" s="69" t="s">
        <v>292</v>
      </c>
      <c r="C70" s="70">
        <v>7.1000000000000004E-3</v>
      </c>
      <c r="D70" s="1">
        <f>$D$28*C70</f>
        <v>0</v>
      </c>
    </row>
    <row r="71" spans="1:4" x14ac:dyDescent="0.25">
      <c r="A71" s="80" t="s">
        <v>19</v>
      </c>
      <c r="B71" s="69" t="s">
        <v>293</v>
      </c>
      <c r="C71" s="70">
        <v>0.04</v>
      </c>
      <c r="D71" s="1">
        <f>$D$28*C71</f>
        <v>0</v>
      </c>
    </row>
    <row r="72" spans="1:4" ht="15" customHeight="1" x14ac:dyDescent="0.25">
      <c r="A72" s="104" t="s">
        <v>38</v>
      </c>
      <c r="B72" s="105"/>
      <c r="C72" s="66">
        <f>SUM(C67:C71)</f>
        <v>7.1000000000000008E-2</v>
      </c>
      <c r="D72" s="1">
        <f>SUM(D67:D71)</f>
        <v>0</v>
      </c>
    </row>
    <row r="73" spans="1:4" x14ac:dyDescent="0.25">
      <c r="A73" s="100"/>
      <c r="B73" s="100"/>
      <c r="C73" s="100"/>
      <c r="D73" s="100"/>
    </row>
    <row r="74" spans="1:4" x14ac:dyDescent="0.25">
      <c r="A74" s="101" t="s">
        <v>48</v>
      </c>
      <c r="B74" s="101"/>
      <c r="C74" s="101"/>
      <c r="D74" s="101"/>
    </row>
    <row r="75" spans="1:4" x14ac:dyDescent="0.25">
      <c r="A75" s="108" t="s">
        <v>78</v>
      </c>
      <c r="B75" s="109"/>
      <c r="C75" s="109"/>
      <c r="D75" s="110"/>
    </row>
    <row r="76" spans="1:4" x14ac:dyDescent="0.25">
      <c r="A76" s="80" t="s">
        <v>49</v>
      </c>
      <c r="B76" s="65" t="s">
        <v>50</v>
      </c>
      <c r="C76" s="80" t="s">
        <v>32</v>
      </c>
      <c r="D76" s="80" t="s">
        <v>12</v>
      </c>
    </row>
    <row r="77" spans="1:4" x14ac:dyDescent="0.25">
      <c r="A77" s="60" t="s">
        <v>13</v>
      </c>
      <c r="B77" s="71" t="s">
        <v>79</v>
      </c>
      <c r="C77" s="70">
        <v>0</v>
      </c>
      <c r="D77" s="61">
        <f t="shared" ref="D77:D82" si="1">$D$28*C77</f>
        <v>0</v>
      </c>
    </row>
    <row r="78" spans="1:4" x14ac:dyDescent="0.25">
      <c r="A78" s="60" t="s">
        <v>15</v>
      </c>
      <c r="B78" s="71" t="s">
        <v>80</v>
      </c>
      <c r="C78" s="70">
        <v>2.8E-3</v>
      </c>
      <c r="D78" s="61">
        <f t="shared" si="1"/>
        <v>0</v>
      </c>
    </row>
    <row r="79" spans="1:4" ht="15" customHeight="1" x14ac:dyDescent="0.25">
      <c r="A79" s="60" t="s">
        <v>17</v>
      </c>
      <c r="B79" s="71" t="s">
        <v>81</v>
      </c>
      <c r="C79" s="70">
        <v>8.0000000000000004E-4</v>
      </c>
      <c r="D79" s="61">
        <f t="shared" si="1"/>
        <v>0</v>
      </c>
    </row>
    <row r="80" spans="1:4" x14ac:dyDescent="0.25">
      <c r="A80" s="60" t="s">
        <v>18</v>
      </c>
      <c r="B80" s="71" t="s">
        <v>84</v>
      </c>
      <c r="C80" s="70">
        <v>3.3E-3</v>
      </c>
      <c r="D80" s="61">
        <f t="shared" si="1"/>
        <v>0</v>
      </c>
    </row>
    <row r="81" spans="1:4" x14ac:dyDescent="0.25">
      <c r="A81" s="60" t="s">
        <v>19</v>
      </c>
      <c r="B81" s="71" t="s">
        <v>82</v>
      </c>
      <c r="C81" s="70">
        <v>5.9999999999999995E-4</v>
      </c>
      <c r="D81" s="61">
        <f t="shared" si="1"/>
        <v>0</v>
      </c>
    </row>
    <row r="82" spans="1:4" x14ac:dyDescent="0.25">
      <c r="A82" s="60" t="s">
        <v>21</v>
      </c>
      <c r="B82" s="71" t="s">
        <v>83</v>
      </c>
      <c r="C82" s="70">
        <v>0</v>
      </c>
      <c r="D82" s="61">
        <f t="shared" si="1"/>
        <v>0</v>
      </c>
    </row>
    <row r="83" spans="1:4" ht="15" customHeight="1" x14ac:dyDescent="0.25">
      <c r="A83" s="104" t="s">
        <v>38</v>
      </c>
      <c r="B83" s="105"/>
      <c r="C83" s="66">
        <f>SUM(C77:C82)</f>
        <v>7.4999999999999997E-3</v>
      </c>
      <c r="D83" s="1">
        <f>SUM(D77:D82)</f>
        <v>0</v>
      </c>
    </row>
    <row r="84" spans="1:4" x14ac:dyDescent="0.25">
      <c r="A84" s="106" t="s">
        <v>85</v>
      </c>
      <c r="B84" s="107"/>
      <c r="C84" s="107"/>
      <c r="D84" s="107"/>
    </row>
    <row r="85" spans="1:4" x14ac:dyDescent="0.25">
      <c r="A85" s="80" t="s">
        <v>51</v>
      </c>
      <c r="B85" s="65" t="s">
        <v>86</v>
      </c>
      <c r="C85" s="80" t="s">
        <v>32</v>
      </c>
      <c r="D85" s="80" t="s">
        <v>12</v>
      </c>
    </row>
    <row r="86" spans="1:4" x14ac:dyDescent="0.25">
      <c r="A86" s="80" t="s">
        <v>13</v>
      </c>
      <c r="B86" s="64" t="s">
        <v>87</v>
      </c>
      <c r="C86" s="66">
        <v>0</v>
      </c>
      <c r="D86" s="1">
        <v>0</v>
      </c>
    </row>
    <row r="87" spans="1:4" ht="15" customHeight="1" x14ac:dyDescent="0.25">
      <c r="A87" s="104" t="s">
        <v>38</v>
      </c>
      <c r="B87" s="105"/>
      <c r="C87" s="66">
        <f>SUM(C86)</f>
        <v>0</v>
      </c>
      <c r="D87" s="1">
        <f>SUM(D86)</f>
        <v>0</v>
      </c>
    </row>
    <row r="88" spans="1:4" ht="15" customHeight="1" x14ac:dyDescent="0.25">
      <c r="A88" s="101" t="s">
        <v>52</v>
      </c>
      <c r="B88" s="101"/>
      <c r="C88" s="101"/>
      <c r="D88" s="101"/>
    </row>
    <row r="89" spans="1:4" x14ac:dyDescent="0.25">
      <c r="A89" s="80">
        <v>4</v>
      </c>
      <c r="B89" s="99" t="s">
        <v>53</v>
      </c>
      <c r="C89" s="99"/>
      <c r="D89" s="80" t="s">
        <v>12</v>
      </c>
    </row>
    <row r="90" spans="1:4" x14ac:dyDescent="0.25">
      <c r="A90" s="80" t="s">
        <v>49</v>
      </c>
      <c r="B90" s="99" t="s">
        <v>88</v>
      </c>
      <c r="C90" s="99"/>
      <c r="D90" s="1">
        <f>D83</f>
        <v>0</v>
      </c>
    </row>
    <row r="91" spans="1:4" x14ac:dyDescent="0.25">
      <c r="A91" s="80" t="s">
        <v>51</v>
      </c>
      <c r="B91" s="99" t="s">
        <v>86</v>
      </c>
      <c r="C91" s="99"/>
      <c r="D91" s="1">
        <f>D87</f>
        <v>0</v>
      </c>
    </row>
    <row r="92" spans="1:4" ht="15" customHeight="1" x14ac:dyDescent="0.25">
      <c r="A92" s="103" t="s">
        <v>1</v>
      </c>
      <c r="B92" s="103"/>
      <c r="C92" s="103"/>
      <c r="D92" s="1">
        <f>SUM(D90:D91)</f>
        <v>0</v>
      </c>
    </row>
    <row r="93" spans="1:4" x14ac:dyDescent="0.25">
      <c r="A93" s="100"/>
      <c r="B93" s="100"/>
      <c r="C93" s="100"/>
      <c r="D93" s="100"/>
    </row>
    <row r="94" spans="1:4" x14ac:dyDescent="0.25">
      <c r="A94" s="108" t="s">
        <v>54</v>
      </c>
      <c r="B94" s="109"/>
      <c r="C94" s="109"/>
      <c r="D94" s="110"/>
    </row>
    <row r="95" spans="1:4" x14ac:dyDescent="0.25">
      <c r="A95" s="80">
        <v>5</v>
      </c>
      <c r="B95" s="99" t="s">
        <v>5</v>
      </c>
      <c r="C95" s="99"/>
      <c r="D95" s="80" t="s">
        <v>12</v>
      </c>
    </row>
    <row r="96" spans="1:4" ht="15" customHeight="1" x14ac:dyDescent="0.25">
      <c r="A96" s="80" t="s">
        <v>13</v>
      </c>
      <c r="B96" s="99" t="s">
        <v>55</v>
      </c>
      <c r="C96" s="99"/>
      <c r="D96" s="1">
        <f>Uniformes!E12</f>
        <v>0</v>
      </c>
    </row>
    <row r="97" spans="1:4" x14ac:dyDescent="0.25">
      <c r="A97" s="80" t="s">
        <v>15</v>
      </c>
      <c r="B97" s="99" t="s">
        <v>56</v>
      </c>
      <c r="C97" s="99"/>
      <c r="D97" s="1">
        <v>0</v>
      </c>
    </row>
    <row r="98" spans="1:4" x14ac:dyDescent="0.25">
      <c r="A98" s="80" t="s">
        <v>17</v>
      </c>
      <c r="B98" s="99" t="s">
        <v>57</v>
      </c>
      <c r="C98" s="99"/>
      <c r="D98" s="1">
        <v>0</v>
      </c>
    </row>
    <row r="99" spans="1:4" x14ac:dyDescent="0.25">
      <c r="A99" s="80" t="s">
        <v>18</v>
      </c>
      <c r="B99" s="99" t="s">
        <v>23</v>
      </c>
      <c r="C99" s="99"/>
      <c r="D99" s="1">
        <v>0</v>
      </c>
    </row>
    <row r="100" spans="1:4" ht="15" customHeight="1" x14ac:dyDescent="0.25">
      <c r="A100" s="103" t="s">
        <v>38</v>
      </c>
      <c r="B100" s="103"/>
      <c r="C100" s="103"/>
      <c r="D100" s="1">
        <f>SUM(D96:D99)</f>
        <v>0</v>
      </c>
    </row>
    <row r="101" spans="1:4" x14ac:dyDescent="0.25">
      <c r="A101" s="100"/>
      <c r="B101" s="100"/>
      <c r="C101" s="100"/>
      <c r="D101" s="100"/>
    </row>
    <row r="102" spans="1:4" x14ac:dyDescent="0.25">
      <c r="A102" s="101" t="s">
        <v>58</v>
      </c>
      <c r="B102" s="101"/>
      <c r="C102" s="101"/>
      <c r="D102" s="101"/>
    </row>
    <row r="103" spans="1:4" x14ac:dyDescent="0.25">
      <c r="A103" s="80">
        <v>6</v>
      </c>
      <c r="B103" s="81" t="s">
        <v>6</v>
      </c>
      <c r="C103" s="80" t="s">
        <v>32</v>
      </c>
      <c r="D103" s="80" t="s">
        <v>12</v>
      </c>
    </row>
    <row r="104" spans="1:4" x14ac:dyDescent="0.25">
      <c r="A104" s="80" t="s">
        <v>13</v>
      </c>
      <c r="B104" s="81" t="s">
        <v>7</v>
      </c>
      <c r="C104" s="36">
        <v>0</v>
      </c>
      <c r="D104" s="1">
        <f>D120*C104</f>
        <v>0</v>
      </c>
    </row>
    <row r="105" spans="1:4" x14ac:dyDescent="0.25">
      <c r="A105" s="80" t="s">
        <v>15</v>
      </c>
      <c r="B105" s="81" t="s">
        <v>9</v>
      </c>
      <c r="C105" s="36">
        <v>0</v>
      </c>
      <c r="D105" s="1">
        <f>(D104+D120)*C105</f>
        <v>0</v>
      </c>
    </row>
    <row r="106" spans="1:4" x14ac:dyDescent="0.25">
      <c r="A106" s="80" t="s">
        <v>17</v>
      </c>
      <c r="B106" s="72" t="s">
        <v>8</v>
      </c>
      <c r="C106" s="73">
        <v>0</v>
      </c>
      <c r="D106" s="74"/>
    </row>
    <row r="107" spans="1:4" ht="15" customHeight="1" x14ac:dyDescent="0.25">
      <c r="A107" s="80"/>
      <c r="B107" s="81" t="s">
        <v>93</v>
      </c>
      <c r="C107" s="36">
        <v>0</v>
      </c>
      <c r="D107" s="75">
        <f>($D$120+$D$104+$D$105)/(1-$C$106)*C107</f>
        <v>0</v>
      </c>
    </row>
    <row r="108" spans="1:4" x14ac:dyDescent="0.25">
      <c r="A108" s="80"/>
      <c r="B108" s="81" t="s">
        <v>94</v>
      </c>
      <c r="C108" s="36">
        <v>0</v>
      </c>
      <c r="D108" s="75">
        <f>($D$120+$D$104+$D$105)/(1-$C$106)*C108</f>
        <v>0</v>
      </c>
    </row>
    <row r="109" spans="1:4" x14ac:dyDescent="0.25">
      <c r="A109" s="80"/>
      <c r="B109" s="81" t="s">
        <v>95</v>
      </c>
      <c r="C109" s="36">
        <v>0</v>
      </c>
      <c r="D109" s="75">
        <f>($D$120+$D$104+$D$105)/(1-$C$106)*C109</f>
        <v>0</v>
      </c>
    </row>
    <row r="110" spans="1:4" x14ac:dyDescent="0.25">
      <c r="A110" s="80"/>
      <c r="B110" s="81" t="s">
        <v>96</v>
      </c>
      <c r="C110" s="36">
        <v>0</v>
      </c>
      <c r="D110" s="75">
        <f>($D$120+$D$104+$D$105)/(1-$C$106)*C110</f>
        <v>0</v>
      </c>
    </row>
    <row r="111" spans="1:4" ht="15" customHeight="1" x14ac:dyDescent="0.25">
      <c r="A111" s="103" t="s">
        <v>38</v>
      </c>
      <c r="B111" s="103"/>
      <c r="C111" s="36">
        <f>SUM(C104,C105,C107,C108,C109,C110)</f>
        <v>0</v>
      </c>
      <c r="D111" s="1">
        <f>SUM(D104,D105,D107,D108,D109,D110)</f>
        <v>0</v>
      </c>
    </row>
    <row r="112" spans="1:4" x14ac:dyDescent="0.25">
      <c r="A112" s="100"/>
      <c r="B112" s="100"/>
      <c r="C112" s="100"/>
      <c r="D112" s="100"/>
    </row>
    <row r="113" spans="1:4" x14ac:dyDescent="0.25">
      <c r="A113" s="101" t="s">
        <v>74</v>
      </c>
      <c r="B113" s="101"/>
      <c r="C113" s="101"/>
      <c r="D113" s="101"/>
    </row>
    <row r="114" spans="1:4" x14ac:dyDescent="0.25">
      <c r="A114" s="80"/>
      <c r="B114" s="99" t="s">
        <v>59</v>
      </c>
      <c r="C114" s="99"/>
      <c r="D114" s="80" t="s">
        <v>12</v>
      </c>
    </row>
    <row r="115" spans="1:4" x14ac:dyDescent="0.25">
      <c r="A115" s="80" t="s">
        <v>13</v>
      </c>
      <c r="B115" s="99" t="s">
        <v>10</v>
      </c>
      <c r="C115" s="99"/>
      <c r="D115" s="1">
        <f>D28</f>
        <v>0</v>
      </c>
    </row>
    <row r="116" spans="1:4" ht="15" customHeight="1" x14ac:dyDescent="0.25">
      <c r="A116" s="80" t="s">
        <v>15</v>
      </c>
      <c r="B116" s="99" t="s">
        <v>24</v>
      </c>
      <c r="C116" s="99"/>
      <c r="D116" s="1">
        <f>D63</f>
        <v>0</v>
      </c>
    </row>
    <row r="117" spans="1:4" x14ac:dyDescent="0.25">
      <c r="A117" s="80" t="s">
        <v>17</v>
      </c>
      <c r="B117" s="99" t="s">
        <v>43</v>
      </c>
      <c r="C117" s="99"/>
      <c r="D117" s="1">
        <f>D72</f>
        <v>0</v>
      </c>
    </row>
    <row r="118" spans="1:4" ht="15" customHeight="1" x14ac:dyDescent="0.25">
      <c r="A118" s="80" t="s">
        <v>18</v>
      </c>
      <c r="B118" s="99" t="s">
        <v>48</v>
      </c>
      <c r="C118" s="99"/>
      <c r="D118" s="1">
        <f>D92</f>
        <v>0</v>
      </c>
    </row>
    <row r="119" spans="1:4" ht="15" customHeight="1" x14ac:dyDescent="0.25">
      <c r="A119" s="80" t="s">
        <v>19</v>
      </c>
      <c r="B119" s="99" t="s">
        <v>54</v>
      </c>
      <c r="C119" s="99"/>
      <c r="D119" s="1">
        <f>D100</f>
        <v>0</v>
      </c>
    </row>
    <row r="120" spans="1:4" ht="15" customHeight="1" x14ac:dyDescent="0.25">
      <c r="A120" s="103" t="s">
        <v>97</v>
      </c>
      <c r="B120" s="103"/>
      <c r="C120" s="103"/>
      <c r="D120" s="1">
        <f>SUM(D115:D119)</f>
        <v>0</v>
      </c>
    </row>
    <row r="121" spans="1:4" x14ac:dyDescent="0.25">
      <c r="A121" s="80" t="s">
        <v>21</v>
      </c>
      <c r="B121" s="99" t="s">
        <v>58</v>
      </c>
      <c r="C121" s="99"/>
      <c r="D121" s="1">
        <f>D111</f>
        <v>0</v>
      </c>
    </row>
    <row r="122" spans="1:4" ht="15" customHeight="1" x14ac:dyDescent="0.25">
      <c r="A122" s="102" t="s">
        <v>60</v>
      </c>
      <c r="B122" s="102"/>
      <c r="C122" s="102"/>
      <c r="D122" s="2">
        <f>D120+D121</f>
        <v>0</v>
      </c>
    </row>
    <row r="123" spans="1:4" ht="15" customHeight="1" x14ac:dyDescent="0.25">
      <c r="A123" s="102" t="s">
        <v>70</v>
      </c>
      <c r="B123" s="102"/>
      <c r="C123" s="102"/>
      <c r="D123" s="2">
        <f>D122*D9</f>
        <v>0</v>
      </c>
    </row>
    <row r="124" spans="1:4" ht="15" customHeight="1" x14ac:dyDescent="0.25">
      <c r="A124" s="102" t="s">
        <v>71</v>
      </c>
      <c r="B124" s="102"/>
      <c r="C124" s="102"/>
      <c r="D124" s="2">
        <f>D122*D9*12</f>
        <v>0</v>
      </c>
    </row>
  </sheetData>
  <mergeCells count="80">
    <mergeCell ref="A83:B83"/>
    <mergeCell ref="B121:C121"/>
    <mergeCell ref="A122:C122"/>
    <mergeCell ref="A123:C123"/>
    <mergeCell ref="A124:C124"/>
    <mergeCell ref="A101:D101"/>
    <mergeCell ref="A102:D102"/>
    <mergeCell ref="A111:B111"/>
    <mergeCell ref="A112:D112"/>
    <mergeCell ref="A113:D113"/>
    <mergeCell ref="B115:C115"/>
    <mergeCell ref="B114:C114"/>
    <mergeCell ref="A120:C120"/>
    <mergeCell ref="B118:C118"/>
    <mergeCell ref="B119:C119"/>
    <mergeCell ref="B95:C95"/>
    <mergeCell ref="A50:D50"/>
    <mergeCell ref="A57:C57"/>
    <mergeCell ref="A58:D58"/>
    <mergeCell ref="B59:C59"/>
    <mergeCell ref="B56:C56"/>
    <mergeCell ref="B5:C5"/>
    <mergeCell ref="A2:D2"/>
    <mergeCell ref="B3:C3"/>
    <mergeCell ref="B4:C4"/>
    <mergeCell ref="A49:B49"/>
    <mergeCell ref="B17:C17"/>
    <mergeCell ref="B6:C6"/>
    <mergeCell ref="A7:D7"/>
    <mergeCell ref="A8:B8"/>
    <mergeCell ref="A9:B9"/>
    <mergeCell ref="A10:D10"/>
    <mergeCell ref="A11:D11"/>
    <mergeCell ref="A12:D12"/>
    <mergeCell ref="B13:C13"/>
    <mergeCell ref="B14:C14"/>
    <mergeCell ref="B15:C15"/>
    <mergeCell ref="B16:C16"/>
    <mergeCell ref="A29:D29"/>
    <mergeCell ref="A18:D18"/>
    <mergeCell ref="A19:D19"/>
    <mergeCell ref="B20:C20"/>
    <mergeCell ref="B21:C21"/>
    <mergeCell ref="B22:C22"/>
    <mergeCell ref="B23:C23"/>
    <mergeCell ref="B25:C25"/>
    <mergeCell ref="B26:C26"/>
    <mergeCell ref="B27:C27"/>
    <mergeCell ref="A28:C28"/>
    <mergeCell ref="A30:D30"/>
    <mergeCell ref="A31:D31"/>
    <mergeCell ref="A36:B36"/>
    <mergeCell ref="A38:B38"/>
    <mergeCell ref="A39:D39"/>
    <mergeCell ref="B60:C60"/>
    <mergeCell ref="B61:C61"/>
    <mergeCell ref="B62:C62"/>
    <mergeCell ref="A63:C63"/>
    <mergeCell ref="B91:C91"/>
    <mergeCell ref="A64:D64"/>
    <mergeCell ref="A65:D65"/>
    <mergeCell ref="A72:B72"/>
    <mergeCell ref="A73:D73"/>
    <mergeCell ref="A74:D74"/>
    <mergeCell ref="A75:D75"/>
    <mergeCell ref="A87:B87"/>
    <mergeCell ref="A88:D88"/>
    <mergeCell ref="B89:C89"/>
    <mergeCell ref="B90:C90"/>
    <mergeCell ref="A84:D84"/>
    <mergeCell ref="A92:C92"/>
    <mergeCell ref="A93:D93"/>
    <mergeCell ref="A94:D94"/>
    <mergeCell ref="B96:C96"/>
    <mergeCell ref="B97:C97"/>
    <mergeCell ref="B98:C98"/>
    <mergeCell ref="B99:C99"/>
    <mergeCell ref="A100:C100"/>
    <mergeCell ref="B117:C117"/>
    <mergeCell ref="B116:C116"/>
  </mergeCells>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45A7A-3D96-43AA-A20D-DFF8A3247F8F}">
  <dimension ref="A1:D126"/>
  <sheetViews>
    <sheetView tabSelected="1" topLeftCell="A100" workbookViewId="0">
      <selection activeCell="C113" sqref="C113"/>
    </sheetView>
  </sheetViews>
  <sheetFormatPr defaultRowHeight="15" x14ac:dyDescent="0.25"/>
  <cols>
    <col min="1" max="1" width="3.5703125" style="38" bestFit="1" customWidth="1"/>
    <col min="2" max="2" width="65" style="39" bestFit="1" customWidth="1"/>
    <col min="3" max="3" width="24.42578125" style="39" bestFit="1" customWidth="1"/>
    <col min="4" max="4" width="34.5703125" style="38" bestFit="1" customWidth="1"/>
  </cols>
  <sheetData>
    <row r="1" spans="1:4" x14ac:dyDescent="0.25">
      <c r="A1" s="123" t="s">
        <v>99</v>
      </c>
      <c r="B1" s="123"/>
      <c r="C1" s="123"/>
      <c r="D1" s="123"/>
    </row>
    <row r="2" spans="1:4" x14ac:dyDescent="0.25">
      <c r="A2" s="123" t="s">
        <v>262</v>
      </c>
      <c r="B2" s="123"/>
      <c r="C2" s="123"/>
      <c r="D2" s="123"/>
    </row>
    <row r="3" spans="1:4" x14ac:dyDescent="0.25">
      <c r="A3" s="39"/>
      <c r="D3" s="39"/>
    </row>
    <row r="4" spans="1:4" x14ac:dyDescent="0.25">
      <c r="A4" s="115" t="s">
        <v>76</v>
      </c>
      <c r="B4" s="116"/>
      <c r="C4" s="116"/>
      <c r="D4" s="117"/>
    </row>
    <row r="5" spans="1:4" x14ac:dyDescent="0.25">
      <c r="A5" s="40" t="s">
        <v>13</v>
      </c>
      <c r="B5" s="120" t="s">
        <v>73</v>
      </c>
      <c r="C5" s="120"/>
      <c r="D5" s="40">
        <v>2021</v>
      </c>
    </row>
    <row r="6" spans="1:4" x14ac:dyDescent="0.25">
      <c r="A6" s="48" t="s">
        <v>15</v>
      </c>
      <c r="B6" s="120" t="s">
        <v>61</v>
      </c>
      <c r="C6" s="120"/>
      <c r="D6" s="47" t="s">
        <v>272</v>
      </c>
    </row>
    <row r="7" spans="1:4" x14ac:dyDescent="0.25">
      <c r="A7" s="48" t="s">
        <v>17</v>
      </c>
      <c r="B7" s="120" t="s">
        <v>62</v>
      </c>
      <c r="C7" s="120"/>
      <c r="D7" s="52" t="s">
        <v>275</v>
      </c>
    </row>
    <row r="8" spans="1:4" x14ac:dyDescent="0.25">
      <c r="A8" s="48" t="s">
        <v>18</v>
      </c>
      <c r="B8" s="120" t="s">
        <v>63</v>
      </c>
      <c r="C8" s="120"/>
      <c r="D8" s="53" t="s">
        <v>307</v>
      </c>
    </row>
    <row r="9" spans="1:4" x14ac:dyDescent="0.25">
      <c r="A9" s="121" t="s">
        <v>75</v>
      </c>
      <c r="B9" s="121"/>
      <c r="C9" s="121"/>
      <c r="D9" s="121"/>
    </row>
    <row r="10" spans="1:4" x14ac:dyDescent="0.25">
      <c r="A10" s="122" t="s">
        <v>64</v>
      </c>
      <c r="B10" s="122"/>
      <c r="C10" s="47" t="s">
        <v>65</v>
      </c>
      <c r="D10" s="47" t="s">
        <v>98</v>
      </c>
    </row>
    <row r="11" spans="1:4" x14ac:dyDescent="0.25">
      <c r="A11" s="121" t="s">
        <v>265</v>
      </c>
      <c r="B11" s="121"/>
      <c r="C11" s="48" t="s">
        <v>266</v>
      </c>
      <c r="D11" s="48">
        <v>1</v>
      </c>
    </row>
    <row r="12" spans="1:4" x14ac:dyDescent="0.25">
      <c r="A12" s="101" t="s">
        <v>90</v>
      </c>
      <c r="B12" s="101"/>
      <c r="C12" s="101"/>
      <c r="D12" s="101"/>
    </row>
    <row r="13" spans="1:4" x14ac:dyDescent="0.25">
      <c r="A13" s="121" t="s">
        <v>66</v>
      </c>
      <c r="B13" s="121"/>
      <c r="C13" s="121"/>
      <c r="D13" s="121"/>
    </row>
    <row r="14" spans="1:4" x14ac:dyDescent="0.25">
      <c r="A14" s="121" t="s">
        <v>89</v>
      </c>
      <c r="B14" s="121"/>
      <c r="C14" s="121"/>
      <c r="D14" s="121"/>
    </row>
    <row r="15" spans="1:4" x14ac:dyDescent="0.25">
      <c r="A15" s="40">
        <v>1</v>
      </c>
      <c r="B15" s="120" t="s">
        <v>67</v>
      </c>
      <c r="C15" s="120"/>
      <c r="D15" s="49" t="s">
        <v>269</v>
      </c>
    </row>
    <row r="16" spans="1:4" x14ac:dyDescent="0.25">
      <c r="A16" s="40">
        <v>2</v>
      </c>
      <c r="B16" s="120" t="s">
        <v>91</v>
      </c>
      <c r="C16" s="120"/>
      <c r="D16" s="48" t="s">
        <v>276</v>
      </c>
    </row>
    <row r="17" spans="1:4" x14ac:dyDescent="0.25">
      <c r="A17" s="40">
        <v>3</v>
      </c>
      <c r="B17" s="120" t="s">
        <v>68</v>
      </c>
      <c r="C17" s="120"/>
      <c r="D17" s="1">
        <v>1212</v>
      </c>
    </row>
    <row r="18" spans="1:4" x14ac:dyDescent="0.25">
      <c r="A18" s="84">
        <v>4</v>
      </c>
      <c r="B18" s="120" t="s">
        <v>69</v>
      </c>
      <c r="C18" s="120"/>
      <c r="D18" s="83"/>
    </row>
    <row r="19" spans="1:4" x14ac:dyDescent="0.25">
      <c r="A19" s="84">
        <v>5</v>
      </c>
      <c r="B19" s="120" t="s">
        <v>92</v>
      </c>
      <c r="C19" s="120"/>
      <c r="D19" s="37">
        <v>44593</v>
      </c>
    </row>
    <row r="20" spans="1:4" x14ac:dyDescent="0.25">
      <c r="A20" s="119"/>
      <c r="B20" s="119"/>
      <c r="C20" s="119"/>
      <c r="D20" s="119"/>
    </row>
    <row r="21" spans="1:4" x14ac:dyDescent="0.25">
      <c r="A21" s="101" t="s">
        <v>10</v>
      </c>
      <c r="B21" s="101"/>
      <c r="C21" s="101"/>
      <c r="D21" s="101"/>
    </row>
    <row r="22" spans="1:4" x14ac:dyDescent="0.25">
      <c r="A22" s="80">
        <v>1</v>
      </c>
      <c r="B22" s="99" t="s">
        <v>11</v>
      </c>
      <c r="C22" s="99"/>
      <c r="D22" s="80" t="s">
        <v>12</v>
      </c>
    </row>
    <row r="23" spans="1:4" x14ac:dyDescent="0.25">
      <c r="A23" s="60" t="s">
        <v>13</v>
      </c>
      <c r="B23" s="113" t="s">
        <v>14</v>
      </c>
      <c r="C23" s="113"/>
      <c r="D23" s="61">
        <v>0</v>
      </c>
    </row>
    <row r="24" spans="1:4" x14ac:dyDescent="0.25">
      <c r="A24" s="80" t="s">
        <v>15</v>
      </c>
      <c r="B24" s="99" t="s">
        <v>16</v>
      </c>
      <c r="C24" s="99"/>
      <c r="D24" s="1">
        <v>0</v>
      </c>
    </row>
    <row r="25" spans="1:4" x14ac:dyDescent="0.25">
      <c r="A25" s="80" t="s">
        <v>17</v>
      </c>
      <c r="B25" s="99" t="s">
        <v>277</v>
      </c>
      <c r="C25" s="99"/>
      <c r="D25" s="1">
        <v>0</v>
      </c>
    </row>
    <row r="26" spans="1:4" x14ac:dyDescent="0.25">
      <c r="A26" s="80" t="s">
        <v>18</v>
      </c>
      <c r="B26" s="81" t="s">
        <v>315</v>
      </c>
      <c r="C26" s="85"/>
      <c r="D26" s="1">
        <f>0*C26</f>
        <v>0</v>
      </c>
    </row>
    <row r="27" spans="1:4" x14ac:dyDescent="0.25">
      <c r="A27" s="80" t="s">
        <v>19</v>
      </c>
      <c r="B27" s="99" t="s">
        <v>0</v>
      </c>
      <c r="C27" s="99"/>
      <c r="D27" s="1">
        <v>0</v>
      </c>
    </row>
    <row r="28" spans="1:4" x14ac:dyDescent="0.25">
      <c r="A28" s="80" t="s">
        <v>21</v>
      </c>
      <c r="B28" s="99" t="s">
        <v>20</v>
      </c>
      <c r="C28" s="99"/>
      <c r="D28" s="1">
        <v>0</v>
      </c>
    </row>
    <row r="29" spans="1:4" ht="15" customHeight="1" x14ac:dyDescent="0.25">
      <c r="A29" s="80" t="s">
        <v>22</v>
      </c>
      <c r="B29" s="99" t="s">
        <v>23</v>
      </c>
      <c r="C29" s="99"/>
      <c r="D29" s="1">
        <v>0</v>
      </c>
    </row>
    <row r="30" spans="1:4" ht="15" customHeight="1" x14ac:dyDescent="0.25">
      <c r="A30" s="104" t="s">
        <v>1</v>
      </c>
      <c r="B30" s="111"/>
      <c r="C30" s="105"/>
      <c r="D30" s="63">
        <f>SUM(D23:D29)</f>
        <v>0</v>
      </c>
    </row>
    <row r="31" spans="1:4" x14ac:dyDescent="0.25">
      <c r="A31" s="112"/>
      <c r="B31" s="112"/>
      <c r="C31" s="112"/>
      <c r="D31" s="112"/>
    </row>
    <row r="32" spans="1:4" x14ac:dyDescent="0.25">
      <c r="A32" s="101" t="s">
        <v>24</v>
      </c>
      <c r="B32" s="101"/>
      <c r="C32" s="101"/>
      <c r="D32" s="101"/>
    </row>
    <row r="33" spans="1:4" x14ac:dyDescent="0.25">
      <c r="A33" s="101" t="s">
        <v>25</v>
      </c>
      <c r="B33" s="101"/>
      <c r="C33" s="101"/>
      <c r="D33" s="101"/>
    </row>
    <row r="34" spans="1:4" x14ac:dyDescent="0.25">
      <c r="A34" s="80" t="s">
        <v>26</v>
      </c>
      <c r="B34" s="64" t="s">
        <v>27</v>
      </c>
      <c r="C34" s="80" t="s">
        <v>32</v>
      </c>
      <c r="D34" s="80" t="s">
        <v>12</v>
      </c>
    </row>
    <row r="35" spans="1:4" x14ac:dyDescent="0.25">
      <c r="A35" s="80" t="s">
        <v>13</v>
      </c>
      <c r="B35" s="65" t="s">
        <v>28</v>
      </c>
      <c r="C35" s="66">
        <v>8.3299999999999999E-2</v>
      </c>
      <c r="D35" s="1">
        <f>$D$30*C35</f>
        <v>0</v>
      </c>
    </row>
    <row r="36" spans="1:4" ht="15" customHeight="1" x14ac:dyDescent="0.25">
      <c r="A36" s="80" t="s">
        <v>15</v>
      </c>
      <c r="B36" s="65" t="s">
        <v>285</v>
      </c>
      <c r="C36" s="66">
        <v>9.0899999999999995E-2</v>
      </c>
      <c r="D36" s="1">
        <f>$D$30*C36</f>
        <v>0</v>
      </c>
    </row>
    <row r="37" spans="1:4" ht="15" customHeight="1" x14ac:dyDescent="0.25">
      <c r="A37" s="80" t="s">
        <v>17</v>
      </c>
      <c r="B37" s="65" t="s">
        <v>286</v>
      </c>
      <c r="C37" s="66">
        <v>3.0099999999999998E-2</v>
      </c>
      <c r="D37" s="1">
        <f>$D$30*C37</f>
        <v>0</v>
      </c>
    </row>
    <row r="38" spans="1:4" ht="15" customHeight="1" x14ac:dyDescent="0.25">
      <c r="A38" s="104" t="s">
        <v>287</v>
      </c>
      <c r="B38" s="105"/>
      <c r="C38" s="66">
        <f>SUM(C35:C37)</f>
        <v>0.20429999999999998</v>
      </c>
      <c r="D38" s="1">
        <f>SUM(D35:D37)</f>
        <v>0</v>
      </c>
    </row>
    <row r="39" spans="1:4" x14ac:dyDescent="0.25">
      <c r="A39" s="80" t="s">
        <v>18</v>
      </c>
      <c r="B39" s="80" t="s">
        <v>288</v>
      </c>
      <c r="C39" s="66">
        <v>7.5200000000000003E-2</v>
      </c>
      <c r="D39" s="1">
        <f>C39*$D$30</f>
        <v>0</v>
      </c>
    </row>
    <row r="40" spans="1:4" ht="15" customHeight="1" x14ac:dyDescent="0.25">
      <c r="A40" s="104" t="s">
        <v>289</v>
      </c>
      <c r="B40" s="105"/>
      <c r="C40" s="66">
        <f>C39+C38</f>
        <v>0.27949999999999997</v>
      </c>
      <c r="D40" s="1">
        <f>D38+D39</f>
        <v>0</v>
      </c>
    </row>
    <row r="41" spans="1:4" ht="15" customHeight="1" x14ac:dyDescent="0.25">
      <c r="A41" s="102" t="s">
        <v>29</v>
      </c>
      <c r="B41" s="102"/>
      <c r="C41" s="102"/>
      <c r="D41" s="102"/>
    </row>
    <row r="42" spans="1:4" x14ac:dyDescent="0.25">
      <c r="A42" s="80" t="s">
        <v>30</v>
      </c>
      <c r="B42" s="81" t="s">
        <v>31</v>
      </c>
      <c r="C42" s="80" t="s">
        <v>32</v>
      </c>
      <c r="D42" s="80" t="s">
        <v>12</v>
      </c>
    </row>
    <row r="43" spans="1:4" x14ac:dyDescent="0.25">
      <c r="A43" s="80" t="s">
        <v>13</v>
      </c>
      <c r="B43" s="65" t="s">
        <v>33</v>
      </c>
      <c r="C43" s="66">
        <v>0.2</v>
      </c>
      <c r="D43" s="1">
        <f t="shared" ref="D43:D50" si="0">($D$30+$D$38)*C43</f>
        <v>0</v>
      </c>
    </row>
    <row r="44" spans="1:4" x14ac:dyDescent="0.25">
      <c r="A44" s="80" t="s">
        <v>15</v>
      </c>
      <c r="B44" s="65" t="s">
        <v>34</v>
      </c>
      <c r="C44" s="66">
        <v>2.5000000000000001E-2</v>
      </c>
      <c r="D44" s="1">
        <f t="shared" si="0"/>
        <v>0</v>
      </c>
    </row>
    <row r="45" spans="1:4" x14ac:dyDescent="0.25">
      <c r="A45" s="80" t="s">
        <v>17</v>
      </c>
      <c r="B45" s="65" t="s">
        <v>35</v>
      </c>
      <c r="C45" s="66">
        <v>0.03</v>
      </c>
      <c r="D45" s="1">
        <f t="shared" si="0"/>
        <v>0</v>
      </c>
    </row>
    <row r="46" spans="1:4" x14ac:dyDescent="0.25">
      <c r="A46" s="80" t="s">
        <v>18</v>
      </c>
      <c r="B46" s="65" t="s">
        <v>36</v>
      </c>
      <c r="C46" s="66">
        <v>1.4999999999999999E-2</v>
      </c>
      <c r="D46" s="1">
        <f t="shared" si="0"/>
        <v>0</v>
      </c>
    </row>
    <row r="47" spans="1:4" ht="15" customHeight="1" x14ac:dyDescent="0.25">
      <c r="A47" s="80" t="s">
        <v>19</v>
      </c>
      <c r="B47" s="65" t="s">
        <v>77</v>
      </c>
      <c r="C47" s="66">
        <v>0.01</v>
      </c>
      <c r="D47" s="1">
        <f t="shared" si="0"/>
        <v>0</v>
      </c>
    </row>
    <row r="48" spans="1:4" x14ac:dyDescent="0.25">
      <c r="A48" s="80" t="s">
        <v>21</v>
      </c>
      <c r="B48" s="65" t="s">
        <v>2</v>
      </c>
      <c r="C48" s="66">
        <v>6.0000000000000001E-3</v>
      </c>
      <c r="D48" s="1">
        <f t="shared" si="0"/>
        <v>0</v>
      </c>
    </row>
    <row r="49" spans="1:4" x14ac:dyDescent="0.25">
      <c r="A49" s="80" t="s">
        <v>22</v>
      </c>
      <c r="B49" s="65" t="s">
        <v>3</v>
      </c>
      <c r="C49" s="66">
        <v>2E-3</v>
      </c>
      <c r="D49" s="1">
        <f t="shared" si="0"/>
        <v>0</v>
      </c>
    </row>
    <row r="50" spans="1:4" x14ac:dyDescent="0.25">
      <c r="A50" s="80" t="s">
        <v>37</v>
      </c>
      <c r="B50" s="65" t="s">
        <v>4</v>
      </c>
      <c r="C50" s="66">
        <v>0.08</v>
      </c>
      <c r="D50" s="1">
        <f t="shared" si="0"/>
        <v>0</v>
      </c>
    </row>
    <row r="51" spans="1:4" ht="15" customHeight="1" x14ac:dyDescent="0.25">
      <c r="A51" s="104" t="s">
        <v>38</v>
      </c>
      <c r="B51" s="105"/>
      <c r="C51" s="66">
        <f>SUM(C43:C50)</f>
        <v>0.36800000000000005</v>
      </c>
      <c r="D51" s="1">
        <f>SUM(D43:D50)</f>
        <v>0</v>
      </c>
    </row>
    <row r="52" spans="1:4" x14ac:dyDescent="0.25">
      <c r="A52" s="101" t="s">
        <v>72</v>
      </c>
      <c r="B52" s="101"/>
      <c r="C52" s="101"/>
      <c r="D52" s="101"/>
    </row>
    <row r="53" spans="1:4" x14ac:dyDescent="0.25">
      <c r="A53" s="80" t="s">
        <v>39</v>
      </c>
      <c r="B53" s="65" t="s">
        <v>40</v>
      </c>
      <c r="C53" s="80" t="s">
        <v>111</v>
      </c>
      <c r="D53" s="80" t="s">
        <v>12</v>
      </c>
    </row>
    <row r="54" spans="1:4" ht="15" customHeight="1" x14ac:dyDescent="0.25">
      <c r="A54" s="80" t="s">
        <v>13</v>
      </c>
      <c r="B54" s="65" t="s">
        <v>310</v>
      </c>
      <c r="C54" s="67">
        <v>0</v>
      </c>
      <c r="D54" s="1">
        <f>IF(C54*2*15-6%*D23&lt;0,0,C54*2*15-6%*D23)</f>
        <v>0</v>
      </c>
    </row>
    <row r="55" spans="1:4" x14ac:dyDescent="0.25">
      <c r="A55" s="80" t="s">
        <v>15</v>
      </c>
      <c r="B55" s="82" t="s">
        <v>309</v>
      </c>
      <c r="C55" s="67"/>
      <c r="D55" s="61">
        <v>0</v>
      </c>
    </row>
    <row r="56" spans="1:4" x14ac:dyDescent="0.25">
      <c r="A56" s="80" t="s">
        <v>17</v>
      </c>
      <c r="B56" s="82" t="s">
        <v>290</v>
      </c>
      <c r="C56" s="82"/>
      <c r="D56" s="1">
        <v>0</v>
      </c>
    </row>
    <row r="57" spans="1:4" x14ac:dyDescent="0.25">
      <c r="A57" s="80"/>
      <c r="B57" s="82" t="s">
        <v>291</v>
      </c>
      <c r="C57" s="82"/>
      <c r="D57" s="1">
        <v>0</v>
      </c>
    </row>
    <row r="58" spans="1:4" x14ac:dyDescent="0.25">
      <c r="A58" s="80" t="s">
        <v>18</v>
      </c>
      <c r="B58" s="99" t="s">
        <v>23</v>
      </c>
      <c r="C58" s="99"/>
      <c r="D58" s="1">
        <v>0</v>
      </c>
    </row>
    <row r="59" spans="1:4" ht="15" customHeight="1" x14ac:dyDescent="0.25">
      <c r="A59" s="103" t="s">
        <v>1</v>
      </c>
      <c r="B59" s="103"/>
      <c r="C59" s="103"/>
      <c r="D59" s="1">
        <f>SUM(D54:D58)</f>
        <v>0</v>
      </c>
    </row>
    <row r="60" spans="1:4" ht="15" customHeight="1" x14ac:dyDescent="0.25">
      <c r="A60" s="101" t="s">
        <v>41</v>
      </c>
      <c r="B60" s="101"/>
      <c r="C60" s="101"/>
      <c r="D60" s="101"/>
    </row>
    <row r="61" spans="1:4" x14ac:dyDescent="0.25">
      <c r="A61" s="80">
        <v>2</v>
      </c>
      <c r="B61" s="99" t="s">
        <v>42</v>
      </c>
      <c r="C61" s="99"/>
      <c r="D61" s="80" t="s">
        <v>12</v>
      </c>
    </row>
    <row r="62" spans="1:4" x14ac:dyDescent="0.25">
      <c r="A62" s="80" t="s">
        <v>26</v>
      </c>
      <c r="B62" s="99" t="s">
        <v>27</v>
      </c>
      <c r="C62" s="99"/>
      <c r="D62" s="1">
        <f>D38</f>
        <v>0</v>
      </c>
    </row>
    <row r="63" spans="1:4" x14ac:dyDescent="0.25">
      <c r="A63" s="80" t="s">
        <v>30</v>
      </c>
      <c r="B63" s="99" t="s">
        <v>31</v>
      </c>
      <c r="C63" s="99"/>
      <c r="D63" s="1">
        <f>D51</f>
        <v>0</v>
      </c>
    </row>
    <row r="64" spans="1:4" x14ac:dyDescent="0.25">
      <c r="A64" s="80" t="s">
        <v>39</v>
      </c>
      <c r="B64" s="99" t="s">
        <v>40</v>
      </c>
      <c r="C64" s="99"/>
      <c r="D64" s="1">
        <f>D59</f>
        <v>0</v>
      </c>
    </row>
    <row r="65" spans="1:4" ht="15" customHeight="1" x14ac:dyDescent="0.25">
      <c r="A65" s="103" t="s">
        <v>1</v>
      </c>
      <c r="B65" s="103"/>
      <c r="C65" s="103"/>
      <c r="D65" s="1">
        <f>SUM(D62:D64)</f>
        <v>0</v>
      </c>
    </row>
    <row r="66" spans="1:4" x14ac:dyDescent="0.25">
      <c r="A66" s="112"/>
      <c r="B66" s="112"/>
      <c r="C66" s="112"/>
      <c r="D66" s="112"/>
    </row>
    <row r="67" spans="1:4" x14ac:dyDescent="0.25">
      <c r="A67" s="101" t="s">
        <v>43</v>
      </c>
      <c r="B67" s="101"/>
      <c r="C67" s="101"/>
      <c r="D67" s="101"/>
    </row>
    <row r="68" spans="1:4" x14ac:dyDescent="0.25">
      <c r="A68" s="80">
        <v>3</v>
      </c>
      <c r="B68" s="69" t="s">
        <v>44</v>
      </c>
      <c r="C68" s="60" t="s">
        <v>32</v>
      </c>
      <c r="D68" s="60" t="s">
        <v>12</v>
      </c>
    </row>
    <row r="69" spans="1:4" x14ac:dyDescent="0.25">
      <c r="A69" s="80" t="s">
        <v>13</v>
      </c>
      <c r="B69" s="69" t="s">
        <v>45</v>
      </c>
      <c r="C69" s="70">
        <v>4.1999999999999997E-3</v>
      </c>
      <c r="D69" s="1">
        <f>$D$30*C69</f>
        <v>0</v>
      </c>
    </row>
    <row r="70" spans="1:4" ht="15" customHeight="1" x14ac:dyDescent="0.25">
      <c r="A70" s="80" t="s">
        <v>15</v>
      </c>
      <c r="B70" s="69" t="s">
        <v>46</v>
      </c>
      <c r="C70" s="70">
        <v>2.9999999999999997E-4</v>
      </c>
      <c r="D70" s="1">
        <f>$D$30*C70</f>
        <v>0</v>
      </c>
    </row>
    <row r="71" spans="1:4" x14ac:dyDescent="0.25">
      <c r="A71" s="80" t="s">
        <v>17</v>
      </c>
      <c r="B71" s="69" t="s">
        <v>47</v>
      </c>
      <c r="C71" s="70">
        <v>1.9400000000000001E-2</v>
      </c>
      <c r="D71" s="1">
        <f>$D$30*C71</f>
        <v>0</v>
      </c>
    </row>
    <row r="72" spans="1:4" x14ac:dyDescent="0.25">
      <c r="A72" s="80" t="s">
        <v>18</v>
      </c>
      <c r="B72" s="69" t="s">
        <v>292</v>
      </c>
      <c r="C72" s="70">
        <v>7.1000000000000004E-3</v>
      </c>
      <c r="D72" s="1">
        <f>$D$30*C72</f>
        <v>0</v>
      </c>
    </row>
    <row r="73" spans="1:4" x14ac:dyDescent="0.25">
      <c r="A73" s="80" t="s">
        <v>19</v>
      </c>
      <c r="B73" s="69" t="s">
        <v>293</v>
      </c>
      <c r="C73" s="70">
        <v>0.04</v>
      </c>
      <c r="D73" s="1">
        <f>$D$30*C73</f>
        <v>0</v>
      </c>
    </row>
    <row r="74" spans="1:4" ht="15" customHeight="1" x14ac:dyDescent="0.25">
      <c r="A74" s="104" t="s">
        <v>38</v>
      </c>
      <c r="B74" s="105"/>
      <c r="C74" s="66">
        <f>SUM(C69:C73)</f>
        <v>7.1000000000000008E-2</v>
      </c>
      <c r="D74" s="1">
        <f>SUM(D69:D73)</f>
        <v>0</v>
      </c>
    </row>
    <row r="75" spans="1:4" x14ac:dyDescent="0.25">
      <c r="A75" s="100"/>
      <c r="B75" s="100"/>
      <c r="C75" s="100"/>
      <c r="D75" s="100"/>
    </row>
    <row r="76" spans="1:4" x14ac:dyDescent="0.25">
      <c r="A76" s="101" t="s">
        <v>48</v>
      </c>
      <c r="B76" s="101"/>
      <c r="C76" s="101"/>
      <c r="D76" s="101"/>
    </row>
    <row r="77" spans="1:4" x14ac:dyDescent="0.25">
      <c r="A77" s="108" t="s">
        <v>78</v>
      </c>
      <c r="B77" s="109"/>
      <c r="C77" s="109"/>
      <c r="D77" s="110"/>
    </row>
    <row r="78" spans="1:4" x14ac:dyDescent="0.25">
      <c r="A78" s="80" t="s">
        <v>49</v>
      </c>
      <c r="B78" s="65" t="s">
        <v>50</v>
      </c>
      <c r="C78" s="80" t="s">
        <v>32</v>
      </c>
      <c r="D78" s="80" t="s">
        <v>12</v>
      </c>
    </row>
    <row r="79" spans="1:4" x14ac:dyDescent="0.25">
      <c r="A79" s="60" t="s">
        <v>13</v>
      </c>
      <c r="B79" s="71" t="s">
        <v>79</v>
      </c>
      <c r="C79" s="70">
        <v>0</v>
      </c>
      <c r="D79" s="61">
        <f t="shared" ref="D79:D84" si="1">$D$30*C79</f>
        <v>0</v>
      </c>
    </row>
    <row r="80" spans="1:4" x14ac:dyDescent="0.25">
      <c r="A80" s="60" t="s">
        <v>15</v>
      </c>
      <c r="B80" s="71" t="s">
        <v>80</v>
      </c>
      <c r="C80" s="70">
        <v>2.8E-3</v>
      </c>
      <c r="D80" s="61">
        <f t="shared" si="1"/>
        <v>0</v>
      </c>
    </row>
    <row r="81" spans="1:4" ht="15" customHeight="1" x14ac:dyDescent="0.25">
      <c r="A81" s="60" t="s">
        <v>17</v>
      </c>
      <c r="B81" s="71" t="s">
        <v>81</v>
      </c>
      <c r="C81" s="70">
        <v>8.0000000000000004E-4</v>
      </c>
      <c r="D81" s="61">
        <f t="shared" si="1"/>
        <v>0</v>
      </c>
    </row>
    <row r="82" spans="1:4" x14ac:dyDescent="0.25">
      <c r="A82" s="60" t="s">
        <v>18</v>
      </c>
      <c r="B82" s="71" t="s">
        <v>84</v>
      </c>
      <c r="C82" s="70">
        <v>3.3E-3</v>
      </c>
      <c r="D82" s="61">
        <f t="shared" si="1"/>
        <v>0</v>
      </c>
    </row>
    <row r="83" spans="1:4" x14ac:dyDescent="0.25">
      <c r="A83" s="60" t="s">
        <v>19</v>
      </c>
      <c r="B83" s="71" t="s">
        <v>82</v>
      </c>
      <c r="C83" s="70">
        <v>5.9999999999999995E-4</v>
      </c>
      <c r="D83" s="61">
        <f t="shared" si="1"/>
        <v>0</v>
      </c>
    </row>
    <row r="84" spans="1:4" x14ac:dyDescent="0.25">
      <c r="A84" s="60" t="s">
        <v>21</v>
      </c>
      <c r="B84" s="71" t="s">
        <v>83</v>
      </c>
      <c r="C84" s="70">
        <v>0</v>
      </c>
      <c r="D84" s="61">
        <f t="shared" si="1"/>
        <v>0</v>
      </c>
    </row>
    <row r="85" spans="1:4" ht="15" customHeight="1" x14ac:dyDescent="0.25">
      <c r="A85" s="104" t="s">
        <v>38</v>
      </c>
      <c r="B85" s="105"/>
      <c r="C85" s="66">
        <f>SUM(C79:C84)</f>
        <v>7.4999999999999997E-3</v>
      </c>
      <c r="D85" s="1">
        <f>SUM(D79:D84)</f>
        <v>0</v>
      </c>
    </row>
    <row r="86" spans="1:4" x14ac:dyDescent="0.25">
      <c r="A86" s="106" t="s">
        <v>85</v>
      </c>
      <c r="B86" s="107"/>
      <c r="C86" s="107"/>
      <c r="D86" s="107"/>
    </row>
    <row r="87" spans="1:4" x14ac:dyDescent="0.25">
      <c r="A87" s="80" t="s">
        <v>51</v>
      </c>
      <c r="B87" s="65" t="s">
        <v>86</v>
      </c>
      <c r="C87" s="80" t="s">
        <v>32</v>
      </c>
      <c r="D87" s="80" t="s">
        <v>12</v>
      </c>
    </row>
    <row r="88" spans="1:4" x14ac:dyDescent="0.25">
      <c r="A88" s="80" t="s">
        <v>13</v>
      </c>
      <c r="B88" s="64" t="s">
        <v>87</v>
      </c>
      <c r="C88" s="66">
        <v>0</v>
      </c>
      <c r="D88" s="1">
        <v>0</v>
      </c>
    </row>
    <row r="89" spans="1:4" ht="15" customHeight="1" x14ac:dyDescent="0.25">
      <c r="A89" s="104" t="s">
        <v>38</v>
      </c>
      <c r="B89" s="105"/>
      <c r="C89" s="66">
        <f>SUM(C88)</f>
        <v>0</v>
      </c>
      <c r="D89" s="1">
        <f>SUM(D88)</f>
        <v>0</v>
      </c>
    </row>
    <row r="90" spans="1:4" ht="15" customHeight="1" x14ac:dyDescent="0.25">
      <c r="A90" s="101" t="s">
        <v>52</v>
      </c>
      <c r="B90" s="101"/>
      <c r="C90" s="101"/>
      <c r="D90" s="101"/>
    </row>
    <row r="91" spans="1:4" x14ac:dyDescent="0.25">
      <c r="A91" s="80">
        <v>4</v>
      </c>
      <c r="B91" s="99" t="s">
        <v>53</v>
      </c>
      <c r="C91" s="99"/>
      <c r="D91" s="80" t="s">
        <v>12</v>
      </c>
    </row>
    <row r="92" spans="1:4" x14ac:dyDescent="0.25">
      <c r="A92" s="80" t="s">
        <v>49</v>
      </c>
      <c r="B92" s="99" t="s">
        <v>88</v>
      </c>
      <c r="C92" s="99"/>
      <c r="D92" s="1">
        <f>D85</f>
        <v>0</v>
      </c>
    </row>
    <row r="93" spans="1:4" x14ac:dyDescent="0.25">
      <c r="A93" s="80" t="s">
        <v>51</v>
      </c>
      <c r="B93" s="99" t="s">
        <v>86</v>
      </c>
      <c r="C93" s="99"/>
      <c r="D93" s="1">
        <f>D89</f>
        <v>0</v>
      </c>
    </row>
    <row r="94" spans="1:4" ht="15" customHeight="1" x14ac:dyDescent="0.25">
      <c r="A94" s="103" t="s">
        <v>1</v>
      </c>
      <c r="B94" s="103"/>
      <c r="C94" s="103"/>
      <c r="D94" s="1">
        <f>SUM(D92:D93)</f>
        <v>0</v>
      </c>
    </row>
    <row r="95" spans="1:4" x14ac:dyDescent="0.25">
      <c r="A95" s="100"/>
      <c r="B95" s="100"/>
      <c r="C95" s="100"/>
      <c r="D95" s="100"/>
    </row>
    <row r="96" spans="1:4" x14ac:dyDescent="0.25">
      <c r="A96" s="108" t="s">
        <v>54</v>
      </c>
      <c r="B96" s="109"/>
      <c r="C96" s="109"/>
      <c r="D96" s="110"/>
    </row>
    <row r="97" spans="1:4" x14ac:dyDescent="0.25">
      <c r="A97" s="80">
        <v>5</v>
      </c>
      <c r="B97" s="99" t="s">
        <v>5</v>
      </c>
      <c r="C97" s="99"/>
      <c r="D97" s="80" t="s">
        <v>12</v>
      </c>
    </row>
    <row r="98" spans="1:4" ht="15" customHeight="1" x14ac:dyDescent="0.25">
      <c r="A98" s="80" t="s">
        <v>13</v>
      </c>
      <c r="B98" s="99" t="s">
        <v>55</v>
      </c>
      <c r="C98" s="99"/>
      <c r="D98" s="1">
        <f>Uniformes!E12</f>
        <v>0</v>
      </c>
    </row>
    <row r="99" spans="1:4" x14ac:dyDescent="0.25">
      <c r="A99" s="80" t="s">
        <v>15</v>
      </c>
      <c r="B99" s="99" t="s">
        <v>56</v>
      </c>
      <c r="C99" s="99"/>
      <c r="D99" s="1">
        <v>0</v>
      </c>
    </row>
    <row r="100" spans="1:4" x14ac:dyDescent="0.25">
      <c r="A100" s="80" t="s">
        <v>17</v>
      </c>
      <c r="B100" s="99" t="s">
        <v>57</v>
      </c>
      <c r="C100" s="99"/>
      <c r="D100" s="1">
        <v>0</v>
      </c>
    </row>
    <row r="101" spans="1:4" x14ac:dyDescent="0.25">
      <c r="A101" s="80" t="s">
        <v>18</v>
      </c>
      <c r="B101" s="99" t="s">
        <v>23</v>
      </c>
      <c r="C101" s="99"/>
      <c r="D101" s="1">
        <v>0</v>
      </c>
    </row>
    <row r="102" spans="1:4" ht="15" customHeight="1" x14ac:dyDescent="0.25">
      <c r="A102" s="103" t="s">
        <v>38</v>
      </c>
      <c r="B102" s="103"/>
      <c r="C102" s="103"/>
      <c r="D102" s="1">
        <f>SUM(D98:D101)</f>
        <v>0</v>
      </c>
    </row>
    <row r="103" spans="1:4" x14ac:dyDescent="0.25">
      <c r="A103" s="100"/>
      <c r="B103" s="100"/>
      <c r="C103" s="100"/>
      <c r="D103" s="100"/>
    </row>
    <row r="104" spans="1:4" x14ac:dyDescent="0.25">
      <c r="A104" s="101" t="s">
        <v>58</v>
      </c>
      <c r="B104" s="101"/>
      <c r="C104" s="101"/>
      <c r="D104" s="101"/>
    </row>
    <row r="105" spans="1:4" x14ac:dyDescent="0.25">
      <c r="A105" s="80">
        <v>6</v>
      </c>
      <c r="B105" s="81" t="s">
        <v>6</v>
      </c>
      <c r="C105" s="80" t="s">
        <v>32</v>
      </c>
      <c r="D105" s="80" t="s">
        <v>12</v>
      </c>
    </row>
    <row r="106" spans="1:4" x14ac:dyDescent="0.25">
      <c r="A106" s="80" t="s">
        <v>13</v>
      </c>
      <c r="B106" s="81" t="s">
        <v>7</v>
      </c>
      <c r="C106" s="36">
        <v>0</v>
      </c>
      <c r="D106" s="1">
        <f>D122*C106</f>
        <v>0</v>
      </c>
    </row>
    <row r="107" spans="1:4" x14ac:dyDescent="0.25">
      <c r="A107" s="80" t="s">
        <v>15</v>
      </c>
      <c r="B107" s="81" t="s">
        <v>9</v>
      </c>
      <c r="C107" s="36">
        <v>0</v>
      </c>
      <c r="D107" s="1">
        <f>(D106+D122)*C107</f>
        <v>0</v>
      </c>
    </row>
    <row r="108" spans="1:4" x14ac:dyDescent="0.25">
      <c r="A108" s="80" t="s">
        <v>17</v>
      </c>
      <c r="B108" s="72" t="s">
        <v>8</v>
      </c>
      <c r="C108" s="73">
        <v>0</v>
      </c>
      <c r="D108" s="74"/>
    </row>
    <row r="109" spans="1:4" ht="15" customHeight="1" x14ac:dyDescent="0.25">
      <c r="A109" s="80"/>
      <c r="B109" s="81" t="s">
        <v>93</v>
      </c>
      <c r="C109" s="36">
        <v>0</v>
      </c>
      <c r="D109" s="75">
        <f>($D$122+$D$106+$D$107)/(1-$C$108)*C109</f>
        <v>0</v>
      </c>
    </row>
    <row r="110" spans="1:4" x14ac:dyDescent="0.25">
      <c r="A110" s="80"/>
      <c r="B110" s="81" t="s">
        <v>94</v>
      </c>
      <c r="C110" s="36">
        <v>0</v>
      </c>
      <c r="D110" s="75">
        <f>($D$122+$D$106+$D$107)/(1-$C$108)*C110</f>
        <v>0</v>
      </c>
    </row>
    <row r="111" spans="1:4" x14ac:dyDescent="0.25">
      <c r="A111" s="80"/>
      <c r="B111" s="81" t="s">
        <v>95</v>
      </c>
      <c r="C111" s="36">
        <v>0</v>
      </c>
      <c r="D111" s="75">
        <f>($D$122+$D$106+$D$107)/(1-$C$108)*C111</f>
        <v>0</v>
      </c>
    </row>
    <row r="112" spans="1:4" x14ac:dyDescent="0.25">
      <c r="A112" s="80"/>
      <c r="B112" s="81" t="s">
        <v>96</v>
      </c>
      <c r="C112" s="36">
        <v>0</v>
      </c>
      <c r="D112" s="75">
        <f>($D$122+$D$106+$D$107)/(1-$C$108)*C112</f>
        <v>0</v>
      </c>
    </row>
    <row r="113" spans="1:4" ht="15" customHeight="1" x14ac:dyDescent="0.25">
      <c r="A113" s="103" t="s">
        <v>38</v>
      </c>
      <c r="B113" s="103"/>
      <c r="C113" s="36">
        <f>SUM(C106,C107,C109,C110,C111,C112)</f>
        <v>0</v>
      </c>
      <c r="D113" s="1">
        <f>SUM(D106,D107,D109,D110,D111,D112)</f>
        <v>0</v>
      </c>
    </row>
    <row r="114" spans="1:4" x14ac:dyDescent="0.25">
      <c r="A114" s="100"/>
      <c r="B114" s="100"/>
      <c r="C114" s="100"/>
      <c r="D114" s="100"/>
    </row>
    <row r="115" spans="1:4" x14ac:dyDescent="0.25">
      <c r="A115" s="101" t="s">
        <v>74</v>
      </c>
      <c r="B115" s="101"/>
      <c r="C115" s="101"/>
      <c r="D115" s="101"/>
    </row>
    <row r="116" spans="1:4" x14ac:dyDescent="0.25">
      <c r="A116" s="80"/>
      <c r="B116" s="99" t="s">
        <v>59</v>
      </c>
      <c r="C116" s="99"/>
      <c r="D116" s="80" t="s">
        <v>12</v>
      </c>
    </row>
    <row r="117" spans="1:4" x14ac:dyDescent="0.25">
      <c r="A117" s="80" t="s">
        <v>13</v>
      </c>
      <c r="B117" s="99" t="s">
        <v>10</v>
      </c>
      <c r="C117" s="99"/>
      <c r="D117" s="1">
        <f>D30</f>
        <v>0</v>
      </c>
    </row>
    <row r="118" spans="1:4" ht="15" customHeight="1" x14ac:dyDescent="0.25">
      <c r="A118" s="80" t="s">
        <v>15</v>
      </c>
      <c r="B118" s="99" t="s">
        <v>24</v>
      </c>
      <c r="C118" s="99"/>
      <c r="D118" s="1">
        <f>D65</f>
        <v>0</v>
      </c>
    </row>
    <row r="119" spans="1:4" x14ac:dyDescent="0.25">
      <c r="A119" s="80" t="s">
        <v>17</v>
      </c>
      <c r="B119" s="99" t="s">
        <v>43</v>
      </c>
      <c r="C119" s="99"/>
      <c r="D119" s="1">
        <f>D74</f>
        <v>0</v>
      </c>
    </row>
    <row r="120" spans="1:4" ht="15" customHeight="1" x14ac:dyDescent="0.25">
      <c r="A120" s="80" t="s">
        <v>18</v>
      </c>
      <c r="B120" s="99" t="s">
        <v>48</v>
      </c>
      <c r="C120" s="99"/>
      <c r="D120" s="1">
        <f>D94</f>
        <v>0</v>
      </c>
    </row>
    <row r="121" spans="1:4" ht="15" customHeight="1" x14ac:dyDescent="0.25">
      <c r="A121" s="80" t="s">
        <v>19</v>
      </c>
      <c r="B121" s="99" t="s">
        <v>54</v>
      </c>
      <c r="C121" s="99"/>
      <c r="D121" s="1">
        <f>D102</f>
        <v>0</v>
      </c>
    </row>
    <row r="122" spans="1:4" ht="15" customHeight="1" x14ac:dyDescent="0.25">
      <c r="A122" s="103" t="s">
        <v>97</v>
      </c>
      <c r="B122" s="103"/>
      <c r="C122" s="103"/>
      <c r="D122" s="1">
        <f>SUM(D117:D121)</f>
        <v>0</v>
      </c>
    </row>
    <row r="123" spans="1:4" x14ac:dyDescent="0.25">
      <c r="A123" s="80" t="s">
        <v>21</v>
      </c>
      <c r="B123" s="99" t="s">
        <v>58</v>
      </c>
      <c r="C123" s="99"/>
      <c r="D123" s="1">
        <f>D113</f>
        <v>0</v>
      </c>
    </row>
    <row r="124" spans="1:4" ht="15" customHeight="1" x14ac:dyDescent="0.25">
      <c r="A124" s="102" t="s">
        <v>60</v>
      </c>
      <c r="B124" s="102"/>
      <c r="C124" s="102"/>
      <c r="D124" s="2">
        <f>D122+D123</f>
        <v>0</v>
      </c>
    </row>
    <row r="125" spans="1:4" ht="15" customHeight="1" x14ac:dyDescent="0.25">
      <c r="A125" s="102" t="s">
        <v>70</v>
      </c>
      <c r="B125" s="102"/>
      <c r="C125" s="102"/>
      <c r="D125" s="2">
        <f>D124*D11</f>
        <v>0</v>
      </c>
    </row>
    <row r="126" spans="1:4" ht="15" customHeight="1" x14ac:dyDescent="0.25">
      <c r="A126" s="102" t="s">
        <v>71</v>
      </c>
      <c r="B126" s="102"/>
      <c r="C126" s="102"/>
      <c r="D126" s="2">
        <f>D124*D11*12</f>
        <v>0</v>
      </c>
    </row>
  </sheetData>
  <mergeCells count="82">
    <mergeCell ref="A124:C124"/>
    <mergeCell ref="A125:C125"/>
    <mergeCell ref="A126:C126"/>
    <mergeCell ref="A115:D115"/>
    <mergeCell ref="B118:C118"/>
    <mergeCell ref="B120:C120"/>
    <mergeCell ref="B121:C121"/>
    <mergeCell ref="B123:C123"/>
    <mergeCell ref="B5:C5"/>
    <mergeCell ref="A1:D1"/>
    <mergeCell ref="A2:D2"/>
    <mergeCell ref="A4:D4"/>
    <mergeCell ref="B17:C17"/>
    <mergeCell ref="B6:C6"/>
    <mergeCell ref="B7:C7"/>
    <mergeCell ref="B8:C8"/>
    <mergeCell ref="A9:D9"/>
    <mergeCell ref="A10:B10"/>
    <mergeCell ref="A11:B11"/>
    <mergeCell ref="A12:D12"/>
    <mergeCell ref="A13:D13"/>
    <mergeCell ref="A14:D14"/>
    <mergeCell ref="B15:C15"/>
    <mergeCell ref="B16:C16"/>
    <mergeCell ref="B18:C18"/>
    <mergeCell ref="B19:C19"/>
    <mergeCell ref="A20:D20"/>
    <mergeCell ref="A21:D21"/>
    <mergeCell ref="B22:C22"/>
    <mergeCell ref="B23:C23"/>
    <mergeCell ref="B24:C24"/>
    <mergeCell ref="B25:C25"/>
    <mergeCell ref="B27:C27"/>
    <mergeCell ref="B28:C28"/>
    <mergeCell ref="B29:C29"/>
    <mergeCell ref="A31:D31"/>
    <mergeCell ref="A32:D32"/>
    <mergeCell ref="A30:C30"/>
    <mergeCell ref="A33:D33"/>
    <mergeCell ref="A38:B38"/>
    <mergeCell ref="A40:B40"/>
    <mergeCell ref="B58:C58"/>
    <mergeCell ref="B61:C61"/>
    <mergeCell ref="B62:C62"/>
    <mergeCell ref="A41:D41"/>
    <mergeCell ref="A51:B51"/>
    <mergeCell ref="A52:D52"/>
    <mergeCell ref="A59:C59"/>
    <mergeCell ref="A60:D60"/>
    <mergeCell ref="B63:C63"/>
    <mergeCell ref="B64:C64"/>
    <mergeCell ref="A85:B85"/>
    <mergeCell ref="A86:D86"/>
    <mergeCell ref="B93:C93"/>
    <mergeCell ref="B92:C92"/>
    <mergeCell ref="A65:C65"/>
    <mergeCell ref="A66:D66"/>
    <mergeCell ref="A67:D67"/>
    <mergeCell ref="A74:B74"/>
    <mergeCell ref="A75:D75"/>
    <mergeCell ref="A76:D76"/>
    <mergeCell ref="A77:D77"/>
    <mergeCell ref="A89:B89"/>
    <mergeCell ref="A90:D90"/>
    <mergeCell ref="B91:C91"/>
    <mergeCell ref="A94:C94"/>
    <mergeCell ref="A95:D95"/>
    <mergeCell ref="A96:D96"/>
    <mergeCell ref="B97:C97"/>
    <mergeCell ref="B98:C98"/>
    <mergeCell ref="B99:C99"/>
    <mergeCell ref="B100:C100"/>
    <mergeCell ref="B101:C101"/>
    <mergeCell ref="A122:C122"/>
    <mergeCell ref="B116:C116"/>
    <mergeCell ref="B117:C117"/>
    <mergeCell ref="B119:C119"/>
    <mergeCell ref="A102:C102"/>
    <mergeCell ref="A103:D103"/>
    <mergeCell ref="A104:D104"/>
    <mergeCell ref="A113:B113"/>
    <mergeCell ref="A114:D114"/>
  </mergeCells>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37D2C-39E7-48FB-A8F8-2949EE9078BE}">
  <dimension ref="A1:D124"/>
  <sheetViews>
    <sheetView topLeftCell="A109" workbookViewId="0">
      <selection activeCell="C111" sqref="C111"/>
    </sheetView>
  </sheetViews>
  <sheetFormatPr defaultRowHeight="15" x14ac:dyDescent="0.25"/>
  <cols>
    <col min="1" max="1" width="3.5703125" style="50" bestFit="1" customWidth="1"/>
    <col min="2" max="2" width="65" style="39" bestFit="1" customWidth="1"/>
    <col min="3" max="3" width="24.42578125" style="39" bestFit="1" customWidth="1"/>
    <col min="4" max="4" width="34.5703125" style="50" bestFit="1" customWidth="1"/>
  </cols>
  <sheetData>
    <row r="1" spans="1:4" x14ac:dyDescent="0.25">
      <c r="A1" s="39"/>
      <c r="D1" s="39"/>
    </row>
    <row r="2" spans="1:4" x14ac:dyDescent="0.25">
      <c r="A2" s="115" t="s">
        <v>76</v>
      </c>
      <c r="B2" s="116"/>
      <c r="C2" s="116"/>
      <c r="D2" s="117"/>
    </row>
    <row r="3" spans="1:4" x14ac:dyDescent="0.25">
      <c r="A3" s="51" t="s">
        <v>13</v>
      </c>
      <c r="B3" s="120" t="s">
        <v>73</v>
      </c>
      <c r="C3" s="120"/>
      <c r="D3" s="51">
        <v>2022</v>
      </c>
    </row>
    <row r="4" spans="1:4" x14ac:dyDescent="0.25">
      <c r="A4" s="51" t="s">
        <v>15</v>
      </c>
      <c r="B4" s="120" t="s">
        <v>61</v>
      </c>
      <c r="C4" s="120"/>
      <c r="D4" s="49" t="s">
        <v>271</v>
      </c>
    </row>
    <row r="5" spans="1:4" x14ac:dyDescent="0.25">
      <c r="A5" s="51" t="s">
        <v>17</v>
      </c>
      <c r="B5" s="120" t="s">
        <v>62</v>
      </c>
      <c r="C5" s="120"/>
      <c r="D5" s="52" t="s">
        <v>275</v>
      </c>
    </row>
    <row r="6" spans="1:4" x14ac:dyDescent="0.25">
      <c r="A6" s="84" t="s">
        <v>18</v>
      </c>
      <c r="B6" s="120" t="s">
        <v>63</v>
      </c>
      <c r="C6" s="120"/>
      <c r="D6" s="83" t="s">
        <v>307</v>
      </c>
    </row>
    <row r="7" spans="1:4" x14ac:dyDescent="0.25">
      <c r="A7" s="121" t="s">
        <v>75</v>
      </c>
      <c r="B7" s="121"/>
      <c r="C7" s="121"/>
      <c r="D7" s="121"/>
    </row>
    <row r="8" spans="1:4" ht="15" customHeight="1" x14ac:dyDescent="0.25">
      <c r="A8" s="122" t="s">
        <v>64</v>
      </c>
      <c r="B8" s="122"/>
      <c r="C8" s="83" t="s">
        <v>65</v>
      </c>
      <c r="D8" s="83" t="s">
        <v>98</v>
      </c>
    </row>
    <row r="9" spans="1:4" x14ac:dyDescent="0.25">
      <c r="A9" s="121" t="s">
        <v>265</v>
      </c>
      <c r="B9" s="121"/>
      <c r="C9" s="84" t="s">
        <v>266</v>
      </c>
      <c r="D9" s="84">
        <v>1</v>
      </c>
    </row>
    <row r="10" spans="1:4" x14ac:dyDescent="0.25">
      <c r="A10" s="101" t="s">
        <v>90</v>
      </c>
      <c r="B10" s="101"/>
      <c r="C10" s="101"/>
      <c r="D10" s="101"/>
    </row>
    <row r="11" spans="1:4" x14ac:dyDescent="0.25">
      <c r="A11" s="121" t="s">
        <v>66</v>
      </c>
      <c r="B11" s="121"/>
      <c r="C11" s="121"/>
      <c r="D11" s="121"/>
    </row>
    <row r="12" spans="1:4" x14ac:dyDescent="0.25">
      <c r="A12" s="121" t="s">
        <v>89</v>
      </c>
      <c r="B12" s="121"/>
      <c r="C12" s="121"/>
      <c r="D12" s="121"/>
    </row>
    <row r="13" spans="1:4" x14ac:dyDescent="0.25">
      <c r="A13" s="84">
        <v>1</v>
      </c>
      <c r="B13" s="120" t="s">
        <v>67</v>
      </c>
      <c r="C13" s="120"/>
      <c r="D13" s="83" t="s">
        <v>267</v>
      </c>
    </row>
    <row r="14" spans="1:4" x14ac:dyDescent="0.25">
      <c r="A14" s="84">
        <v>2</v>
      </c>
      <c r="B14" s="120" t="s">
        <v>91</v>
      </c>
      <c r="C14" s="120"/>
      <c r="D14" s="84" t="s">
        <v>268</v>
      </c>
    </row>
    <row r="15" spans="1:4" x14ac:dyDescent="0.25">
      <c r="A15" s="84">
        <v>3</v>
      </c>
      <c r="B15" s="120" t="s">
        <v>308</v>
      </c>
      <c r="C15" s="120"/>
      <c r="D15" s="1">
        <v>1540.35</v>
      </c>
    </row>
    <row r="16" spans="1:4" x14ac:dyDescent="0.25">
      <c r="A16" s="84">
        <v>4</v>
      </c>
      <c r="B16" s="120" t="s">
        <v>69</v>
      </c>
      <c r="C16" s="120"/>
      <c r="D16" s="83" t="s">
        <v>307</v>
      </c>
    </row>
    <row r="17" spans="1:4" x14ac:dyDescent="0.25">
      <c r="A17" s="84">
        <v>5</v>
      </c>
      <c r="B17" s="120" t="s">
        <v>92</v>
      </c>
      <c r="C17" s="120"/>
      <c r="D17" s="37">
        <v>44593</v>
      </c>
    </row>
    <row r="18" spans="1:4" x14ac:dyDescent="0.25">
      <c r="A18" s="119"/>
      <c r="B18" s="119"/>
      <c r="C18" s="119"/>
      <c r="D18" s="119"/>
    </row>
    <row r="19" spans="1:4" x14ac:dyDescent="0.25">
      <c r="A19" s="101" t="s">
        <v>10</v>
      </c>
      <c r="B19" s="101"/>
      <c r="C19" s="101"/>
      <c r="D19" s="101"/>
    </row>
    <row r="20" spans="1:4" x14ac:dyDescent="0.25">
      <c r="A20" s="80">
        <v>1</v>
      </c>
      <c r="B20" s="99" t="s">
        <v>11</v>
      </c>
      <c r="C20" s="99"/>
      <c r="D20" s="80" t="s">
        <v>12</v>
      </c>
    </row>
    <row r="21" spans="1:4" x14ac:dyDescent="0.25">
      <c r="A21" s="60" t="s">
        <v>13</v>
      </c>
      <c r="B21" s="113" t="s">
        <v>14</v>
      </c>
      <c r="C21" s="113"/>
      <c r="D21" s="61">
        <v>0</v>
      </c>
    </row>
    <row r="22" spans="1:4" x14ac:dyDescent="0.25">
      <c r="A22" s="80" t="s">
        <v>15</v>
      </c>
      <c r="B22" s="99" t="s">
        <v>16</v>
      </c>
      <c r="C22" s="99"/>
      <c r="D22" s="1">
        <v>0</v>
      </c>
    </row>
    <row r="23" spans="1:4" x14ac:dyDescent="0.25">
      <c r="A23" s="80" t="s">
        <v>17</v>
      </c>
      <c r="B23" s="99" t="s">
        <v>277</v>
      </c>
      <c r="C23" s="99"/>
      <c r="D23" s="1">
        <v>0</v>
      </c>
    </row>
    <row r="24" spans="1:4" x14ac:dyDescent="0.25">
      <c r="A24" s="80" t="s">
        <v>18</v>
      </c>
      <c r="B24" s="81" t="s">
        <v>315</v>
      </c>
      <c r="C24" s="85"/>
      <c r="D24" s="1">
        <f>0*C24</f>
        <v>0</v>
      </c>
    </row>
    <row r="25" spans="1:4" x14ac:dyDescent="0.25">
      <c r="A25" s="80" t="s">
        <v>19</v>
      </c>
      <c r="B25" s="99" t="s">
        <v>0</v>
      </c>
      <c r="C25" s="99"/>
      <c r="D25" s="1">
        <v>0</v>
      </c>
    </row>
    <row r="26" spans="1:4" x14ac:dyDescent="0.25">
      <c r="A26" s="80" t="s">
        <v>21</v>
      </c>
      <c r="B26" s="99" t="s">
        <v>20</v>
      </c>
      <c r="C26" s="99"/>
      <c r="D26" s="1">
        <v>0</v>
      </c>
    </row>
    <row r="27" spans="1:4" ht="15" customHeight="1" x14ac:dyDescent="0.25">
      <c r="A27" s="80" t="s">
        <v>22</v>
      </c>
      <c r="B27" s="99" t="s">
        <v>23</v>
      </c>
      <c r="C27" s="99"/>
      <c r="D27" s="1">
        <v>0</v>
      </c>
    </row>
    <row r="28" spans="1:4" ht="15" customHeight="1" x14ac:dyDescent="0.25">
      <c r="A28" s="104" t="s">
        <v>1</v>
      </c>
      <c r="B28" s="111"/>
      <c r="C28" s="105"/>
      <c r="D28" s="63">
        <f>SUM(D21:D27)</f>
        <v>0</v>
      </c>
    </row>
    <row r="29" spans="1:4" x14ac:dyDescent="0.25">
      <c r="A29" s="112"/>
      <c r="B29" s="112"/>
      <c r="C29" s="112"/>
      <c r="D29" s="112"/>
    </row>
    <row r="30" spans="1:4" x14ac:dyDescent="0.25">
      <c r="A30" s="101" t="s">
        <v>24</v>
      </c>
      <c r="B30" s="101"/>
      <c r="C30" s="101"/>
      <c r="D30" s="101"/>
    </row>
    <row r="31" spans="1:4" x14ac:dyDescent="0.25">
      <c r="A31" s="101" t="s">
        <v>25</v>
      </c>
      <c r="B31" s="101"/>
      <c r="C31" s="101"/>
      <c r="D31" s="101"/>
    </row>
    <row r="32" spans="1:4" x14ac:dyDescent="0.25">
      <c r="A32" s="80" t="s">
        <v>26</v>
      </c>
      <c r="B32" s="64" t="s">
        <v>27</v>
      </c>
      <c r="C32" s="80" t="s">
        <v>32</v>
      </c>
      <c r="D32" s="80" t="s">
        <v>12</v>
      </c>
    </row>
    <row r="33" spans="1:4" x14ac:dyDescent="0.25">
      <c r="A33" s="80" t="s">
        <v>13</v>
      </c>
      <c r="B33" s="65" t="s">
        <v>28</v>
      </c>
      <c r="C33" s="66">
        <v>8.3299999999999999E-2</v>
      </c>
      <c r="D33" s="1">
        <f>$D$28*C33</f>
        <v>0</v>
      </c>
    </row>
    <row r="34" spans="1:4" ht="15" customHeight="1" x14ac:dyDescent="0.25">
      <c r="A34" s="80" t="s">
        <v>15</v>
      </c>
      <c r="B34" s="65" t="s">
        <v>285</v>
      </c>
      <c r="C34" s="66">
        <v>9.0899999999999995E-2</v>
      </c>
      <c r="D34" s="1">
        <f>$D$28*C34</f>
        <v>0</v>
      </c>
    </row>
    <row r="35" spans="1:4" ht="15" customHeight="1" x14ac:dyDescent="0.25">
      <c r="A35" s="80" t="s">
        <v>17</v>
      </c>
      <c r="B35" s="65" t="s">
        <v>286</v>
      </c>
      <c r="C35" s="66">
        <v>3.0099999999999998E-2</v>
      </c>
      <c r="D35" s="1">
        <f>$D$28*C35</f>
        <v>0</v>
      </c>
    </row>
    <row r="36" spans="1:4" ht="15" customHeight="1" x14ac:dyDescent="0.25">
      <c r="A36" s="104" t="s">
        <v>287</v>
      </c>
      <c r="B36" s="105"/>
      <c r="C36" s="66">
        <f>SUM(C33:C35)</f>
        <v>0.20429999999999998</v>
      </c>
      <c r="D36" s="1">
        <f>SUM(D33:D35)</f>
        <v>0</v>
      </c>
    </row>
    <row r="37" spans="1:4" x14ac:dyDescent="0.25">
      <c r="A37" s="80" t="s">
        <v>18</v>
      </c>
      <c r="B37" s="80" t="s">
        <v>288</v>
      </c>
      <c r="C37" s="66">
        <v>7.5200000000000003E-2</v>
      </c>
      <c r="D37" s="1">
        <f>C37*$D$28</f>
        <v>0</v>
      </c>
    </row>
    <row r="38" spans="1:4" ht="15" customHeight="1" x14ac:dyDescent="0.25">
      <c r="A38" s="104" t="s">
        <v>289</v>
      </c>
      <c r="B38" s="105"/>
      <c r="C38" s="66">
        <f>C37+C36</f>
        <v>0.27949999999999997</v>
      </c>
      <c r="D38" s="1">
        <f>D36+D37</f>
        <v>0</v>
      </c>
    </row>
    <row r="39" spans="1:4" ht="15" customHeight="1" x14ac:dyDescent="0.25">
      <c r="A39" s="102" t="s">
        <v>29</v>
      </c>
      <c r="B39" s="102"/>
      <c r="C39" s="102"/>
      <c r="D39" s="102"/>
    </row>
    <row r="40" spans="1:4" x14ac:dyDescent="0.25">
      <c r="A40" s="80" t="s">
        <v>30</v>
      </c>
      <c r="B40" s="81" t="s">
        <v>31</v>
      </c>
      <c r="C40" s="80" t="s">
        <v>32</v>
      </c>
      <c r="D40" s="80" t="s">
        <v>12</v>
      </c>
    </row>
    <row r="41" spans="1:4" x14ac:dyDescent="0.25">
      <c r="A41" s="80" t="s">
        <v>13</v>
      </c>
      <c r="B41" s="65" t="s">
        <v>33</v>
      </c>
      <c r="C41" s="66">
        <v>0.2</v>
      </c>
      <c r="D41" s="1">
        <f t="shared" ref="D41:D48" si="0">($D$28+$D$36)*C41</f>
        <v>0</v>
      </c>
    </row>
    <row r="42" spans="1:4" x14ac:dyDescent="0.25">
      <c r="A42" s="80" t="s">
        <v>15</v>
      </c>
      <c r="B42" s="65" t="s">
        <v>34</v>
      </c>
      <c r="C42" s="66">
        <v>2.5000000000000001E-2</v>
      </c>
      <c r="D42" s="1">
        <f t="shared" si="0"/>
        <v>0</v>
      </c>
    </row>
    <row r="43" spans="1:4" x14ac:dyDescent="0.25">
      <c r="A43" s="80" t="s">
        <v>17</v>
      </c>
      <c r="B43" s="65" t="s">
        <v>35</v>
      </c>
      <c r="C43" s="66">
        <v>0.03</v>
      </c>
      <c r="D43" s="1">
        <f t="shared" si="0"/>
        <v>0</v>
      </c>
    </row>
    <row r="44" spans="1:4" x14ac:dyDescent="0.25">
      <c r="A44" s="80" t="s">
        <v>18</v>
      </c>
      <c r="B44" s="65" t="s">
        <v>36</v>
      </c>
      <c r="C44" s="66">
        <v>1.4999999999999999E-2</v>
      </c>
      <c r="D44" s="1">
        <f t="shared" si="0"/>
        <v>0</v>
      </c>
    </row>
    <row r="45" spans="1:4" ht="15" customHeight="1" x14ac:dyDescent="0.25">
      <c r="A45" s="80" t="s">
        <v>19</v>
      </c>
      <c r="B45" s="65" t="s">
        <v>77</v>
      </c>
      <c r="C45" s="66">
        <v>0.01</v>
      </c>
      <c r="D45" s="1">
        <f t="shared" si="0"/>
        <v>0</v>
      </c>
    </row>
    <row r="46" spans="1:4" x14ac:dyDescent="0.25">
      <c r="A46" s="80" t="s">
        <v>21</v>
      </c>
      <c r="B46" s="65" t="s">
        <v>2</v>
      </c>
      <c r="C46" s="66">
        <v>6.0000000000000001E-3</v>
      </c>
      <c r="D46" s="1">
        <f t="shared" si="0"/>
        <v>0</v>
      </c>
    </row>
    <row r="47" spans="1:4" x14ac:dyDescent="0.25">
      <c r="A47" s="80" t="s">
        <v>22</v>
      </c>
      <c r="B47" s="65" t="s">
        <v>3</v>
      </c>
      <c r="C47" s="66">
        <v>2E-3</v>
      </c>
      <c r="D47" s="1">
        <f t="shared" si="0"/>
        <v>0</v>
      </c>
    </row>
    <row r="48" spans="1:4" x14ac:dyDescent="0.25">
      <c r="A48" s="80" t="s">
        <v>37</v>
      </c>
      <c r="B48" s="65" t="s">
        <v>4</v>
      </c>
      <c r="C48" s="66">
        <v>0.08</v>
      </c>
      <c r="D48" s="1">
        <f t="shared" si="0"/>
        <v>0</v>
      </c>
    </row>
    <row r="49" spans="1:4" ht="15" customHeight="1" x14ac:dyDescent="0.25">
      <c r="A49" s="104" t="s">
        <v>38</v>
      </c>
      <c r="B49" s="105"/>
      <c r="C49" s="66">
        <f>SUM(C41:C48)</f>
        <v>0.36800000000000005</v>
      </c>
      <c r="D49" s="1">
        <f>SUM(D41:D48)</f>
        <v>0</v>
      </c>
    </row>
    <row r="50" spans="1:4" x14ac:dyDescent="0.25">
      <c r="A50" s="101" t="s">
        <v>72</v>
      </c>
      <c r="B50" s="101"/>
      <c r="C50" s="101"/>
      <c r="D50" s="101"/>
    </row>
    <row r="51" spans="1:4" x14ac:dyDescent="0.25">
      <c r="A51" s="80" t="s">
        <v>39</v>
      </c>
      <c r="B51" s="65" t="s">
        <v>40</v>
      </c>
      <c r="C51" s="80" t="s">
        <v>111</v>
      </c>
      <c r="D51" s="80" t="s">
        <v>12</v>
      </c>
    </row>
    <row r="52" spans="1:4" ht="15" customHeight="1" x14ac:dyDescent="0.25">
      <c r="A52" s="80" t="s">
        <v>13</v>
      </c>
      <c r="B52" s="65" t="s">
        <v>310</v>
      </c>
      <c r="C52" s="67">
        <v>0</v>
      </c>
      <c r="D52" s="1">
        <f>IF(C52*2*15-6%*D21&lt;0,0,C52*2*15-6%*D21)</f>
        <v>0</v>
      </c>
    </row>
    <row r="53" spans="1:4" x14ac:dyDescent="0.25">
      <c r="A53" s="80" t="s">
        <v>15</v>
      </c>
      <c r="B53" s="82" t="s">
        <v>309</v>
      </c>
      <c r="C53" s="67"/>
      <c r="D53" s="61">
        <v>0</v>
      </c>
    </row>
    <row r="54" spans="1:4" x14ac:dyDescent="0.25">
      <c r="A54" s="80" t="s">
        <v>17</v>
      </c>
      <c r="B54" s="82" t="s">
        <v>290</v>
      </c>
      <c r="C54" s="82"/>
      <c r="D54" s="1">
        <v>0</v>
      </c>
    </row>
    <row r="55" spans="1:4" x14ac:dyDescent="0.25">
      <c r="A55" s="80"/>
      <c r="B55" s="82" t="s">
        <v>291</v>
      </c>
      <c r="C55" s="82"/>
      <c r="D55" s="1">
        <v>0</v>
      </c>
    </row>
    <row r="56" spans="1:4" x14ac:dyDescent="0.25">
      <c r="A56" s="80" t="s">
        <v>18</v>
      </c>
      <c r="B56" s="99" t="s">
        <v>23</v>
      </c>
      <c r="C56" s="99"/>
      <c r="D56" s="1">
        <v>0</v>
      </c>
    </row>
    <row r="57" spans="1:4" ht="15" customHeight="1" x14ac:dyDescent="0.25">
      <c r="A57" s="103" t="s">
        <v>1</v>
      </c>
      <c r="B57" s="103"/>
      <c r="C57" s="103"/>
      <c r="D57" s="1">
        <f>SUM(D52:D56)</f>
        <v>0</v>
      </c>
    </row>
    <row r="58" spans="1:4" ht="15" customHeight="1" x14ac:dyDescent="0.25">
      <c r="A58" s="101" t="s">
        <v>41</v>
      </c>
      <c r="B58" s="101"/>
      <c r="C58" s="101"/>
      <c r="D58" s="101"/>
    </row>
    <row r="59" spans="1:4" x14ac:dyDescent="0.25">
      <c r="A59" s="80">
        <v>2</v>
      </c>
      <c r="B59" s="99" t="s">
        <v>42</v>
      </c>
      <c r="C59" s="99"/>
      <c r="D59" s="80" t="s">
        <v>12</v>
      </c>
    </row>
    <row r="60" spans="1:4" x14ac:dyDescent="0.25">
      <c r="A60" s="80" t="s">
        <v>26</v>
      </c>
      <c r="B60" s="99" t="s">
        <v>27</v>
      </c>
      <c r="C60" s="99"/>
      <c r="D60" s="1">
        <f>D36</f>
        <v>0</v>
      </c>
    </row>
    <row r="61" spans="1:4" x14ac:dyDescent="0.25">
      <c r="A61" s="80" t="s">
        <v>30</v>
      </c>
      <c r="B61" s="99" t="s">
        <v>31</v>
      </c>
      <c r="C61" s="99"/>
      <c r="D61" s="1">
        <f>D49</f>
        <v>0</v>
      </c>
    </row>
    <row r="62" spans="1:4" x14ac:dyDescent="0.25">
      <c r="A62" s="80" t="s">
        <v>39</v>
      </c>
      <c r="B62" s="99" t="s">
        <v>40</v>
      </c>
      <c r="C62" s="99"/>
      <c r="D62" s="1">
        <f>D57</f>
        <v>0</v>
      </c>
    </row>
    <row r="63" spans="1:4" ht="15" customHeight="1" x14ac:dyDescent="0.25">
      <c r="A63" s="103" t="s">
        <v>1</v>
      </c>
      <c r="B63" s="103"/>
      <c r="C63" s="103"/>
      <c r="D63" s="1">
        <f>SUM(D60:D62)</f>
        <v>0</v>
      </c>
    </row>
    <row r="64" spans="1:4" x14ac:dyDescent="0.25">
      <c r="A64" s="112"/>
      <c r="B64" s="112"/>
      <c r="C64" s="112"/>
      <c r="D64" s="112"/>
    </row>
    <row r="65" spans="1:4" x14ac:dyDescent="0.25">
      <c r="A65" s="101" t="s">
        <v>43</v>
      </c>
      <c r="B65" s="101"/>
      <c r="C65" s="101"/>
      <c r="D65" s="101"/>
    </row>
    <row r="66" spans="1:4" x14ac:dyDescent="0.25">
      <c r="A66" s="80">
        <v>3</v>
      </c>
      <c r="B66" s="69" t="s">
        <v>44</v>
      </c>
      <c r="C66" s="60" t="s">
        <v>32</v>
      </c>
      <c r="D66" s="60" t="s">
        <v>12</v>
      </c>
    </row>
    <row r="67" spans="1:4" x14ac:dyDescent="0.25">
      <c r="A67" s="80" t="s">
        <v>13</v>
      </c>
      <c r="B67" s="69" t="s">
        <v>45</v>
      </c>
      <c r="C67" s="70">
        <v>4.1999999999999997E-3</v>
      </c>
      <c r="D67" s="1">
        <f>$D$28*C67</f>
        <v>0</v>
      </c>
    </row>
    <row r="68" spans="1:4" ht="15" customHeight="1" x14ac:dyDescent="0.25">
      <c r="A68" s="80" t="s">
        <v>15</v>
      </c>
      <c r="B68" s="69" t="s">
        <v>46</v>
      </c>
      <c r="C68" s="70">
        <v>2.9999999999999997E-4</v>
      </c>
      <c r="D68" s="1">
        <f>$D$28*C68</f>
        <v>0</v>
      </c>
    </row>
    <row r="69" spans="1:4" x14ac:dyDescent="0.25">
      <c r="A69" s="80" t="s">
        <v>17</v>
      </c>
      <c r="B69" s="69" t="s">
        <v>47</v>
      </c>
      <c r="C69" s="70">
        <v>1.9400000000000001E-2</v>
      </c>
      <c r="D69" s="1">
        <f>$D$28*C69</f>
        <v>0</v>
      </c>
    </row>
    <row r="70" spans="1:4" x14ac:dyDescent="0.25">
      <c r="A70" s="80" t="s">
        <v>18</v>
      </c>
      <c r="B70" s="69" t="s">
        <v>292</v>
      </c>
      <c r="C70" s="70">
        <v>7.1000000000000004E-3</v>
      </c>
      <c r="D70" s="1">
        <f>$D$28*C70</f>
        <v>0</v>
      </c>
    </row>
    <row r="71" spans="1:4" x14ac:dyDescent="0.25">
      <c r="A71" s="80" t="s">
        <v>19</v>
      </c>
      <c r="B71" s="69" t="s">
        <v>293</v>
      </c>
      <c r="C71" s="70">
        <v>0.04</v>
      </c>
      <c r="D71" s="1">
        <f>$D$28*C71</f>
        <v>0</v>
      </c>
    </row>
    <row r="72" spans="1:4" ht="15" customHeight="1" x14ac:dyDescent="0.25">
      <c r="A72" s="104" t="s">
        <v>38</v>
      </c>
      <c r="B72" s="105"/>
      <c r="C72" s="66">
        <f>SUM(C67:C71)</f>
        <v>7.1000000000000008E-2</v>
      </c>
      <c r="D72" s="1">
        <f>SUM(D67:D71)</f>
        <v>0</v>
      </c>
    </row>
    <row r="73" spans="1:4" x14ac:dyDescent="0.25">
      <c r="A73" s="100"/>
      <c r="B73" s="100"/>
      <c r="C73" s="100"/>
      <c r="D73" s="100"/>
    </row>
    <row r="74" spans="1:4" x14ac:dyDescent="0.25">
      <c r="A74" s="101" t="s">
        <v>48</v>
      </c>
      <c r="B74" s="101"/>
      <c r="C74" s="101"/>
      <c r="D74" s="101"/>
    </row>
    <row r="75" spans="1:4" x14ac:dyDescent="0.25">
      <c r="A75" s="108" t="s">
        <v>78</v>
      </c>
      <c r="B75" s="109"/>
      <c r="C75" s="109"/>
      <c r="D75" s="110"/>
    </row>
    <row r="76" spans="1:4" x14ac:dyDescent="0.25">
      <c r="A76" s="80" t="s">
        <v>49</v>
      </c>
      <c r="B76" s="65" t="s">
        <v>50</v>
      </c>
      <c r="C76" s="80" t="s">
        <v>32</v>
      </c>
      <c r="D76" s="80" t="s">
        <v>12</v>
      </c>
    </row>
    <row r="77" spans="1:4" x14ac:dyDescent="0.25">
      <c r="A77" s="60" t="s">
        <v>13</v>
      </c>
      <c r="B77" s="71" t="s">
        <v>79</v>
      </c>
      <c r="C77" s="70">
        <v>0</v>
      </c>
      <c r="D77" s="61">
        <f t="shared" ref="D77:D82" si="1">$D$28*C77</f>
        <v>0</v>
      </c>
    </row>
    <row r="78" spans="1:4" x14ac:dyDescent="0.25">
      <c r="A78" s="60" t="s">
        <v>15</v>
      </c>
      <c r="B78" s="71" t="s">
        <v>80</v>
      </c>
      <c r="C78" s="70">
        <v>2.8E-3</v>
      </c>
      <c r="D78" s="61">
        <f t="shared" si="1"/>
        <v>0</v>
      </c>
    </row>
    <row r="79" spans="1:4" ht="15" customHeight="1" x14ac:dyDescent="0.25">
      <c r="A79" s="60" t="s">
        <v>17</v>
      </c>
      <c r="B79" s="71" t="s">
        <v>81</v>
      </c>
      <c r="C79" s="70">
        <v>8.0000000000000004E-4</v>
      </c>
      <c r="D79" s="61">
        <f t="shared" si="1"/>
        <v>0</v>
      </c>
    </row>
    <row r="80" spans="1:4" x14ac:dyDescent="0.25">
      <c r="A80" s="60" t="s">
        <v>18</v>
      </c>
      <c r="B80" s="71" t="s">
        <v>84</v>
      </c>
      <c r="C80" s="70">
        <v>3.3E-3</v>
      </c>
      <c r="D80" s="61">
        <f t="shared" si="1"/>
        <v>0</v>
      </c>
    </row>
    <row r="81" spans="1:4" x14ac:dyDescent="0.25">
      <c r="A81" s="60" t="s">
        <v>19</v>
      </c>
      <c r="B81" s="71" t="s">
        <v>82</v>
      </c>
      <c r="C81" s="70">
        <v>5.9999999999999995E-4</v>
      </c>
      <c r="D81" s="61">
        <f t="shared" si="1"/>
        <v>0</v>
      </c>
    </row>
    <row r="82" spans="1:4" x14ac:dyDescent="0.25">
      <c r="A82" s="60" t="s">
        <v>21</v>
      </c>
      <c r="B82" s="71" t="s">
        <v>83</v>
      </c>
      <c r="C82" s="70">
        <v>0</v>
      </c>
      <c r="D82" s="61">
        <f t="shared" si="1"/>
        <v>0</v>
      </c>
    </row>
    <row r="83" spans="1:4" ht="15" customHeight="1" x14ac:dyDescent="0.25">
      <c r="A83" s="104" t="s">
        <v>38</v>
      </c>
      <c r="B83" s="105"/>
      <c r="C83" s="66">
        <f>SUM(C77:C82)</f>
        <v>7.4999999999999997E-3</v>
      </c>
      <c r="D83" s="1">
        <f>SUM(D77:D82)</f>
        <v>0</v>
      </c>
    </row>
    <row r="84" spans="1:4" x14ac:dyDescent="0.25">
      <c r="A84" s="106" t="s">
        <v>85</v>
      </c>
      <c r="B84" s="107"/>
      <c r="C84" s="107"/>
      <c r="D84" s="107"/>
    </row>
    <row r="85" spans="1:4" x14ac:dyDescent="0.25">
      <c r="A85" s="80" t="s">
        <v>51</v>
      </c>
      <c r="B85" s="65" t="s">
        <v>86</v>
      </c>
      <c r="C85" s="80" t="s">
        <v>32</v>
      </c>
      <c r="D85" s="80" t="s">
        <v>12</v>
      </c>
    </row>
    <row r="86" spans="1:4" x14ac:dyDescent="0.25">
      <c r="A86" s="80" t="s">
        <v>13</v>
      </c>
      <c r="B86" s="64" t="s">
        <v>87</v>
      </c>
      <c r="C86" s="66">
        <v>0</v>
      </c>
      <c r="D86" s="1">
        <v>0</v>
      </c>
    </row>
    <row r="87" spans="1:4" ht="15" customHeight="1" x14ac:dyDescent="0.25">
      <c r="A87" s="104" t="s">
        <v>38</v>
      </c>
      <c r="B87" s="105"/>
      <c r="C87" s="66">
        <f>SUM(C86)</f>
        <v>0</v>
      </c>
      <c r="D87" s="1">
        <f>SUM(D86)</f>
        <v>0</v>
      </c>
    </row>
    <row r="88" spans="1:4" ht="15" customHeight="1" x14ac:dyDescent="0.25">
      <c r="A88" s="101" t="s">
        <v>52</v>
      </c>
      <c r="B88" s="101"/>
      <c r="C88" s="101"/>
      <c r="D88" s="101"/>
    </row>
    <row r="89" spans="1:4" x14ac:dyDescent="0.25">
      <c r="A89" s="80">
        <v>4</v>
      </c>
      <c r="B89" s="99" t="s">
        <v>53</v>
      </c>
      <c r="C89" s="99"/>
      <c r="D89" s="80" t="s">
        <v>12</v>
      </c>
    </row>
    <row r="90" spans="1:4" x14ac:dyDescent="0.25">
      <c r="A90" s="80" t="s">
        <v>49</v>
      </c>
      <c r="B90" s="99" t="s">
        <v>88</v>
      </c>
      <c r="C90" s="99"/>
      <c r="D90" s="1">
        <f>D83</f>
        <v>0</v>
      </c>
    </row>
    <row r="91" spans="1:4" x14ac:dyDescent="0.25">
      <c r="A91" s="80" t="s">
        <v>51</v>
      </c>
      <c r="B91" s="99" t="s">
        <v>86</v>
      </c>
      <c r="C91" s="99"/>
      <c r="D91" s="1">
        <f>D87</f>
        <v>0</v>
      </c>
    </row>
    <row r="92" spans="1:4" ht="15" customHeight="1" x14ac:dyDescent="0.25">
      <c r="A92" s="103" t="s">
        <v>1</v>
      </c>
      <c r="B92" s="103"/>
      <c r="C92" s="103"/>
      <c r="D92" s="1">
        <f>SUM(D90:D91)</f>
        <v>0</v>
      </c>
    </row>
    <row r="93" spans="1:4" x14ac:dyDescent="0.25">
      <c r="A93" s="100"/>
      <c r="B93" s="100"/>
      <c r="C93" s="100"/>
      <c r="D93" s="100"/>
    </row>
    <row r="94" spans="1:4" x14ac:dyDescent="0.25">
      <c r="A94" s="108" t="s">
        <v>54</v>
      </c>
      <c r="B94" s="109"/>
      <c r="C94" s="109"/>
      <c r="D94" s="110"/>
    </row>
    <row r="95" spans="1:4" x14ac:dyDescent="0.25">
      <c r="A95" s="80">
        <v>5</v>
      </c>
      <c r="B95" s="99" t="s">
        <v>5</v>
      </c>
      <c r="C95" s="99"/>
      <c r="D95" s="80" t="s">
        <v>12</v>
      </c>
    </row>
    <row r="96" spans="1:4" ht="15" customHeight="1" x14ac:dyDescent="0.25">
      <c r="A96" s="80" t="s">
        <v>13</v>
      </c>
      <c r="B96" s="99" t="s">
        <v>55</v>
      </c>
      <c r="C96" s="99"/>
      <c r="D96" s="1">
        <f>Uniformes!E12</f>
        <v>0</v>
      </c>
    </row>
    <row r="97" spans="1:4" x14ac:dyDescent="0.25">
      <c r="A97" s="80" t="s">
        <v>15</v>
      </c>
      <c r="B97" s="99" t="s">
        <v>56</v>
      </c>
      <c r="C97" s="99"/>
      <c r="D97" s="1">
        <v>0</v>
      </c>
    </row>
    <row r="98" spans="1:4" x14ac:dyDescent="0.25">
      <c r="A98" s="80" t="s">
        <v>17</v>
      </c>
      <c r="B98" s="99" t="s">
        <v>57</v>
      </c>
      <c r="C98" s="99"/>
      <c r="D98" s="1">
        <v>0</v>
      </c>
    </row>
    <row r="99" spans="1:4" x14ac:dyDescent="0.25">
      <c r="A99" s="80" t="s">
        <v>18</v>
      </c>
      <c r="B99" s="99" t="s">
        <v>23</v>
      </c>
      <c r="C99" s="99"/>
      <c r="D99" s="1">
        <v>0</v>
      </c>
    </row>
    <row r="100" spans="1:4" ht="15" customHeight="1" x14ac:dyDescent="0.25">
      <c r="A100" s="103" t="s">
        <v>38</v>
      </c>
      <c r="B100" s="103"/>
      <c r="C100" s="103"/>
      <c r="D100" s="1">
        <f>SUM(D96:D99)</f>
        <v>0</v>
      </c>
    </row>
    <row r="101" spans="1:4" x14ac:dyDescent="0.25">
      <c r="A101" s="100"/>
      <c r="B101" s="100"/>
      <c r="C101" s="100"/>
      <c r="D101" s="100"/>
    </row>
    <row r="102" spans="1:4" x14ac:dyDescent="0.25">
      <c r="A102" s="101" t="s">
        <v>58</v>
      </c>
      <c r="B102" s="101"/>
      <c r="C102" s="101"/>
      <c r="D102" s="101"/>
    </row>
    <row r="103" spans="1:4" x14ac:dyDescent="0.25">
      <c r="A103" s="80">
        <v>6</v>
      </c>
      <c r="B103" s="81" t="s">
        <v>6</v>
      </c>
      <c r="C103" s="80" t="s">
        <v>32</v>
      </c>
      <c r="D103" s="80" t="s">
        <v>12</v>
      </c>
    </row>
    <row r="104" spans="1:4" x14ac:dyDescent="0.25">
      <c r="A104" s="80" t="s">
        <v>13</v>
      </c>
      <c r="B104" s="81" t="s">
        <v>7</v>
      </c>
      <c r="C104" s="36">
        <v>0</v>
      </c>
      <c r="D104" s="1">
        <f>D120*C104</f>
        <v>0</v>
      </c>
    </row>
    <row r="105" spans="1:4" x14ac:dyDescent="0.25">
      <c r="A105" s="80" t="s">
        <v>15</v>
      </c>
      <c r="B105" s="81" t="s">
        <v>9</v>
      </c>
      <c r="C105" s="36">
        <v>0</v>
      </c>
      <c r="D105" s="1">
        <f>(D104+D120)*C105</f>
        <v>0</v>
      </c>
    </row>
    <row r="106" spans="1:4" x14ac:dyDescent="0.25">
      <c r="A106" s="80" t="s">
        <v>17</v>
      </c>
      <c r="B106" s="72" t="s">
        <v>8</v>
      </c>
      <c r="C106" s="73">
        <v>0</v>
      </c>
      <c r="D106" s="74"/>
    </row>
    <row r="107" spans="1:4" ht="15" customHeight="1" x14ac:dyDescent="0.25">
      <c r="A107" s="80"/>
      <c r="B107" s="81" t="s">
        <v>93</v>
      </c>
      <c r="C107" s="36">
        <v>0</v>
      </c>
      <c r="D107" s="75">
        <f>($D$120+$D$104+$D$105)/(1-$C$106)*C107</f>
        <v>0</v>
      </c>
    </row>
    <row r="108" spans="1:4" x14ac:dyDescent="0.25">
      <c r="A108" s="80"/>
      <c r="B108" s="81" t="s">
        <v>94</v>
      </c>
      <c r="C108" s="36">
        <v>0</v>
      </c>
      <c r="D108" s="75">
        <f>($D$120+$D$104+$D$105)/(1-$C$106)*C108</f>
        <v>0</v>
      </c>
    </row>
    <row r="109" spans="1:4" x14ac:dyDescent="0.25">
      <c r="A109" s="80"/>
      <c r="B109" s="81" t="s">
        <v>95</v>
      </c>
      <c r="C109" s="36">
        <v>0</v>
      </c>
      <c r="D109" s="75">
        <f>($D$120+$D$104+$D$105)/(1-$C$106)*C109</f>
        <v>0</v>
      </c>
    </row>
    <row r="110" spans="1:4" x14ac:dyDescent="0.25">
      <c r="A110" s="80"/>
      <c r="B110" s="81" t="s">
        <v>96</v>
      </c>
      <c r="C110" s="36">
        <v>0</v>
      </c>
      <c r="D110" s="75">
        <f>($D$120+$D$104+$D$105)/(1-$C$106)*C110</f>
        <v>0</v>
      </c>
    </row>
    <row r="111" spans="1:4" ht="15" customHeight="1" x14ac:dyDescent="0.25">
      <c r="A111" s="103" t="s">
        <v>38</v>
      </c>
      <c r="B111" s="103"/>
      <c r="C111" s="36">
        <f>SUM(C104,C105,C107,C108,C109,C110)</f>
        <v>0</v>
      </c>
      <c r="D111" s="1">
        <f>SUM(D104,D105,D107,D108,D109,D110)</f>
        <v>0</v>
      </c>
    </row>
    <row r="112" spans="1:4" x14ac:dyDescent="0.25">
      <c r="A112" s="100"/>
      <c r="B112" s="100"/>
      <c r="C112" s="100"/>
      <c r="D112" s="100"/>
    </row>
    <row r="113" spans="1:4" x14ac:dyDescent="0.25">
      <c r="A113" s="101" t="s">
        <v>74</v>
      </c>
      <c r="B113" s="101"/>
      <c r="C113" s="101"/>
      <c r="D113" s="101"/>
    </row>
    <row r="114" spans="1:4" x14ac:dyDescent="0.25">
      <c r="A114" s="80"/>
      <c r="B114" s="99" t="s">
        <v>59</v>
      </c>
      <c r="C114" s="99"/>
      <c r="D114" s="80" t="s">
        <v>12</v>
      </c>
    </row>
    <row r="115" spans="1:4" x14ac:dyDescent="0.25">
      <c r="A115" s="80" t="s">
        <v>13</v>
      </c>
      <c r="B115" s="99" t="s">
        <v>10</v>
      </c>
      <c r="C115" s="99"/>
      <c r="D115" s="1">
        <f>D28</f>
        <v>0</v>
      </c>
    </row>
    <row r="116" spans="1:4" ht="15" customHeight="1" x14ac:dyDescent="0.25">
      <c r="A116" s="80" t="s">
        <v>15</v>
      </c>
      <c r="B116" s="99" t="s">
        <v>24</v>
      </c>
      <c r="C116" s="99"/>
      <c r="D116" s="1">
        <f>D63</f>
        <v>0</v>
      </c>
    </row>
    <row r="117" spans="1:4" x14ac:dyDescent="0.25">
      <c r="A117" s="80" t="s">
        <v>17</v>
      </c>
      <c r="B117" s="99" t="s">
        <v>43</v>
      </c>
      <c r="C117" s="99"/>
      <c r="D117" s="1">
        <f>D72</f>
        <v>0</v>
      </c>
    </row>
    <row r="118" spans="1:4" ht="15" customHeight="1" x14ac:dyDescent="0.25">
      <c r="A118" s="80" t="s">
        <v>18</v>
      </c>
      <c r="B118" s="99" t="s">
        <v>48</v>
      </c>
      <c r="C118" s="99"/>
      <c r="D118" s="1">
        <f>D92</f>
        <v>0</v>
      </c>
    </row>
    <row r="119" spans="1:4" ht="15" customHeight="1" x14ac:dyDescent="0.25">
      <c r="A119" s="80" t="s">
        <v>19</v>
      </c>
      <c r="B119" s="99" t="s">
        <v>54</v>
      </c>
      <c r="C119" s="99"/>
      <c r="D119" s="1">
        <f>D100</f>
        <v>0</v>
      </c>
    </row>
    <row r="120" spans="1:4" ht="15" customHeight="1" x14ac:dyDescent="0.25">
      <c r="A120" s="103" t="s">
        <v>97</v>
      </c>
      <c r="B120" s="103"/>
      <c r="C120" s="103"/>
      <c r="D120" s="1">
        <f>SUM(D115:D119)</f>
        <v>0</v>
      </c>
    </row>
    <row r="121" spans="1:4" x14ac:dyDescent="0.25">
      <c r="A121" s="80" t="s">
        <v>21</v>
      </c>
      <c r="B121" s="99" t="s">
        <v>58</v>
      </c>
      <c r="C121" s="99"/>
      <c r="D121" s="1">
        <f>D111</f>
        <v>0</v>
      </c>
    </row>
    <row r="122" spans="1:4" ht="15" customHeight="1" x14ac:dyDescent="0.25">
      <c r="A122" s="102" t="s">
        <v>60</v>
      </c>
      <c r="B122" s="102"/>
      <c r="C122" s="102"/>
      <c r="D122" s="2">
        <f>D120+D121</f>
        <v>0</v>
      </c>
    </row>
    <row r="123" spans="1:4" ht="15" customHeight="1" x14ac:dyDescent="0.25">
      <c r="A123" s="102" t="s">
        <v>70</v>
      </c>
      <c r="B123" s="102"/>
      <c r="C123" s="102"/>
      <c r="D123" s="2">
        <f>D122*D9</f>
        <v>0</v>
      </c>
    </row>
    <row r="124" spans="1:4" ht="15" customHeight="1" x14ac:dyDescent="0.25">
      <c r="A124" s="102" t="s">
        <v>71</v>
      </c>
      <c r="B124" s="102"/>
      <c r="C124" s="102"/>
      <c r="D124" s="2">
        <f>D122*D9*12</f>
        <v>0</v>
      </c>
    </row>
  </sheetData>
  <mergeCells count="80">
    <mergeCell ref="A83:B83"/>
    <mergeCell ref="B121:C121"/>
    <mergeCell ref="A122:C122"/>
    <mergeCell ref="A123:C123"/>
    <mergeCell ref="A124:C124"/>
    <mergeCell ref="A101:D101"/>
    <mergeCell ref="A102:D102"/>
    <mergeCell ref="A111:B111"/>
    <mergeCell ref="A112:D112"/>
    <mergeCell ref="A113:D113"/>
    <mergeCell ref="B115:C115"/>
    <mergeCell ref="B114:C114"/>
    <mergeCell ref="A120:C120"/>
    <mergeCell ref="B118:C118"/>
    <mergeCell ref="B119:C119"/>
    <mergeCell ref="B95:C95"/>
    <mergeCell ref="A50:D50"/>
    <mergeCell ref="A57:C57"/>
    <mergeCell ref="A58:D58"/>
    <mergeCell ref="B59:C59"/>
    <mergeCell ref="B56:C56"/>
    <mergeCell ref="B5:C5"/>
    <mergeCell ref="A2:D2"/>
    <mergeCell ref="B3:C3"/>
    <mergeCell ref="B4:C4"/>
    <mergeCell ref="A49:B49"/>
    <mergeCell ref="B17:C17"/>
    <mergeCell ref="B6:C6"/>
    <mergeCell ref="A7:D7"/>
    <mergeCell ref="A8:B8"/>
    <mergeCell ref="A9:B9"/>
    <mergeCell ref="A10:D10"/>
    <mergeCell ref="A11:D11"/>
    <mergeCell ref="A12:D12"/>
    <mergeCell ref="B13:C13"/>
    <mergeCell ref="B14:C14"/>
    <mergeCell ref="B15:C15"/>
    <mergeCell ref="B16:C16"/>
    <mergeCell ref="A29:D29"/>
    <mergeCell ref="A18:D18"/>
    <mergeCell ref="A19:D19"/>
    <mergeCell ref="B20:C20"/>
    <mergeCell ref="B21:C21"/>
    <mergeCell ref="B22:C22"/>
    <mergeCell ref="B23:C23"/>
    <mergeCell ref="B25:C25"/>
    <mergeCell ref="B26:C26"/>
    <mergeCell ref="B27:C27"/>
    <mergeCell ref="A28:C28"/>
    <mergeCell ref="A30:D30"/>
    <mergeCell ref="A31:D31"/>
    <mergeCell ref="A36:B36"/>
    <mergeCell ref="A38:B38"/>
    <mergeCell ref="A39:D39"/>
    <mergeCell ref="B60:C60"/>
    <mergeCell ref="B61:C61"/>
    <mergeCell ref="B62:C62"/>
    <mergeCell ref="A63:C63"/>
    <mergeCell ref="B91:C91"/>
    <mergeCell ref="A64:D64"/>
    <mergeCell ref="A65:D65"/>
    <mergeCell ref="A72:B72"/>
    <mergeCell ref="A73:D73"/>
    <mergeCell ref="A74:D74"/>
    <mergeCell ref="A75:D75"/>
    <mergeCell ref="A87:B87"/>
    <mergeCell ref="A88:D88"/>
    <mergeCell ref="B89:C89"/>
    <mergeCell ref="B90:C90"/>
    <mergeCell ref="A84:D84"/>
    <mergeCell ref="A92:C92"/>
    <mergeCell ref="A93:D93"/>
    <mergeCell ref="A94:D94"/>
    <mergeCell ref="B96:C96"/>
    <mergeCell ref="B97:C97"/>
    <mergeCell ref="B98:C98"/>
    <mergeCell ref="B99:C99"/>
    <mergeCell ref="A100:C100"/>
    <mergeCell ref="B117:C117"/>
    <mergeCell ref="B116:C116"/>
  </mergeCells>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B345F-BE0E-481A-AE7A-4E321D8C1A2E}">
  <dimension ref="A1:D126"/>
  <sheetViews>
    <sheetView topLeftCell="A91" workbookViewId="0">
      <selection activeCell="C113" sqref="C113"/>
    </sheetView>
  </sheetViews>
  <sheetFormatPr defaultRowHeight="15" x14ac:dyDescent="0.25"/>
  <cols>
    <col min="1" max="1" width="3.5703125" style="50" bestFit="1" customWidth="1"/>
    <col min="2" max="2" width="65" style="39" bestFit="1" customWidth="1"/>
    <col min="3" max="3" width="24.42578125" style="39" bestFit="1" customWidth="1"/>
    <col min="4" max="4" width="34.5703125" style="50" bestFit="1" customWidth="1"/>
  </cols>
  <sheetData>
    <row r="1" spans="1:4" x14ac:dyDescent="0.25">
      <c r="A1" s="123" t="s">
        <v>99</v>
      </c>
      <c r="B1" s="123"/>
      <c r="C1" s="123"/>
      <c r="D1" s="123"/>
    </row>
    <row r="2" spans="1:4" x14ac:dyDescent="0.25">
      <c r="A2" s="123" t="s">
        <v>262</v>
      </c>
      <c r="B2" s="123"/>
      <c r="C2" s="123"/>
      <c r="D2" s="123"/>
    </row>
    <row r="3" spans="1:4" x14ac:dyDescent="0.25">
      <c r="A3" s="39"/>
      <c r="D3" s="39"/>
    </row>
    <row r="4" spans="1:4" x14ac:dyDescent="0.25">
      <c r="A4" s="115" t="s">
        <v>76</v>
      </c>
      <c r="B4" s="116"/>
      <c r="C4" s="116"/>
      <c r="D4" s="117"/>
    </row>
    <row r="5" spans="1:4" x14ac:dyDescent="0.25">
      <c r="A5" s="51" t="s">
        <v>13</v>
      </c>
      <c r="B5" s="120" t="s">
        <v>73</v>
      </c>
      <c r="C5" s="120"/>
      <c r="D5" s="51">
        <v>2022</v>
      </c>
    </row>
    <row r="6" spans="1:4" x14ac:dyDescent="0.25">
      <c r="A6" s="51" t="s">
        <v>15</v>
      </c>
      <c r="B6" s="120" t="s">
        <v>61</v>
      </c>
      <c r="C6" s="120"/>
      <c r="D6" s="49" t="s">
        <v>273</v>
      </c>
    </row>
    <row r="7" spans="1:4" x14ac:dyDescent="0.25">
      <c r="A7" s="51" t="s">
        <v>17</v>
      </c>
      <c r="B7" s="120" t="s">
        <v>62</v>
      </c>
      <c r="C7" s="120"/>
      <c r="D7" s="52" t="s">
        <v>275</v>
      </c>
    </row>
    <row r="8" spans="1:4" x14ac:dyDescent="0.25">
      <c r="A8" s="51" t="s">
        <v>18</v>
      </c>
      <c r="B8" s="120" t="s">
        <v>63</v>
      </c>
      <c r="C8" s="120"/>
      <c r="D8" s="53" t="s">
        <v>264</v>
      </c>
    </row>
    <row r="9" spans="1:4" x14ac:dyDescent="0.25">
      <c r="A9" s="121" t="s">
        <v>75</v>
      </c>
      <c r="B9" s="121"/>
      <c r="C9" s="121"/>
      <c r="D9" s="121"/>
    </row>
    <row r="10" spans="1:4" x14ac:dyDescent="0.25">
      <c r="A10" s="122" t="s">
        <v>64</v>
      </c>
      <c r="B10" s="122"/>
      <c r="C10" s="49" t="s">
        <v>65</v>
      </c>
      <c r="D10" s="49" t="s">
        <v>98</v>
      </c>
    </row>
    <row r="11" spans="1:4" x14ac:dyDescent="0.25">
      <c r="A11" s="121" t="s">
        <v>265</v>
      </c>
      <c r="B11" s="121"/>
      <c r="C11" s="51" t="s">
        <v>266</v>
      </c>
      <c r="D11" s="51">
        <v>1</v>
      </c>
    </row>
    <row r="12" spans="1:4" x14ac:dyDescent="0.25">
      <c r="A12" s="101" t="s">
        <v>90</v>
      </c>
      <c r="B12" s="101"/>
      <c r="C12" s="101"/>
      <c r="D12" s="101"/>
    </row>
    <row r="13" spans="1:4" x14ac:dyDescent="0.25">
      <c r="A13" s="121" t="s">
        <v>66</v>
      </c>
      <c r="B13" s="121"/>
      <c r="C13" s="121"/>
      <c r="D13" s="121"/>
    </row>
    <row r="14" spans="1:4" x14ac:dyDescent="0.25">
      <c r="A14" s="121" t="s">
        <v>89</v>
      </c>
      <c r="B14" s="121"/>
      <c r="C14" s="121"/>
      <c r="D14" s="121"/>
    </row>
    <row r="15" spans="1:4" x14ac:dyDescent="0.25">
      <c r="A15" s="51">
        <v>1</v>
      </c>
      <c r="B15" s="120" t="s">
        <v>67</v>
      </c>
      <c r="C15" s="120"/>
      <c r="D15" s="49" t="s">
        <v>269</v>
      </c>
    </row>
    <row r="16" spans="1:4" x14ac:dyDescent="0.25">
      <c r="A16" s="51">
        <v>2</v>
      </c>
      <c r="B16" s="120" t="s">
        <v>91</v>
      </c>
      <c r="C16" s="120"/>
      <c r="D16" s="52" t="s">
        <v>276</v>
      </c>
    </row>
    <row r="17" spans="1:4" x14ac:dyDescent="0.25">
      <c r="A17" s="51">
        <v>3</v>
      </c>
      <c r="B17" s="120" t="s">
        <v>68</v>
      </c>
      <c r="C17" s="120"/>
      <c r="D17" s="1">
        <v>1212</v>
      </c>
    </row>
    <row r="18" spans="1:4" x14ac:dyDescent="0.25">
      <c r="A18" s="84">
        <v>4</v>
      </c>
      <c r="B18" s="120" t="s">
        <v>69</v>
      </c>
      <c r="C18" s="120"/>
      <c r="D18" s="83"/>
    </row>
    <row r="19" spans="1:4" x14ac:dyDescent="0.25">
      <c r="A19" s="84">
        <v>5</v>
      </c>
      <c r="B19" s="120" t="s">
        <v>92</v>
      </c>
      <c r="C19" s="120"/>
      <c r="D19" s="37">
        <v>44593</v>
      </c>
    </row>
    <row r="20" spans="1:4" x14ac:dyDescent="0.25">
      <c r="A20" s="119"/>
      <c r="B20" s="119"/>
      <c r="C20" s="119"/>
      <c r="D20" s="119"/>
    </row>
    <row r="21" spans="1:4" x14ac:dyDescent="0.25">
      <c r="A21" s="101" t="s">
        <v>10</v>
      </c>
      <c r="B21" s="101"/>
      <c r="C21" s="101"/>
      <c r="D21" s="101"/>
    </row>
    <row r="22" spans="1:4" x14ac:dyDescent="0.25">
      <c r="A22" s="80">
        <v>1</v>
      </c>
      <c r="B22" s="99" t="s">
        <v>11</v>
      </c>
      <c r="C22" s="99"/>
      <c r="D22" s="80" t="s">
        <v>12</v>
      </c>
    </row>
    <row r="23" spans="1:4" x14ac:dyDescent="0.25">
      <c r="A23" s="60" t="s">
        <v>13</v>
      </c>
      <c r="B23" s="113" t="s">
        <v>14</v>
      </c>
      <c r="C23" s="113"/>
      <c r="D23" s="61">
        <v>0</v>
      </c>
    </row>
    <row r="24" spans="1:4" x14ac:dyDescent="0.25">
      <c r="A24" s="80" t="s">
        <v>15</v>
      </c>
      <c r="B24" s="99" t="s">
        <v>16</v>
      </c>
      <c r="C24" s="99"/>
      <c r="D24" s="1">
        <v>0</v>
      </c>
    </row>
    <row r="25" spans="1:4" x14ac:dyDescent="0.25">
      <c r="A25" s="80" t="s">
        <v>17</v>
      </c>
      <c r="B25" s="99" t="s">
        <v>277</v>
      </c>
      <c r="C25" s="99"/>
      <c r="D25" s="1">
        <v>0</v>
      </c>
    </row>
    <row r="26" spans="1:4" x14ac:dyDescent="0.25">
      <c r="A26" s="80" t="s">
        <v>18</v>
      </c>
      <c r="B26" s="81" t="s">
        <v>315</v>
      </c>
      <c r="C26" s="85"/>
      <c r="D26" s="1">
        <f>0*C26</f>
        <v>0</v>
      </c>
    </row>
    <row r="27" spans="1:4" x14ac:dyDescent="0.25">
      <c r="A27" s="80" t="s">
        <v>19</v>
      </c>
      <c r="B27" s="99" t="s">
        <v>0</v>
      </c>
      <c r="C27" s="99"/>
      <c r="D27" s="1">
        <v>0</v>
      </c>
    </row>
    <row r="28" spans="1:4" x14ac:dyDescent="0.25">
      <c r="A28" s="80" t="s">
        <v>21</v>
      </c>
      <c r="B28" s="99" t="s">
        <v>20</v>
      </c>
      <c r="C28" s="99"/>
      <c r="D28" s="1">
        <v>0</v>
      </c>
    </row>
    <row r="29" spans="1:4" ht="15" customHeight="1" x14ac:dyDescent="0.25">
      <c r="A29" s="80" t="s">
        <v>22</v>
      </c>
      <c r="B29" s="99" t="s">
        <v>23</v>
      </c>
      <c r="C29" s="99"/>
      <c r="D29" s="1">
        <v>0</v>
      </c>
    </row>
    <row r="30" spans="1:4" ht="15" customHeight="1" x14ac:dyDescent="0.25">
      <c r="A30" s="104" t="s">
        <v>1</v>
      </c>
      <c r="B30" s="111"/>
      <c r="C30" s="105"/>
      <c r="D30" s="63">
        <f>SUM(D23:D29)</f>
        <v>0</v>
      </c>
    </row>
    <row r="31" spans="1:4" x14ac:dyDescent="0.25">
      <c r="A31" s="112"/>
      <c r="B31" s="112"/>
      <c r="C31" s="112"/>
      <c r="D31" s="112"/>
    </row>
    <row r="32" spans="1:4" x14ac:dyDescent="0.25">
      <c r="A32" s="101" t="s">
        <v>24</v>
      </c>
      <c r="B32" s="101"/>
      <c r="C32" s="101"/>
      <c r="D32" s="101"/>
    </row>
    <row r="33" spans="1:4" x14ac:dyDescent="0.25">
      <c r="A33" s="101" t="s">
        <v>25</v>
      </c>
      <c r="B33" s="101"/>
      <c r="C33" s="101"/>
      <c r="D33" s="101"/>
    </row>
    <row r="34" spans="1:4" x14ac:dyDescent="0.25">
      <c r="A34" s="80" t="s">
        <v>26</v>
      </c>
      <c r="B34" s="64" t="s">
        <v>27</v>
      </c>
      <c r="C34" s="80" t="s">
        <v>32</v>
      </c>
      <c r="D34" s="80" t="s">
        <v>12</v>
      </c>
    </row>
    <row r="35" spans="1:4" x14ac:dyDescent="0.25">
      <c r="A35" s="80" t="s">
        <v>13</v>
      </c>
      <c r="B35" s="65" t="s">
        <v>28</v>
      </c>
      <c r="C35" s="66">
        <v>8.3299999999999999E-2</v>
      </c>
      <c r="D35" s="1">
        <f>$D$30*C35</f>
        <v>0</v>
      </c>
    </row>
    <row r="36" spans="1:4" ht="15" customHeight="1" x14ac:dyDescent="0.25">
      <c r="A36" s="80" t="s">
        <v>15</v>
      </c>
      <c r="B36" s="65" t="s">
        <v>285</v>
      </c>
      <c r="C36" s="66">
        <v>9.0899999999999995E-2</v>
      </c>
      <c r="D36" s="1">
        <f>$D$30*C36</f>
        <v>0</v>
      </c>
    </row>
    <row r="37" spans="1:4" ht="15" customHeight="1" x14ac:dyDescent="0.25">
      <c r="A37" s="80" t="s">
        <v>17</v>
      </c>
      <c r="B37" s="65" t="s">
        <v>286</v>
      </c>
      <c r="C37" s="66">
        <v>3.0099999999999998E-2</v>
      </c>
      <c r="D37" s="1">
        <f>$D$30*C37</f>
        <v>0</v>
      </c>
    </row>
    <row r="38" spans="1:4" ht="15" customHeight="1" x14ac:dyDescent="0.25">
      <c r="A38" s="104" t="s">
        <v>287</v>
      </c>
      <c r="B38" s="105"/>
      <c r="C38" s="66">
        <f>SUM(C35:C37)</f>
        <v>0.20429999999999998</v>
      </c>
      <c r="D38" s="1">
        <f>SUM(D35:D37)</f>
        <v>0</v>
      </c>
    </row>
    <row r="39" spans="1:4" x14ac:dyDescent="0.25">
      <c r="A39" s="80" t="s">
        <v>18</v>
      </c>
      <c r="B39" s="80" t="s">
        <v>288</v>
      </c>
      <c r="C39" s="66">
        <v>7.5200000000000003E-2</v>
      </c>
      <c r="D39" s="1">
        <f>C39*$D$30</f>
        <v>0</v>
      </c>
    </row>
    <row r="40" spans="1:4" ht="15" customHeight="1" x14ac:dyDescent="0.25">
      <c r="A40" s="104" t="s">
        <v>289</v>
      </c>
      <c r="B40" s="105"/>
      <c r="C40" s="66">
        <f>C39+C38</f>
        <v>0.27949999999999997</v>
      </c>
      <c r="D40" s="1">
        <f>D38+D39</f>
        <v>0</v>
      </c>
    </row>
    <row r="41" spans="1:4" ht="15" customHeight="1" x14ac:dyDescent="0.25">
      <c r="A41" s="102" t="s">
        <v>29</v>
      </c>
      <c r="B41" s="102"/>
      <c r="C41" s="102"/>
      <c r="D41" s="102"/>
    </row>
    <row r="42" spans="1:4" x14ac:dyDescent="0.25">
      <c r="A42" s="80" t="s">
        <v>30</v>
      </c>
      <c r="B42" s="81" t="s">
        <v>31</v>
      </c>
      <c r="C42" s="80" t="s">
        <v>32</v>
      </c>
      <c r="D42" s="80" t="s">
        <v>12</v>
      </c>
    </row>
    <row r="43" spans="1:4" x14ac:dyDescent="0.25">
      <c r="A43" s="80" t="s">
        <v>13</v>
      </c>
      <c r="B43" s="65" t="s">
        <v>33</v>
      </c>
      <c r="C43" s="66">
        <v>0.2</v>
      </c>
      <c r="D43" s="1">
        <f t="shared" ref="D43:D50" si="0">($D$30+$D$38)*C43</f>
        <v>0</v>
      </c>
    </row>
    <row r="44" spans="1:4" x14ac:dyDescent="0.25">
      <c r="A44" s="80" t="s">
        <v>15</v>
      </c>
      <c r="B44" s="65" t="s">
        <v>34</v>
      </c>
      <c r="C44" s="66">
        <v>2.5000000000000001E-2</v>
      </c>
      <c r="D44" s="1">
        <f t="shared" si="0"/>
        <v>0</v>
      </c>
    </row>
    <row r="45" spans="1:4" x14ac:dyDescent="0.25">
      <c r="A45" s="80" t="s">
        <v>17</v>
      </c>
      <c r="B45" s="65" t="s">
        <v>35</v>
      </c>
      <c r="C45" s="66">
        <v>0.03</v>
      </c>
      <c r="D45" s="1">
        <f t="shared" si="0"/>
        <v>0</v>
      </c>
    </row>
    <row r="46" spans="1:4" x14ac:dyDescent="0.25">
      <c r="A46" s="80" t="s">
        <v>18</v>
      </c>
      <c r="B46" s="65" t="s">
        <v>36</v>
      </c>
      <c r="C46" s="66">
        <v>1.4999999999999999E-2</v>
      </c>
      <c r="D46" s="1">
        <f t="shared" si="0"/>
        <v>0</v>
      </c>
    </row>
    <row r="47" spans="1:4" ht="15" customHeight="1" x14ac:dyDescent="0.25">
      <c r="A47" s="80" t="s">
        <v>19</v>
      </c>
      <c r="B47" s="65" t="s">
        <v>77</v>
      </c>
      <c r="C47" s="66">
        <v>0.01</v>
      </c>
      <c r="D47" s="1">
        <f t="shared" si="0"/>
        <v>0</v>
      </c>
    </row>
    <row r="48" spans="1:4" x14ac:dyDescent="0.25">
      <c r="A48" s="80" t="s">
        <v>21</v>
      </c>
      <c r="B48" s="65" t="s">
        <v>2</v>
      </c>
      <c r="C48" s="66">
        <v>6.0000000000000001E-3</v>
      </c>
      <c r="D48" s="1">
        <f t="shared" si="0"/>
        <v>0</v>
      </c>
    </row>
    <row r="49" spans="1:4" x14ac:dyDescent="0.25">
      <c r="A49" s="80" t="s">
        <v>22</v>
      </c>
      <c r="B49" s="65" t="s">
        <v>3</v>
      </c>
      <c r="C49" s="66">
        <v>2E-3</v>
      </c>
      <c r="D49" s="1">
        <f t="shared" si="0"/>
        <v>0</v>
      </c>
    </row>
    <row r="50" spans="1:4" x14ac:dyDescent="0.25">
      <c r="A50" s="80" t="s">
        <v>37</v>
      </c>
      <c r="B50" s="65" t="s">
        <v>4</v>
      </c>
      <c r="C50" s="66">
        <v>0.08</v>
      </c>
      <c r="D50" s="1">
        <f t="shared" si="0"/>
        <v>0</v>
      </c>
    </row>
    <row r="51" spans="1:4" ht="15" customHeight="1" x14ac:dyDescent="0.25">
      <c r="A51" s="104" t="s">
        <v>38</v>
      </c>
      <c r="B51" s="105"/>
      <c r="C51" s="66">
        <f>SUM(C43:C50)</f>
        <v>0.36800000000000005</v>
      </c>
      <c r="D51" s="1">
        <f>SUM(D43:D50)</f>
        <v>0</v>
      </c>
    </row>
    <row r="52" spans="1:4" x14ac:dyDescent="0.25">
      <c r="A52" s="101" t="s">
        <v>72</v>
      </c>
      <c r="B52" s="101"/>
      <c r="C52" s="101"/>
      <c r="D52" s="101"/>
    </row>
    <row r="53" spans="1:4" x14ac:dyDescent="0.25">
      <c r="A53" s="80" t="s">
        <v>39</v>
      </c>
      <c r="B53" s="65" t="s">
        <v>40</v>
      </c>
      <c r="C53" s="80" t="s">
        <v>111</v>
      </c>
      <c r="D53" s="80" t="s">
        <v>12</v>
      </c>
    </row>
    <row r="54" spans="1:4" ht="15" customHeight="1" x14ac:dyDescent="0.25">
      <c r="A54" s="80" t="s">
        <v>13</v>
      </c>
      <c r="B54" s="65" t="s">
        <v>310</v>
      </c>
      <c r="C54" s="67">
        <v>0</v>
      </c>
      <c r="D54" s="1">
        <f>IF(C54*2*15-6%*D23&lt;0,0,C54*2*15-6%*D23)</f>
        <v>0</v>
      </c>
    </row>
    <row r="55" spans="1:4" x14ac:dyDescent="0.25">
      <c r="A55" s="80" t="s">
        <v>15</v>
      </c>
      <c r="B55" s="82" t="s">
        <v>309</v>
      </c>
      <c r="C55" s="67"/>
      <c r="D55" s="61">
        <v>0</v>
      </c>
    </row>
    <row r="56" spans="1:4" x14ac:dyDescent="0.25">
      <c r="A56" s="80" t="s">
        <v>17</v>
      </c>
      <c r="B56" s="82" t="s">
        <v>290</v>
      </c>
      <c r="C56" s="82"/>
      <c r="D56" s="1">
        <v>0</v>
      </c>
    </row>
    <row r="57" spans="1:4" x14ac:dyDescent="0.25">
      <c r="A57" s="80"/>
      <c r="B57" s="82" t="s">
        <v>291</v>
      </c>
      <c r="C57" s="82"/>
      <c r="D57" s="1">
        <v>0</v>
      </c>
    </row>
    <row r="58" spans="1:4" x14ac:dyDescent="0.25">
      <c r="A58" s="80" t="s">
        <v>18</v>
      </c>
      <c r="B58" s="99" t="s">
        <v>23</v>
      </c>
      <c r="C58" s="99"/>
      <c r="D58" s="1">
        <v>0</v>
      </c>
    </row>
    <row r="59" spans="1:4" ht="15" customHeight="1" x14ac:dyDescent="0.25">
      <c r="A59" s="103" t="s">
        <v>1</v>
      </c>
      <c r="B59" s="103"/>
      <c r="C59" s="103"/>
      <c r="D59" s="1">
        <f>SUM(D54:D58)</f>
        <v>0</v>
      </c>
    </row>
    <row r="60" spans="1:4" ht="15" customHeight="1" x14ac:dyDescent="0.25">
      <c r="A60" s="101" t="s">
        <v>41</v>
      </c>
      <c r="B60" s="101"/>
      <c r="C60" s="101"/>
      <c r="D60" s="101"/>
    </row>
    <row r="61" spans="1:4" x14ac:dyDescent="0.25">
      <c r="A61" s="80">
        <v>2</v>
      </c>
      <c r="B61" s="99" t="s">
        <v>42</v>
      </c>
      <c r="C61" s="99"/>
      <c r="D61" s="80" t="s">
        <v>12</v>
      </c>
    </row>
    <row r="62" spans="1:4" x14ac:dyDescent="0.25">
      <c r="A62" s="80" t="s">
        <v>26</v>
      </c>
      <c r="B62" s="99" t="s">
        <v>27</v>
      </c>
      <c r="C62" s="99"/>
      <c r="D62" s="1">
        <f>D38</f>
        <v>0</v>
      </c>
    </row>
    <row r="63" spans="1:4" x14ac:dyDescent="0.25">
      <c r="A63" s="80" t="s">
        <v>30</v>
      </c>
      <c r="B63" s="99" t="s">
        <v>31</v>
      </c>
      <c r="C63" s="99"/>
      <c r="D63" s="1">
        <f>D51</f>
        <v>0</v>
      </c>
    </row>
    <row r="64" spans="1:4" x14ac:dyDescent="0.25">
      <c r="A64" s="80" t="s">
        <v>39</v>
      </c>
      <c r="B64" s="99" t="s">
        <v>40</v>
      </c>
      <c r="C64" s="99"/>
      <c r="D64" s="1">
        <f>D59</f>
        <v>0</v>
      </c>
    </row>
    <row r="65" spans="1:4" ht="15" customHeight="1" x14ac:dyDescent="0.25">
      <c r="A65" s="103" t="s">
        <v>1</v>
      </c>
      <c r="B65" s="103"/>
      <c r="C65" s="103"/>
      <c r="D65" s="1">
        <f>SUM(D62:D64)</f>
        <v>0</v>
      </c>
    </row>
    <row r="66" spans="1:4" x14ac:dyDescent="0.25">
      <c r="A66" s="112"/>
      <c r="B66" s="112"/>
      <c r="C66" s="112"/>
      <c r="D66" s="112"/>
    </row>
    <row r="67" spans="1:4" x14ac:dyDescent="0.25">
      <c r="A67" s="101" t="s">
        <v>43</v>
      </c>
      <c r="B67" s="101"/>
      <c r="C67" s="101"/>
      <c r="D67" s="101"/>
    </row>
    <row r="68" spans="1:4" x14ac:dyDescent="0.25">
      <c r="A68" s="80">
        <v>3</v>
      </c>
      <c r="B68" s="69" t="s">
        <v>44</v>
      </c>
      <c r="C68" s="60" t="s">
        <v>32</v>
      </c>
      <c r="D68" s="60" t="s">
        <v>12</v>
      </c>
    </row>
    <row r="69" spans="1:4" x14ac:dyDescent="0.25">
      <c r="A69" s="80" t="s">
        <v>13</v>
      </c>
      <c r="B69" s="69" t="s">
        <v>45</v>
      </c>
      <c r="C69" s="70">
        <v>4.1999999999999997E-3</v>
      </c>
      <c r="D69" s="1">
        <f>$D$30*C69</f>
        <v>0</v>
      </c>
    </row>
    <row r="70" spans="1:4" ht="15" customHeight="1" x14ac:dyDescent="0.25">
      <c r="A70" s="80" t="s">
        <v>15</v>
      </c>
      <c r="B70" s="69" t="s">
        <v>46</v>
      </c>
      <c r="C70" s="70">
        <v>2.9999999999999997E-4</v>
      </c>
      <c r="D70" s="1">
        <f>$D$30*C70</f>
        <v>0</v>
      </c>
    </row>
    <row r="71" spans="1:4" x14ac:dyDescent="0.25">
      <c r="A71" s="80" t="s">
        <v>17</v>
      </c>
      <c r="B71" s="69" t="s">
        <v>47</v>
      </c>
      <c r="C71" s="70">
        <v>1.9400000000000001E-2</v>
      </c>
      <c r="D71" s="1">
        <f>$D$30*C71</f>
        <v>0</v>
      </c>
    </row>
    <row r="72" spans="1:4" x14ac:dyDescent="0.25">
      <c r="A72" s="80" t="s">
        <v>18</v>
      </c>
      <c r="B72" s="69" t="s">
        <v>292</v>
      </c>
      <c r="C72" s="70">
        <v>7.1000000000000004E-3</v>
      </c>
      <c r="D72" s="1">
        <f>$D$30*C72</f>
        <v>0</v>
      </c>
    </row>
    <row r="73" spans="1:4" x14ac:dyDescent="0.25">
      <c r="A73" s="80" t="s">
        <v>19</v>
      </c>
      <c r="B73" s="69" t="s">
        <v>293</v>
      </c>
      <c r="C73" s="70">
        <v>0.04</v>
      </c>
      <c r="D73" s="1">
        <f>$D$30*C73</f>
        <v>0</v>
      </c>
    </row>
    <row r="74" spans="1:4" ht="15" customHeight="1" x14ac:dyDescent="0.25">
      <c r="A74" s="104" t="s">
        <v>38</v>
      </c>
      <c r="B74" s="105"/>
      <c r="C74" s="66">
        <f>SUM(C69:C73)</f>
        <v>7.1000000000000008E-2</v>
      </c>
      <c r="D74" s="1">
        <f>SUM(D69:D73)</f>
        <v>0</v>
      </c>
    </row>
    <row r="75" spans="1:4" x14ac:dyDescent="0.25">
      <c r="A75" s="100"/>
      <c r="B75" s="100"/>
      <c r="C75" s="100"/>
      <c r="D75" s="100"/>
    </row>
    <row r="76" spans="1:4" x14ac:dyDescent="0.25">
      <c r="A76" s="101" t="s">
        <v>48</v>
      </c>
      <c r="B76" s="101"/>
      <c r="C76" s="101"/>
      <c r="D76" s="101"/>
    </row>
    <row r="77" spans="1:4" x14ac:dyDescent="0.25">
      <c r="A77" s="108" t="s">
        <v>78</v>
      </c>
      <c r="B77" s="109"/>
      <c r="C77" s="109"/>
      <c r="D77" s="110"/>
    </row>
    <row r="78" spans="1:4" x14ac:dyDescent="0.25">
      <c r="A78" s="80" t="s">
        <v>49</v>
      </c>
      <c r="B78" s="65" t="s">
        <v>50</v>
      </c>
      <c r="C78" s="80" t="s">
        <v>32</v>
      </c>
      <c r="D78" s="80" t="s">
        <v>12</v>
      </c>
    </row>
    <row r="79" spans="1:4" x14ac:dyDescent="0.25">
      <c r="A79" s="60" t="s">
        <v>13</v>
      </c>
      <c r="B79" s="71" t="s">
        <v>79</v>
      </c>
      <c r="C79" s="70">
        <v>0</v>
      </c>
      <c r="D79" s="61">
        <f t="shared" ref="D79:D84" si="1">$D$30*C79</f>
        <v>0</v>
      </c>
    </row>
    <row r="80" spans="1:4" x14ac:dyDescent="0.25">
      <c r="A80" s="60" t="s">
        <v>15</v>
      </c>
      <c r="B80" s="71" t="s">
        <v>80</v>
      </c>
      <c r="C80" s="70">
        <v>2.8E-3</v>
      </c>
      <c r="D80" s="61">
        <f t="shared" si="1"/>
        <v>0</v>
      </c>
    </row>
    <row r="81" spans="1:4" ht="15" customHeight="1" x14ac:dyDescent="0.25">
      <c r="A81" s="60" t="s">
        <v>17</v>
      </c>
      <c r="B81" s="71" t="s">
        <v>81</v>
      </c>
      <c r="C81" s="70">
        <v>8.0000000000000004E-4</v>
      </c>
      <c r="D81" s="61">
        <f t="shared" si="1"/>
        <v>0</v>
      </c>
    </row>
    <row r="82" spans="1:4" x14ac:dyDescent="0.25">
      <c r="A82" s="60" t="s">
        <v>18</v>
      </c>
      <c r="B82" s="71" t="s">
        <v>84</v>
      </c>
      <c r="C82" s="70">
        <v>3.3E-3</v>
      </c>
      <c r="D82" s="61">
        <f t="shared" si="1"/>
        <v>0</v>
      </c>
    </row>
    <row r="83" spans="1:4" x14ac:dyDescent="0.25">
      <c r="A83" s="60" t="s">
        <v>19</v>
      </c>
      <c r="B83" s="71" t="s">
        <v>82</v>
      </c>
      <c r="C83" s="70">
        <v>5.9999999999999995E-4</v>
      </c>
      <c r="D83" s="61">
        <f t="shared" si="1"/>
        <v>0</v>
      </c>
    </row>
    <row r="84" spans="1:4" x14ac:dyDescent="0.25">
      <c r="A84" s="60" t="s">
        <v>21</v>
      </c>
      <c r="B84" s="71" t="s">
        <v>83</v>
      </c>
      <c r="C84" s="70">
        <v>0</v>
      </c>
      <c r="D84" s="61">
        <f t="shared" si="1"/>
        <v>0</v>
      </c>
    </row>
    <row r="85" spans="1:4" ht="15" customHeight="1" x14ac:dyDescent="0.25">
      <c r="A85" s="104" t="s">
        <v>38</v>
      </c>
      <c r="B85" s="105"/>
      <c r="C85" s="66">
        <f>SUM(C79:C84)</f>
        <v>7.4999999999999997E-3</v>
      </c>
      <c r="D85" s="1">
        <f>SUM(D79:D84)</f>
        <v>0</v>
      </c>
    </row>
    <row r="86" spans="1:4" x14ac:dyDescent="0.25">
      <c r="A86" s="106" t="s">
        <v>85</v>
      </c>
      <c r="B86" s="107"/>
      <c r="C86" s="107"/>
      <c r="D86" s="107"/>
    </row>
    <row r="87" spans="1:4" x14ac:dyDescent="0.25">
      <c r="A87" s="80" t="s">
        <v>51</v>
      </c>
      <c r="B87" s="65" t="s">
        <v>86</v>
      </c>
      <c r="C87" s="80" t="s">
        <v>32</v>
      </c>
      <c r="D87" s="80" t="s">
        <v>12</v>
      </c>
    </row>
    <row r="88" spans="1:4" x14ac:dyDescent="0.25">
      <c r="A88" s="80" t="s">
        <v>13</v>
      </c>
      <c r="B88" s="64" t="s">
        <v>87</v>
      </c>
      <c r="C88" s="66">
        <v>0</v>
      </c>
      <c r="D88" s="1">
        <v>0</v>
      </c>
    </row>
    <row r="89" spans="1:4" ht="15" customHeight="1" x14ac:dyDescent="0.25">
      <c r="A89" s="104" t="s">
        <v>38</v>
      </c>
      <c r="B89" s="105"/>
      <c r="C89" s="66">
        <f>SUM(C88)</f>
        <v>0</v>
      </c>
      <c r="D89" s="1">
        <f>SUM(D88)</f>
        <v>0</v>
      </c>
    </row>
    <row r="90" spans="1:4" ht="15" customHeight="1" x14ac:dyDescent="0.25">
      <c r="A90" s="101" t="s">
        <v>52</v>
      </c>
      <c r="B90" s="101"/>
      <c r="C90" s="101"/>
      <c r="D90" s="101"/>
    </row>
    <row r="91" spans="1:4" x14ac:dyDescent="0.25">
      <c r="A91" s="80">
        <v>4</v>
      </c>
      <c r="B91" s="99" t="s">
        <v>53</v>
      </c>
      <c r="C91" s="99"/>
      <c r="D91" s="80" t="s">
        <v>12</v>
      </c>
    </row>
    <row r="92" spans="1:4" x14ac:dyDescent="0.25">
      <c r="A92" s="80" t="s">
        <v>49</v>
      </c>
      <c r="B92" s="99" t="s">
        <v>88</v>
      </c>
      <c r="C92" s="99"/>
      <c r="D92" s="1">
        <f>D85</f>
        <v>0</v>
      </c>
    </row>
    <row r="93" spans="1:4" x14ac:dyDescent="0.25">
      <c r="A93" s="80" t="s">
        <v>51</v>
      </c>
      <c r="B93" s="99" t="s">
        <v>86</v>
      </c>
      <c r="C93" s="99"/>
      <c r="D93" s="1">
        <f>D89</f>
        <v>0</v>
      </c>
    </row>
    <row r="94" spans="1:4" ht="15" customHeight="1" x14ac:dyDescent="0.25">
      <c r="A94" s="103" t="s">
        <v>1</v>
      </c>
      <c r="B94" s="103"/>
      <c r="C94" s="103"/>
      <c r="D94" s="1">
        <f>SUM(D92:D93)</f>
        <v>0</v>
      </c>
    </row>
    <row r="95" spans="1:4" x14ac:dyDescent="0.25">
      <c r="A95" s="100"/>
      <c r="B95" s="100"/>
      <c r="C95" s="100"/>
      <c r="D95" s="100"/>
    </row>
    <row r="96" spans="1:4" x14ac:dyDescent="0.25">
      <c r="A96" s="108" t="s">
        <v>54</v>
      </c>
      <c r="B96" s="109"/>
      <c r="C96" s="109"/>
      <c r="D96" s="110"/>
    </row>
    <row r="97" spans="1:4" x14ac:dyDescent="0.25">
      <c r="A97" s="80">
        <v>5</v>
      </c>
      <c r="B97" s="99" t="s">
        <v>5</v>
      </c>
      <c r="C97" s="99"/>
      <c r="D97" s="80" t="s">
        <v>12</v>
      </c>
    </row>
    <row r="98" spans="1:4" ht="15" customHeight="1" x14ac:dyDescent="0.25">
      <c r="A98" s="80" t="s">
        <v>13</v>
      </c>
      <c r="B98" s="99" t="s">
        <v>55</v>
      </c>
      <c r="C98" s="99"/>
      <c r="D98" s="1">
        <f>Uniformes!E12</f>
        <v>0</v>
      </c>
    </row>
    <row r="99" spans="1:4" x14ac:dyDescent="0.25">
      <c r="A99" s="80" t="s">
        <v>15</v>
      </c>
      <c r="B99" s="99" t="s">
        <v>56</v>
      </c>
      <c r="C99" s="99"/>
      <c r="D99" s="1">
        <v>0</v>
      </c>
    </row>
    <row r="100" spans="1:4" x14ac:dyDescent="0.25">
      <c r="A100" s="80" t="s">
        <v>17</v>
      </c>
      <c r="B100" s="99" t="s">
        <v>57</v>
      </c>
      <c r="C100" s="99"/>
      <c r="D100" s="1">
        <v>0</v>
      </c>
    </row>
    <row r="101" spans="1:4" x14ac:dyDescent="0.25">
      <c r="A101" s="80" t="s">
        <v>18</v>
      </c>
      <c r="B101" s="99" t="s">
        <v>23</v>
      </c>
      <c r="C101" s="99"/>
      <c r="D101" s="1">
        <v>0</v>
      </c>
    </row>
    <row r="102" spans="1:4" ht="15" customHeight="1" x14ac:dyDescent="0.25">
      <c r="A102" s="103" t="s">
        <v>38</v>
      </c>
      <c r="B102" s="103"/>
      <c r="C102" s="103"/>
      <c r="D102" s="1">
        <f>SUM(D98:D101)</f>
        <v>0</v>
      </c>
    </row>
    <row r="103" spans="1:4" x14ac:dyDescent="0.25">
      <c r="A103" s="100"/>
      <c r="B103" s="100"/>
      <c r="C103" s="100"/>
      <c r="D103" s="100"/>
    </row>
    <row r="104" spans="1:4" x14ac:dyDescent="0.25">
      <c r="A104" s="101" t="s">
        <v>58</v>
      </c>
      <c r="B104" s="101"/>
      <c r="C104" s="101"/>
      <c r="D104" s="101"/>
    </row>
    <row r="105" spans="1:4" x14ac:dyDescent="0.25">
      <c r="A105" s="80">
        <v>6</v>
      </c>
      <c r="B105" s="81" t="s">
        <v>6</v>
      </c>
      <c r="C105" s="80" t="s">
        <v>32</v>
      </c>
      <c r="D105" s="80" t="s">
        <v>12</v>
      </c>
    </row>
    <row r="106" spans="1:4" x14ac:dyDescent="0.25">
      <c r="A106" s="80" t="s">
        <v>13</v>
      </c>
      <c r="B106" s="81" t="s">
        <v>7</v>
      </c>
      <c r="C106" s="36">
        <v>0</v>
      </c>
      <c r="D106" s="1">
        <f>D122*C106</f>
        <v>0</v>
      </c>
    </row>
    <row r="107" spans="1:4" x14ac:dyDescent="0.25">
      <c r="A107" s="80" t="s">
        <v>15</v>
      </c>
      <c r="B107" s="81" t="s">
        <v>9</v>
      </c>
      <c r="C107" s="36">
        <v>0</v>
      </c>
      <c r="D107" s="1">
        <f>(D106+D122)*C107</f>
        <v>0</v>
      </c>
    </row>
    <row r="108" spans="1:4" x14ac:dyDescent="0.25">
      <c r="A108" s="80" t="s">
        <v>17</v>
      </c>
      <c r="B108" s="72" t="s">
        <v>8</v>
      </c>
      <c r="C108" s="73">
        <v>0</v>
      </c>
      <c r="D108" s="74"/>
    </row>
    <row r="109" spans="1:4" ht="15" customHeight="1" x14ac:dyDescent="0.25">
      <c r="A109" s="80"/>
      <c r="B109" s="81" t="s">
        <v>93</v>
      </c>
      <c r="C109" s="36">
        <v>0</v>
      </c>
      <c r="D109" s="75">
        <f>($D$122+$D$106+$D$107)/(1-$C$108)*C109</f>
        <v>0</v>
      </c>
    </row>
    <row r="110" spans="1:4" x14ac:dyDescent="0.25">
      <c r="A110" s="80"/>
      <c r="B110" s="81" t="s">
        <v>94</v>
      </c>
      <c r="C110" s="36">
        <v>0</v>
      </c>
      <c r="D110" s="75">
        <f>($D$122+$D$106+$D$107)/(1-$C$108)*C110</f>
        <v>0</v>
      </c>
    </row>
    <row r="111" spans="1:4" x14ac:dyDescent="0.25">
      <c r="A111" s="80"/>
      <c r="B111" s="81" t="s">
        <v>95</v>
      </c>
      <c r="C111" s="36">
        <v>0</v>
      </c>
      <c r="D111" s="75">
        <f>($D$122+$D$106+$D$107)/(1-$C$108)*C111</f>
        <v>0</v>
      </c>
    </row>
    <row r="112" spans="1:4" x14ac:dyDescent="0.25">
      <c r="A112" s="80"/>
      <c r="B112" s="81" t="s">
        <v>96</v>
      </c>
      <c r="C112" s="36">
        <v>0</v>
      </c>
      <c r="D112" s="75">
        <f>($D$122+$D$106+$D$107)/(1-$C$108)*C112</f>
        <v>0</v>
      </c>
    </row>
    <row r="113" spans="1:4" ht="15" customHeight="1" x14ac:dyDescent="0.25">
      <c r="A113" s="103" t="s">
        <v>38</v>
      </c>
      <c r="B113" s="103"/>
      <c r="C113" s="36">
        <f>SUM(C106,C107,C109,C110,C111,C112)</f>
        <v>0</v>
      </c>
      <c r="D113" s="1">
        <f>SUM(D106,D107,D109,D110,D111,D112)</f>
        <v>0</v>
      </c>
    </row>
    <row r="114" spans="1:4" x14ac:dyDescent="0.25">
      <c r="A114" s="100"/>
      <c r="B114" s="100"/>
      <c r="C114" s="100"/>
      <c r="D114" s="100"/>
    </row>
    <row r="115" spans="1:4" x14ac:dyDescent="0.25">
      <c r="A115" s="101" t="s">
        <v>74</v>
      </c>
      <c r="B115" s="101"/>
      <c r="C115" s="101"/>
      <c r="D115" s="101"/>
    </row>
    <row r="116" spans="1:4" x14ac:dyDescent="0.25">
      <c r="A116" s="80"/>
      <c r="B116" s="99" t="s">
        <v>59</v>
      </c>
      <c r="C116" s="99"/>
      <c r="D116" s="80" t="s">
        <v>12</v>
      </c>
    </row>
    <row r="117" spans="1:4" x14ac:dyDescent="0.25">
      <c r="A117" s="80" t="s">
        <v>13</v>
      </c>
      <c r="B117" s="99" t="s">
        <v>10</v>
      </c>
      <c r="C117" s="99"/>
      <c r="D117" s="1">
        <f>D30</f>
        <v>0</v>
      </c>
    </row>
    <row r="118" spans="1:4" ht="15" customHeight="1" x14ac:dyDescent="0.25">
      <c r="A118" s="80" t="s">
        <v>15</v>
      </c>
      <c r="B118" s="99" t="s">
        <v>24</v>
      </c>
      <c r="C118" s="99"/>
      <c r="D118" s="1">
        <f>D65</f>
        <v>0</v>
      </c>
    </row>
    <row r="119" spans="1:4" x14ac:dyDescent="0.25">
      <c r="A119" s="80" t="s">
        <v>17</v>
      </c>
      <c r="B119" s="99" t="s">
        <v>43</v>
      </c>
      <c r="C119" s="99"/>
      <c r="D119" s="1">
        <f>D74</f>
        <v>0</v>
      </c>
    </row>
    <row r="120" spans="1:4" ht="15" customHeight="1" x14ac:dyDescent="0.25">
      <c r="A120" s="80" t="s">
        <v>18</v>
      </c>
      <c r="B120" s="99" t="s">
        <v>48</v>
      </c>
      <c r="C120" s="99"/>
      <c r="D120" s="1">
        <f>D94</f>
        <v>0</v>
      </c>
    </row>
    <row r="121" spans="1:4" ht="15" customHeight="1" x14ac:dyDescent="0.25">
      <c r="A121" s="80" t="s">
        <v>19</v>
      </c>
      <c r="B121" s="99" t="s">
        <v>54</v>
      </c>
      <c r="C121" s="99"/>
      <c r="D121" s="1">
        <f>D102</f>
        <v>0</v>
      </c>
    </row>
    <row r="122" spans="1:4" ht="15" customHeight="1" x14ac:dyDescent="0.25">
      <c r="A122" s="103" t="s">
        <v>97</v>
      </c>
      <c r="B122" s="103"/>
      <c r="C122" s="103"/>
      <c r="D122" s="1">
        <f>SUM(D117:D121)</f>
        <v>0</v>
      </c>
    </row>
    <row r="123" spans="1:4" x14ac:dyDescent="0.25">
      <c r="A123" s="80" t="s">
        <v>21</v>
      </c>
      <c r="B123" s="99" t="s">
        <v>58</v>
      </c>
      <c r="C123" s="99"/>
      <c r="D123" s="1">
        <f>D113</f>
        <v>0</v>
      </c>
    </row>
    <row r="124" spans="1:4" ht="15" customHeight="1" x14ac:dyDescent="0.25">
      <c r="A124" s="102" t="s">
        <v>60</v>
      </c>
      <c r="B124" s="102"/>
      <c r="C124" s="102"/>
      <c r="D124" s="2">
        <f>D122+D123</f>
        <v>0</v>
      </c>
    </row>
    <row r="125" spans="1:4" ht="15" customHeight="1" x14ac:dyDescent="0.25">
      <c r="A125" s="102" t="s">
        <v>70</v>
      </c>
      <c r="B125" s="102"/>
      <c r="C125" s="102"/>
      <c r="D125" s="2">
        <f>D124*D11</f>
        <v>0</v>
      </c>
    </row>
    <row r="126" spans="1:4" ht="15" customHeight="1" x14ac:dyDescent="0.25">
      <c r="A126" s="102" t="s">
        <v>71</v>
      </c>
      <c r="B126" s="102"/>
      <c r="C126" s="102"/>
      <c r="D126" s="2">
        <f>D124*D11*12</f>
        <v>0</v>
      </c>
    </row>
  </sheetData>
  <mergeCells count="82">
    <mergeCell ref="A85:B85"/>
    <mergeCell ref="B123:C123"/>
    <mergeCell ref="A124:C124"/>
    <mergeCell ref="A125:C125"/>
    <mergeCell ref="A126:C126"/>
    <mergeCell ref="A103:D103"/>
    <mergeCell ref="A104:D104"/>
    <mergeCell ref="A113:B113"/>
    <mergeCell ref="A114:D114"/>
    <mergeCell ref="A115:D115"/>
    <mergeCell ref="B117:C117"/>
    <mergeCell ref="B116:C116"/>
    <mergeCell ref="A122:C122"/>
    <mergeCell ref="B120:C120"/>
    <mergeCell ref="B121:C121"/>
    <mergeCell ref="B97:C97"/>
    <mergeCell ref="A51:B51"/>
    <mergeCell ref="A52:D52"/>
    <mergeCell ref="A59:C59"/>
    <mergeCell ref="A60:D60"/>
    <mergeCell ref="B61:C61"/>
    <mergeCell ref="B58:C58"/>
    <mergeCell ref="B7:C7"/>
    <mergeCell ref="A1:D1"/>
    <mergeCell ref="A2:D2"/>
    <mergeCell ref="A4:D4"/>
    <mergeCell ref="B5:C5"/>
    <mergeCell ref="B6:C6"/>
    <mergeCell ref="B19:C19"/>
    <mergeCell ref="B8:C8"/>
    <mergeCell ref="A9:D9"/>
    <mergeCell ref="A10:B10"/>
    <mergeCell ref="A11:B11"/>
    <mergeCell ref="A12:D12"/>
    <mergeCell ref="A13:D13"/>
    <mergeCell ref="A14:D14"/>
    <mergeCell ref="B15:C15"/>
    <mergeCell ref="B16:C16"/>
    <mergeCell ref="B17:C17"/>
    <mergeCell ref="B18:C18"/>
    <mergeCell ref="A31:D31"/>
    <mergeCell ref="A20:D20"/>
    <mergeCell ref="A21:D21"/>
    <mergeCell ref="B22:C22"/>
    <mergeCell ref="B23:C23"/>
    <mergeCell ref="B24:C24"/>
    <mergeCell ref="B25:C25"/>
    <mergeCell ref="B27:C27"/>
    <mergeCell ref="B28:C28"/>
    <mergeCell ref="B29:C29"/>
    <mergeCell ref="A30:C30"/>
    <mergeCell ref="A32:D32"/>
    <mergeCell ref="A33:D33"/>
    <mergeCell ref="A38:B38"/>
    <mergeCell ref="A40:B40"/>
    <mergeCell ref="A41:D41"/>
    <mergeCell ref="B62:C62"/>
    <mergeCell ref="B63:C63"/>
    <mergeCell ref="B64:C64"/>
    <mergeCell ref="A65:C65"/>
    <mergeCell ref="B93:C93"/>
    <mergeCell ref="A66:D66"/>
    <mergeCell ref="A67:D67"/>
    <mergeCell ref="A74:B74"/>
    <mergeCell ref="A75:D75"/>
    <mergeCell ref="A76:D76"/>
    <mergeCell ref="A77:D77"/>
    <mergeCell ref="A89:B89"/>
    <mergeCell ref="A90:D90"/>
    <mergeCell ref="B91:C91"/>
    <mergeCell ref="B92:C92"/>
    <mergeCell ref="A86:D86"/>
    <mergeCell ref="A94:C94"/>
    <mergeCell ref="A95:D95"/>
    <mergeCell ref="A96:D96"/>
    <mergeCell ref="B98:C98"/>
    <mergeCell ref="B99:C99"/>
    <mergeCell ref="B100:C100"/>
    <mergeCell ref="B101:C101"/>
    <mergeCell ref="A102:C102"/>
    <mergeCell ref="B119:C119"/>
    <mergeCell ref="B118:C118"/>
  </mergeCells>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895DD-2DBC-40B5-B1AB-45CC0CD87642}">
  <dimension ref="A1:D126"/>
  <sheetViews>
    <sheetView topLeftCell="A100" workbookViewId="0">
      <selection activeCell="C113" sqref="C113"/>
    </sheetView>
  </sheetViews>
  <sheetFormatPr defaultRowHeight="15" x14ac:dyDescent="0.25"/>
  <cols>
    <col min="1" max="1" width="3.5703125" style="50" bestFit="1" customWidth="1"/>
    <col min="2" max="2" width="65" style="39" bestFit="1" customWidth="1"/>
    <col min="3" max="3" width="24.42578125" style="39" bestFit="1" customWidth="1"/>
    <col min="4" max="4" width="34.5703125" style="50" bestFit="1" customWidth="1"/>
  </cols>
  <sheetData>
    <row r="1" spans="1:4" x14ac:dyDescent="0.25">
      <c r="A1" s="123" t="s">
        <v>99</v>
      </c>
      <c r="B1" s="123"/>
      <c r="C1" s="123"/>
      <c r="D1" s="123"/>
    </row>
    <row r="2" spans="1:4" x14ac:dyDescent="0.25">
      <c r="A2" s="123" t="s">
        <v>262</v>
      </c>
      <c r="B2" s="123"/>
      <c r="C2" s="123"/>
      <c r="D2" s="123"/>
    </row>
    <row r="3" spans="1:4" x14ac:dyDescent="0.25">
      <c r="A3" s="39"/>
      <c r="D3" s="39"/>
    </row>
    <row r="4" spans="1:4" x14ac:dyDescent="0.25">
      <c r="A4" s="115" t="s">
        <v>76</v>
      </c>
      <c r="B4" s="116"/>
      <c r="C4" s="116"/>
      <c r="D4" s="117"/>
    </row>
    <row r="5" spans="1:4" x14ac:dyDescent="0.25">
      <c r="A5" s="51" t="s">
        <v>13</v>
      </c>
      <c r="B5" s="120" t="s">
        <v>73</v>
      </c>
      <c r="C5" s="120"/>
      <c r="D5" s="51">
        <v>2022</v>
      </c>
    </row>
    <row r="6" spans="1:4" x14ac:dyDescent="0.25">
      <c r="A6" s="51" t="s">
        <v>15</v>
      </c>
      <c r="B6" s="120" t="s">
        <v>61</v>
      </c>
      <c r="C6" s="120"/>
      <c r="D6" s="49" t="s">
        <v>274</v>
      </c>
    </row>
    <row r="7" spans="1:4" x14ac:dyDescent="0.25">
      <c r="A7" s="51" t="s">
        <v>17</v>
      </c>
      <c r="B7" s="120" t="s">
        <v>62</v>
      </c>
      <c r="C7" s="120"/>
      <c r="D7" s="52" t="s">
        <v>275</v>
      </c>
    </row>
    <row r="8" spans="1:4" x14ac:dyDescent="0.25">
      <c r="A8" s="51" t="s">
        <v>18</v>
      </c>
      <c r="B8" s="120" t="s">
        <v>63</v>
      </c>
      <c r="C8" s="120"/>
      <c r="D8" s="53" t="s">
        <v>264</v>
      </c>
    </row>
    <row r="9" spans="1:4" x14ac:dyDescent="0.25">
      <c r="A9" s="121" t="s">
        <v>75</v>
      </c>
      <c r="B9" s="121"/>
      <c r="C9" s="121"/>
      <c r="D9" s="121"/>
    </row>
    <row r="10" spans="1:4" x14ac:dyDescent="0.25">
      <c r="A10" s="122" t="s">
        <v>64</v>
      </c>
      <c r="B10" s="122"/>
      <c r="C10" s="49" t="s">
        <v>65</v>
      </c>
      <c r="D10" s="49" t="s">
        <v>98</v>
      </c>
    </row>
    <row r="11" spans="1:4" x14ac:dyDescent="0.25">
      <c r="A11" s="121" t="s">
        <v>265</v>
      </c>
      <c r="B11" s="121"/>
      <c r="C11" s="51" t="s">
        <v>266</v>
      </c>
      <c r="D11" s="51">
        <v>1</v>
      </c>
    </row>
    <row r="12" spans="1:4" x14ac:dyDescent="0.25">
      <c r="A12" s="101" t="s">
        <v>90</v>
      </c>
      <c r="B12" s="101"/>
      <c r="C12" s="101"/>
      <c r="D12" s="101"/>
    </row>
    <row r="13" spans="1:4" x14ac:dyDescent="0.25">
      <c r="A13" s="121" t="s">
        <v>66</v>
      </c>
      <c r="B13" s="121"/>
      <c r="C13" s="121"/>
      <c r="D13" s="121"/>
    </row>
    <row r="14" spans="1:4" x14ac:dyDescent="0.25">
      <c r="A14" s="121" t="s">
        <v>89</v>
      </c>
      <c r="B14" s="121"/>
      <c r="C14" s="121"/>
      <c r="D14" s="121"/>
    </row>
    <row r="15" spans="1:4" x14ac:dyDescent="0.25">
      <c r="A15" s="51">
        <v>1</v>
      </c>
      <c r="B15" s="120" t="s">
        <v>67</v>
      </c>
      <c r="C15" s="120"/>
      <c r="D15" s="53" t="s">
        <v>269</v>
      </c>
    </row>
    <row r="16" spans="1:4" x14ac:dyDescent="0.25">
      <c r="A16" s="51">
        <v>2</v>
      </c>
      <c r="B16" s="120" t="s">
        <v>91</v>
      </c>
      <c r="C16" s="120"/>
      <c r="D16" s="52" t="s">
        <v>276</v>
      </c>
    </row>
    <row r="17" spans="1:4" x14ac:dyDescent="0.25">
      <c r="A17" s="51">
        <v>3</v>
      </c>
      <c r="B17" s="120" t="s">
        <v>68</v>
      </c>
      <c r="C17" s="120"/>
      <c r="D17" s="1">
        <v>1212</v>
      </c>
    </row>
    <row r="18" spans="1:4" x14ac:dyDescent="0.25">
      <c r="A18" s="84">
        <v>4</v>
      </c>
      <c r="B18" s="120" t="s">
        <v>69</v>
      </c>
      <c r="C18" s="120"/>
      <c r="D18" s="83"/>
    </row>
    <row r="19" spans="1:4" x14ac:dyDescent="0.25">
      <c r="A19" s="84">
        <v>5</v>
      </c>
      <c r="B19" s="120" t="s">
        <v>92</v>
      </c>
      <c r="C19" s="120"/>
      <c r="D19" s="37">
        <v>44593</v>
      </c>
    </row>
    <row r="20" spans="1:4" x14ac:dyDescent="0.25">
      <c r="A20" s="119"/>
      <c r="B20" s="119"/>
      <c r="C20" s="119"/>
      <c r="D20" s="119"/>
    </row>
    <row r="21" spans="1:4" x14ac:dyDescent="0.25">
      <c r="A21" s="101" t="s">
        <v>10</v>
      </c>
      <c r="B21" s="101"/>
      <c r="C21" s="101"/>
      <c r="D21" s="101"/>
    </row>
    <row r="22" spans="1:4" x14ac:dyDescent="0.25">
      <c r="A22" s="80">
        <v>1</v>
      </c>
      <c r="B22" s="99" t="s">
        <v>11</v>
      </c>
      <c r="C22" s="99"/>
      <c r="D22" s="80" t="s">
        <v>12</v>
      </c>
    </row>
    <row r="23" spans="1:4" x14ac:dyDescent="0.25">
      <c r="A23" s="60" t="s">
        <v>13</v>
      </c>
      <c r="B23" s="113" t="s">
        <v>14</v>
      </c>
      <c r="C23" s="113"/>
      <c r="D23" s="61">
        <v>0</v>
      </c>
    </row>
    <row r="24" spans="1:4" x14ac:dyDescent="0.25">
      <c r="A24" s="80" t="s">
        <v>15</v>
      </c>
      <c r="B24" s="99" t="s">
        <v>16</v>
      </c>
      <c r="C24" s="99"/>
      <c r="D24" s="1">
        <v>0</v>
      </c>
    </row>
    <row r="25" spans="1:4" x14ac:dyDescent="0.25">
      <c r="A25" s="80" t="s">
        <v>17</v>
      </c>
      <c r="B25" s="99" t="s">
        <v>277</v>
      </c>
      <c r="C25" s="99"/>
      <c r="D25" s="1">
        <v>0</v>
      </c>
    </row>
    <row r="26" spans="1:4" x14ac:dyDescent="0.25">
      <c r="A26" s="80" t="s">
        <v>18</v>
      </c>
      <c r="B26" s="81" t="s">
        <v>315</v>
      </c>
      <c r="C26" s="85"/>
      <c r="D26" s="1">
        <f>0*C26</f>
        <v>0</v>
      </c>
    </row>
    <row r="27" spans="1:4" x14ac:dyDescent="0.25">
      <c r="A27" s="80" t="s">
        <v>19</v>
      </c>
      <c r="B27" s="99" t="s">
        <v>0</v>
      </c>
      <c r="C27" s="99"/>
      <c r="D27" s="1">
        <v>0</v>
      </c>
    </row>
    <row r="28" spans="1:4" x14ac:dyDescent="0.25">
      <c r="A28" s="80" t="s">
        <v>21</v>
      </c>
      <c r="B28" s="99" t="s">
        <v>20</v>
      </c>
      <c r="C28" s="99"/>
      <c r="D28" s="1">
        <v>0</v>
      </c>
    </row>
    <row r="29" spans="1:4" ht="15" customHeight="1" x14ac:dyDescent="0.25">
      <c r="A29" s="80" t="s">
        <v>22</v>
      </c>
      <c r="B29" s="99" t="s">
        <v>23</v>
      </c>
      <c r="C29" s="99"/>
      <c r="D29" s="1">
        <v>0</v>
      </c>
    </row>
    <row r="30" spans="1:4" ht="15" customHeight="1" x14ac:dyDescent="0.25">
      <c r="A30" s="104" t="s">
        <v>1</v>
      </c>
      <c r="B30" s="111"/>
      <c r="C30" s="105"/>
      <c r="D30" s="63">
        <f>SUM(D23:D29)</f>
        <v>0</v>
      </c>
    </row>
    <row r="31" spans="1:4" x14ac:dyDescent="0.25">
      <c r="A31" s="112"/>
      <c r="B31" s="112"/>
      <c r="C31" s="112"/>
      <c r="D31" s="112"/>
    </row>
    <row r="32" spans="1:4" x14ac:dyDescent="0.25">
      <c r="A32" s="101" t="s">
        <v>24</v>
      </c>
      <c r="B32" s="101"/>
      <c r="C32" s="101"/>
      <c r="D32" s="101"/>
    </row>
    <row r="33" spans="1:4" x14ac:dyDescent="0.25">
      <c r="A33" s="101" t="s">
        <v>25</v>
      </c>
      <c r="B33" s="101"/>
      <c r="C33" s="101"/>
      <c r="D33" s="101"/>
    </row>
    <row r="34" spans="1:4" x14ac:dyDescent="0.25">
      <c r="A34" s="80" t="s">
        <v>26</v>
      </c>
      <c r="B34" s="64" t="s">
        <v>27</v>
      </c>
      <c r="C34" s="80" t="s">
        <v>32</v>
      </c>
      <c r="D34" s="80" t="s">
        <v>12</v>
      </c>
    </row>
    <row r="35" spans="1:4" x14ac:dyDescent="0.25">
      <c r="A35" s="80" t="s">
        <v>13</v>
      </c>
      <c r="B35" s="65" t="s">
        <v>28</v>
      </c>
      <c r="C35" s="66">
        <v>8.3299999999999999E-2</v>
      </c>
      <c r="D35" s="1">
        <f>$D$30*C35</f>
        <v>0</v>
      </c>
    </row>
    <row r="36" spans="1:4" ht="15" customHeight="1" x14ac:dyDescent="0.25">
      <c r="A36" s="80" t="s">
        <v>15</v>
      </c>
      <c r="B36" s="65" t="s">
        <v>285</v>
      </c>
      <c r="C36" s="66">
        <v>9.0899999999999995E-2</v>
      </c>
      <c r="D36" s="1">
        <f>$D$30*C36</f>
        <v>0</v>
      </c>
    </row>
    <row r="37" spans="1:4" ht="15" customHeight="1" x14ac:dyDescent="0.25">
      <c r="A37" s="80" t="s">
        <v>17</v>
      </c>
      <c r="B37" s="65" t="s">
        <v>286</v>
      </c>
      <c r="C37" s="66">
        <v>3.0099999999999998E-2</v>
      </c>
      <c r="D37" s="1">
        <f>$D$30*C37</f>
        <v>0</v>
      </c>
    </row>
    <row r="38" spans="1:4" ht="15" customHeight="1" x14ac:dyDescent="0.25">
      <c r="A38" s="104" t="s">
        <v>287</v>
      </c>
      <c r="B38" s="105"/>
      <c r="C38" s="66">
        <f>SUM(C35:C37)</f>
        <v>0.20429999999999998</v>
      </c>
      <c r="D38" s="1">
        <f>SUM(D35:D37)</f>
        <v>0</v>
      </c>
    </row>
    <row r="39" spans="1:4" x14ac:dyDescent="0.25">
      <c r="A39" s="80" t="s">
        <v>18</v>
      </c>
      <c r="B39" s="80" t="s">
        <v>288</v>
      </c>
      <c r="C39" s="66">
        <v>7.5200000000000003E-2</v>
      </c>
      <c r="D39" s="1">
        <f>C39*$D$30</f>
        <v>0</v>
      </c>
    </row>
    <row r="40" spans="1:4" ht="15" customHeight="1" x14ac:dyDescent="0.25">
      <c r="A40" s="104" t="s">
        <v>289</v>
      </c>
      <c r="B40" s="105"/>
      <c r="C40" s="66">
        <f>C39+C38</f>
        <v>0.27949999999999997</v>
      </c>
      <c r="D40" s="1">
        <f>D38+D39</f>
        <v>0</v>
      </c>
    </row>
    <row r="41" spans="1:4" ht="15" customHeight="1" x14ac:dyDescent="0.25">
      <c r="A41" s="102" t="s">
        <v>29</v>
      </c>
      <c r="B41" s="102"/>
      <c r="C41" s="102"/>
      <c r="D41" s="102"/>
    </row>
    <row r="42" spans="1:4" x14ac:dyDescent="0.25">
      <c r="A42" s="80" t="s">
        <v>30</v>
      </c>
      <c r="B42" s="81" t="s">
        <v>31</v>
      </c>
      <c r="C42" s="80" t="s">
        <v>32</v>
      </c>
      <c r="D42" s="80" t="s">
        <v>12</v>
      </c>
    </row>
    <row r="43" spans="1:4" x14ac:dyDescent="0.25">
      <c r="A43" s="80" t="s">
        <v>13</v>
      </c>
      <c r="B43" s="65" t="s">
        <v>33</v>
      </c>
      <c r="C43" s="66">
        <v>0.2</v>
      </c>
      <c r="D43" s="1">
        <f t="shared" ref="D43:D50" si="0">($D$30+$D$38)*C43</f>
        <v>0</v>
      </c>
    </row>
    <row r="44" spans="1:4" x14ac:dyDescent="0.25">
      <c r="A44" s="80" t="s">
        <v>15</v>
      </c>
      <c r="B44" s="65" t="s">
        <v>34</v>
      </c>
      <c r="C44" s="66">
        <v>2.5000000000000001E-2</v>
      </c>
      <c r="D44" s="1">
        <f t="shared" si="0"/>
        <v>0</v>
      </c>
    </row>
    <row r="45" spans="1:4" x14ac:dyDescent="0.25">
      <c r="A45" s="80" t="s">
        <v>17</v>
      </c>
      <c r="B45" s="65" t="s">
        <v>35</v>
      </c>
      <c r="C45" s="66">
        <v>0.03</v>
      </c>
      <c r="D45" s="1">
        <f t="shared" si="0"/>
        <v>0</v>
      </c>
    </row>
    <row r="46" spans="1:4" x14ac:dyDescent="0.25">
      <c r="A46" s="80" t="s">
        <v>18</v>
      </c>
      <c r="B46" s="65" t="s">
        <v>36</v>
      </c>
      <c r="C46" s="66">
        <v>1.4999999999999999E-2</v>
      </c>
      <c r="D46" s="1">
        <f t="shared" si="0"/>
        <v>0</v>
      </c>
    </row>
    <row r="47" spans="1:4" ht="15" customHeight="1" x14ac:dyDescent="0.25">
      <c r="A47" s="80" t="s">
        <v>19</v>
      </c>
      <c r="B47" s="65" t="s">
        <v>77</v>
      </c>
      <c r="C47" s="66">
        <v>0.01</v>
      </c>
      <c r="D47" s="1">
        <f t="shared" si="0"/>
        <v>0</v>
      </c>
    </row>
    <row r="48" spans="1:4" x14ac:dyDescent="0.25">
      <c r="A48" s="80" t="s">
        <v>21</v>
      </c>
      <c r="B48" s="65" t="s">
        <v>2</v>
      </c>
      <c r="C48" s="66">
        <v>6.0000000000000001E-3</v>
      </c>
      <c r="D48" s="1">
        <f t="shared" si="0"/>
        <v>0</v>
      </c>
    </row>
    <row r="49" spans="1:4" x14ac:dyDescent="0.25">
      <c r="A49" s="80" t="s">
        <v>22</v>
      </c>
      <c r="B49" s="65" t="s">
        <v>3</v>
      </c>
      <c r="C49" s="66">
        <v>2E-3</v>
      </c>
      <c r="D49" s="1">
        <f t="shared" si="0"/>
        <v>0</v>
      </c>
    </row>
    <row r="50" spans="1:4" x14ac:dyDescent="0.25">
      <c r="A50" s="80" t="s">
        <v>37</v>
      </c>
      <c r="B50" s="65" t="s">
        <v>4</v>
      </c>
      <c r="C50" s="66">
        <v>0.08</v>
      </c>
      <c r="D50" s="1">
        <f t="shared" si="0"/>
        <v>0</v>
      </c>
    </row>
    <row r="51" spans="1:4" ht="15" customHeight="1" x14ac:dyDescent="0.25">
      <c r="A51" s="104" t="s">
        <v>38</v>
      </c>
      <c r="B51" s="105"/>
      <c r="C51" s="66">
        <f>SUM(C43:C50)</f>
        <v>0.36800000000000005</v>
      </c>
      <c r="D51" s="1">
        <f>SUM(D43:D50)</f>
        <v>0</v>
      </c>
    </row>
    <row r="52" spans="1:4" x14ac:dyDescent="0.25">
      <c r="A52" s="101" t="s">
        <v>72</v>
      </c>
      <c r="B52" s="101"/>
      <c r="C52" s="101"/>
      <c r="D52" s="101"/>
    </row>
    <row r="53" spans="1:4" x14ac:dyDescent="0.25">
      <c r="A53" s="80" t="s">
        <v>39</v>
      </c>
      <c r="B53" s="65" t="s">
        <v>40</v>
      </c>
      <c r="C53" s="80" t="s">
        <v>111</v>
      </c>
      <c r="D53" s="80" t="s">
        <v>12</v>
      </c>
    </row>
    <row r="54" spans="1:4" ht="15" customHeight="1" x14ac:dyDescent="0.25">
      <c r="A54" s="80" t="s">
        <v>13</v>
      </c>
      <c r="B54" s="65" t="s">
        <v>310</v>
      </c>
      <c r="C54" s="67">
        <v>0</v>
      </c>
      <c r="D54" s="1">
        <f>IF(C54*2*15-6%*D23&lt;0,0,C54*2*15-6%*D23)</f>
        <v>0</v>
      </c>
    </row>
    <row r="55" spans="1:4" x14ac:dyDescent="0.25">
      <c r="A55" s="80" t="s">
        <v>15</v>
      </c>
      <c r="B55" s="82" t="s">
        <v>309</v>
      </c>
      <c r="C55" s="67"/>
      <c r="D55" s="61">
        <v>0</v>
      </c>
    </row>
    <row r="56" spans="1:4" x14ac:dyDescent="0.25">
      <c r="A56" s="80" t="s">
        <v>17</v>
      </c>
      <c r="B56" s="82" t="s">
        <v>290</v>
      </c>
      <c r="C56" s="82"/>
      <c r="D56" s="1">
        <v>0</v>
      </c>
    </row>
    <row r="57" spans="1:4" x14ac:dyDescent="0.25">
      <c r="A57" s="80"/>
      <c r="B57" s="82" t="s">
        <v>291</v>
      </c>
      <c r="C57" s="82"/>
      <c r="D57" s="1">
        <v>0</v>
      </c>
    </row>
    <row r="58" spans="1:4" x14ac:dyDescent="0.25">
      <c r="A58" s="80" t="s">
        <v>18</v>
      </c>
      <c r="B58" s="99" t="s">
        <v>23</v>
      </c>
      <c r="C58" s="99"/>
      <c r="D58" s="1">
        <v>0</v>
      </c>
    </row>
    <row r="59" spans="1:4" ht="15" customHeight="1" x14ac:dyDescent="0.25">
      <c r="A59" s="103" t="s">
        <v>1</v>
      </c>
      <c r="B59" s="103"/>
      <c r="C59" s="103"/>
      <c r="D59" s="1">
        <f>SUM(D54:D58)</f>
        <v>0</v>
      </c>
    </row>
    <row r="60" spans="1:4" ht="15" customHeight="1" x14ac:dyDescent="0.25">
      <c r="A60" s="101" t="s">
        <v>41</v>
      </c>
      <c r="B60" s="101"/>
      <c r="C60" s="101"/>
      <c r="D60" s="101"/>
    </row>
    <row r="61" spans="1:4" x14ac:dyDescent="0.25">
      <c r="A61" s="80">
        <v>2</v>
      </c>
      <c r="B61" s="99" t="s">
        <v>42</v>
      </c>
      <c r="C61" s="99"/>
      <c r="D61" s="80" t="s">
        <v>12</v>
      </c>
    </row>
    <row r="62" spans="1:4" x14ac:dyDescent="0.25">
      <c r="A62" s="80" t="s">
        <v>26</v>
      </c>
      <c r="B62" s="99" t="s">
        <v>27</v>
      </c>
      <c r="C62" s="99"/>
      <c r="D62" s="1">
        <f>D38</f>
        <v>0</v>
      </c>
    </row>
    <row r="63" spans="1:4" x14ac:dyDescent="0.25">
      <c r="A63" s="80" t="s">
        <v>30</v>
      </c>
      <c r="B63" s="99" t="s">
        <v>31</v>
      </c>
      <c r="C63" s="99"/>
      <c r="D63" s="1">
        <f>D51</f>
        <v>0</v>
      </c>
    </row>
    <row r="64" spans="1:4" x14ac:dyDescent="0.25">
      <c r="A64" s="80" t="s">
        <v>39</v>
      </c>
      <c r="B64" s="99" t="s">
        <v>40</v>
      </c>
      <c r="C64" s="99"/>
      <c r="D64" s="1">
        <f>D59</f>
        <v>0</v>
      </c>
    </row>
    <row r="65" spans="1:4" ht="15" customHeight="1" x14ac:dyDescent="0.25">
      <c r="A65" s="103" t="s">
        <v>1</v>
      </c>
      <c r="B65" s="103"/>
      <c r="C65" s="103"/>
      <c r="D65" s="1">
        <f>SUM(D62:D64)</f>
        <v>0</v>
      </c>
    </row>
    <row r="66" spans="1:4" x14ac:dyDescent="0.25">
      <c r="A66" s="112"/>
      <c r="B66" s="112"/>
      <c r="C66" s="112"/>
      <c r="D66" s="112"/>
    </row>
    <row r="67" spans="1:4" x14ac:dyDescent="0.25">
      <c r="A67" s="101" t="s">
        <v>43</v>
      </c>
      <c r="B67" s="101"/>
      <c r="C67" s="101"/>
      <c r="D67" s="101"/>
    </row>
    <row r="68" spans="1:4" x14ac:dyDescent="0.25">
      <c r="A68" s="80">
        <v>3</v>
      </c>
      <c r="B68" s="69" t="s">
        <v>44</v>
      </c>
      <c r="C68" s="60" t="s">
        <v>32</v>
      </c>
      <c r="D68" s="60" t="s">
        <v>12</v>
      </c>
    </row>
    <row r="69" spans="1:4" x14ac:dyDescent="0.25">
      <c r="A69" s="80" t="s">
        <v>13</v>
      </c>
      <c r="B69" s="69" t="s">
        <v>45</v>
      </c>
      <c r="C69" s="70">
        <v>4.1999999999999997E-3</v>
      </c>
      <c r="D69" s="1">
        <f>$D$30*C69</f>
        <v>0</v>
      </c>
    </row>
    <row r="70" spans="1:4" ht="15" customHeight="1" x14ac:dyDescent="0.25">
      <c r="A70" s="80" t="s">
        <v>15</v>
      </c>
      <c r="B70" s="69" t="s">
        <v>46</v>
      </c>
      <c r="C70" s="70">
        <v>2.9999999999999997E-4</v>
      </c>
      <c r="D70" s="1">
        <f>$D$30*C70</f>
        <v>0</v>
      </c>
    </row>
    <row r="71" spans="1:4" x14ac:dyDescent="0.25">
      <c r="A71" s="80" t="s">
        <v>17</v>
      </c>
      <c r="B71" s="69" t="s">
        <v>47</v>
      </c>
      <c r="C71" s="70">
        <v>1.9400000000000001E-2</v>
      </c>
      <c r="D71" s="1">
        <f>$D$30*C71</f>
        <v>0</v>
      </c>
    </row>
    <row r="72" spans="1:4" x14ac:dyDescent="0.25">
      <c r="A72" s="80" t="s">
        <v>18</v>
      </c>
      <c r="B72" s="69" t="s">
        <v>292</v>
      </c>
      <c r="C72" s="70">
        <v>7.1000000000000004E-3</v>
      </c>
      <c r="D72" s="1">
        <f>$D$30*C72</f>
        <v>0</v>
      </c>
    </row>
    <row r="73" spans="1:4" x14ac:dyDescent="0.25">
      <c r="A73" s="80" t="s">
        <v>19</v>
      </c>
      <c r="B73" s="69" t="s">
        <v>293</v>
      </c>
      <c r="C73" s="70">
        <v>0.04</v>
      </c>
      <c r="D73" s="1">
        <f>$D$30*C73</f>
        <v>0</v>
      </c>
    </row>
    <row r="74" spans="1:4" ht="15" customHeight="1" x14ac:dyDescent="0.25">
      <c r="A74" s="104" t="s">
        <v>38</v>
      </c>
      <c r="B74" s="105"/>
      <c r="C74" s="66">
        <f>SUM(C69:C73)</f>
        <v>7.1000000000000008E-2</v>
      </c>
      <c r="D74" s="1">
        <f>SUM(D69:D73)</f>
        <v>0</v>
      </c>
    </row>
    <row r="75" spans="1:4" x14ac:dyDescent="0.25">
      <c r="A75" s="100"/>
      <c r="B75" s="100"/>
      <c r="C75" s="100"/>
      <c r="D75" s="100"/>
    </row>
    <row r="76" spans="1:4" x14ac:dyDescent="0.25">
      <c r="A76" s="101" t="s">
        <v>48</v>
      </c>
      <c r="B76" s="101"/>
      <c r="C76" s="101"/>
      <c r="D76" s="101"/>
    </row>
    <row r="77" spans="1:4" x14ac:dyDescent="0.25">
      <c r="A77" s="108" t="s">
        <v>78</v>
      </c>
      <c r="B77" s="109"/>
      <c r="C77" s="109"/>
      <c r="D77" s="110"/>
    </row>
    <row r="78" spans="1:4" x14ac:dyDescent="0.25">
      <c r="A78" s="80" t="s">
        <v>49</v>
      </c>
      <c r="B78" s="65" t="s">
        <v>50</v>
      </c>
      <c r="C78" s="80" t="s">
        <v>32</v>
      </c>
      <c r="D78" s="80" t="s">
        <v>12</v>
      </c>
    </row>
    <row r="79" spans="1:4" x14ac:dyDescent="0.25">
      <c r="A79" s="60" t="s">
        <v>13</v>
      </c>
      <c r="B79" s="71" t="s">
        <v>79</v>
      </c>
      <c r="C79" s="70">
        <v>0</v>
      </c>
      <c r="D79" s="61">
        <f t="shared" ref="D79:D84" si="1">$D$30*C79</f>
        <v>0</v>
      </c>
    </row>
    <row r="80" spans="1:4" x14ac:dyDescent="0.25">
      <c r="A80" s="60" t="s">
        <v>15</v>
      </c>
      <c r="B80" s="71" t="s">
        <v>80</v>
      </c>
      <c r="C80" s="70">
        <v>2.8E-3</v>
      </c>
      <c r="D80" s="61">
        <f t="shared" si="1"/>
        <v>0</v>
      </c>
    </row>
    <row r="81" spans="1:4" ht="15" customHeight="1" x14ac:dyDescent="0.25">
      <c r="A81" s="60" t="s">
        <v>17</v>
      </c>
      <c r="B81" s="71" t="s">
        <v>81</v>
      </c>
      <c r="C81" s="70">
        <v>8.0000000000000004E-4</v>
      </c>
      <c r="D81" s="61">
        <f t="shared" si="1"/>
        <v>0</v>
      </c>
    </row>
    <row r="82" spans="1:4" x14ac:dyDescent="0.25">
      <c r="A82" s="60" t="s">
        <v>18</v>
      </c>
      <c r="B82" s="71" t="s">
        <v>84</v>
      </c>
      <c r="C82" s="70">
        <v>3.3E-3</v>
      </c>
      <c r="D82" s="61">
        <f t="shared" si="1"/>
        <v>0</v>
      </c>
    </row>
    <row r="83" spans="1:4" x14ac:dyDescent="0.25">
      <c r="A83" s="60" t="s">
        <v>19</v>
      </c>
      <c r="B83" s="71" t="s">
        <v>82</v>
      </c>
      <c r="C83" s="70">
        <v>5.9999999999999995E-4</v>
      </c>
      <c r="D83" s="61">
        <f t="shared" si="1"/>
        <v>0</v>
      </c>
    </row>
    <row r="84" spans="1:4" x14ac:dyDescent="0.25">
      <c r="A84" s="60" t="s">
        <v>21</v>
      </c>
      <c r="B84" s="71" t="s">
        <v>83</v>
      </c>
      <c r="C84" s="70">
        <v>0</v>
      </c>
      <c r="D84" s="61">
        <f t="shared" si="1"/>
        <v>0</v>
      </c>
    </row>
    <row r="85" spans="1:4" ht="15" customHeight="1" x14ac:dyDescent="0.25">
      <c r="A85" s="104" t="s">
        <v>38</v>
      </c>
      <c r="B85" s="105"/>
      <c r="C85" s="66">
        <f>SUM(C79:C84)</f>
        <v>7.4999999999999997E-3</v>
      </c>
      <c r="D85" s="1">
        <f>SUM(D79:D84)</f>
        <v>0</v>
      </c>
    </row>
    <row r="86" spans="1:4" x14ac:dyDescent="0.25">
      <c r="A86" s="106" t="s">
        <v>85</v>
      </c>
      <c r="B86" s="107"/>
      <c r="C86" s="107"/>
      <c r="D86" s="107"/>
    </row>
    <row r="87" spans="1:4" x14ac:dyDescent="0.25">
      <c r="A87" s="80" t="s">
        <v>51</v>
      </c>
      <c r="B87" s="65" t="s">
        <v>86</v>
      </c>
      <c r="C87" s="80" t="s">
        <v>32</v>
      </c>
      <c r="D87" s="80" t="s">
        <v>12</v>
      </c>
    </row>
    <row r="88" spans="1:4" x14ac:dyDescent="0.25">
      <c r="A88" s="80" t="s">
        <v>13</v>
      </c>
      <c r="B88" s="64" t="s">
        <v>87</v>
      </c>
      <c r="C88" s="66">
        <v>0</v>
      </c>
      <c r="D88" s="1">
        <v>0</v>
      </c>
    </row>
    <row r="89" spans="1:4" ht="15" customHeight="1" x14ac:dyDescent="0.25">
      <c r="A89" s="104" t="s">
        <v>38</v>
      </c>
      <c r="B89" s="105"/>
      <c r="C89" s="66">
        <f>SUM(C88)</f>
        <v>0</v>
      </c>
      <c r="D89" s="1">
        <f>SUM(D88)</f>
        <v>0</v>
      </c>
    </row>
    <row r="90" spans="1:4" ht="15" customHeight="1" x14ac:dyDescent="0.25">
      <c r="A90" s="101" t="s">
        <v>52</v>
      </c>
      <c r="B90" s="101"/>
      <c r="C90" s="101"/>
      <c r="D90" s="101"/>
    </row>
    <row r="91" spans="1:4" x14ac:dyDescent="0.25">
      <c r="A91" s="80">
        <v>4</v>
      </c>
      <c r="B91" s="99" t="s">
        <v>53</v>
      </c>
      <c r="C91" s="99"/>
      <c r="D91" s="80" t="s">
        <v>12</v>
      </c>
    </row>
    <row r="92" spans="1:4" x14ac:dyDescent="0.25">
      <c r="A92" s="80" t="s">
        <v>49</v>
      </c>
      <c r="B92" s="99" t="s">
        <v>88</v>
      </c>
      <c r="C92" s="99"/>
      <c r="D92" s="1">
        <f>D85</f>
        <v>0</v>
      </c>
    </row>
    <row r="93" spans="1:4" x14ac:dyDescent="0.25">
      <c r="A93" s="80" t="s">
        <v>51</v>
      </c>
      <c r="B93" s="99" t="s">
        <v>86</v>
      </c>
      <c r="C93" s="99"/>
      <c r="D93" s="1">
        <f>D89</f>
        <v>0</v>
      </c>
    </row>
    <row r="94" spans="1:4" ht="15" customHeight="1" x14ac:dyDescent="0.25">
      <c r="A94" s="103" t="s">
        <v>1</v>
      </c>
      <c r="B94" s="103"/>
      <c r="C94" s="103"/>
      <c r="D94" s="1">
        <f>SUM(D92:D93)</f>
        <v>0</v>
      </c>
    </row>
    <row r="95" spans="1:4" x14ac:dyDescent="0.25">
      <c r="A95" s="100"/>
      <c r="B95" s="100"/>
      <c r="C95" s="100"/>
      <c r="D95" s="100"/>
    </row>
    <row r="96" spans="1:4" x14ac:dyDescent="0.25">
      <c r="A96" s="108" t="s">
        <v>54</v>
      </c>
      <c r="B96" s="109"/>
      <c r="C96" s="109"/>
      <c r="D96" s="110"/>
    </row>
    <row r="97" spans="1:4" x14ac:dyDescent="0.25">
      <c r="A97" s="80">
        <v>5</v>
      </c>
      <c r="B97" s="99" t="s">
        <v>5</v>
      </c>
      <c r="C97" s="99"/>
      <c r="D97" s="92" t="s">
        <v>12</v>
      </c>
    </row>
    <row r="98" spans="1:4" ht="15" customHeight="1" x14ac:dyDescent="0.25">
      <c r="A98" s="80" t="s">
        <v>13</v>
      </c>
      <c r="B98" s="99" t="s">
        <v>55</v>
      </c>
      <c r="C98" s="99"/>
      <c r="D98" s="1">
        <f>Uniformes!E12</f>
        <v>0</v>
      </c>
    </row>
    <row r="99" spans="1:4" x14ac:dyDescent="0.25">
      <c r="A99" s="80" t="s">
        <v>15</v>
      </c>
      <c r="B99" s="99" t="s">
        <v>56</v>
      </c>
      <c r="C99" s="99"/>
      <c r="D99" s="1">
        <v>0</v>
      </c>
    </row>
    <row r="100" spans="1:4" x14ac:dyDescent="0.25">
      <c r="A100" s="80" t="s">
        <v>17</v>
      </c>
      <c r="B100" s="99" t="s">
        <v>57</v>
      </c>
      <c r="C100" s="99"/>
      <c r="D100" s="1">
        <v>0</v>
      </c>
    </row>
    <row r="101" spans="1:4" x14ac:dyDescent="0.25">
      <c r="A101" s="80" t="s">
        <v>18</v>
      </c>
      <c r="B101" s="99" t="s">
        <v>23</v>
      </c>
      <c r="C101" s="99"/>
      <c r="D101" s="1">
        <v>0</v>
      </c>
    </row>
    <row r="102" spans="1:4" ht="15" customHeight="1" x14ac:dyDescent="0.25">
      <c r="A102" s="103" t="s">
        <v>38</v>
      </c>
      <c r="B102" s="103"/>
      <c r="C102" s="103"/>
      <c r="D102" s="1">
        <f>SUM(D98:D101)</f>
        <v>0</v>
      </c>
    </row>
    <row r="103" spans="1:4" x14ac:dyDescent="0.25">
      <c r="A103" s="100"/>
      <c r="B103" s="100"/>
      <c r="C103" s="100"/>
      <c r="D103" s="100"/>
    </row>
    <row r="104" spans="1:4" x14ac:dyDescent="0.25">
      <c r="A104" s="101" t="s">
        <v>58</v>
      </c>
      <c r="B104" s="101"/>
      <c r="C104" s="101"/>
      <c r="D104" s="101"/>
    </row>
    <row r="105" spans="1:4" x14ac:dyDescent="0.25">
      <c r="A105" s="80">
        <v>6</v>
      </c>
      <c r="B105" s="81" t="s">
        <v>6</v>
      </c>
      <c r="C105" s="80" t="s">
        <v>32</v>
      </c>
      <c r="D105" s="80" t="s">
        <v>12</v>
      </c>
    </row>
    <row r="106" spans="1:4" x14ac:dyDescent="0.25">
      <c r="A106" s="80" t="s">
        <v>13</v>
      </c>
      <c r="B106" s="81" t="s">
        <v>7</v>
      </c>
      <c r="C106" s="36">
        <v>0</v>
      </c>
      <c r="D106" s="1">
        <f>D122*C106</f>
        <v>0</v>
      </c>
    </row>
    <row r="107" spans="1:4" x14ac:dyDescent="0.25">
      <c r="A107" s="80" t="s">
        <v>15</v>
      </c>
      <c r="B107" s="81" t="s">
        <v>9</v>
      </c>
      <c r="C107" s="36">
        <v>0</v>
      </c>
      <c r="D107" s="1">
        <f>(D106+D122)*C107</f>
        <v>0</v>
      </c>
    </row>
    <row r="108" spans="1:4" x14ac:dyDescent="0.25">
      <c r="A108" s="80" t="s">
        <v>17</v>
      </c>
      <c r="B108" s="72" t="s">
        <v>8</v>
      </c>
      <c r="C108" s="73">
        <v>0</v>
      </c>
      <c r="D108" s="74"/>
    </row>
    <row r="109" spans="1:4" ht="15" customHeight="1" x14ac:dyDescent="0.25">
      <c r="A109" s="80"/>
      <c r="B109" s="81" t="s">
        <v>93</v>
      </c>
      <c r="C109" s="36">
        <v>0</v>
      </c>
      <c r="D109" s="75">
        <f>($D$122+$D$106+$D$107)/(1-$C$108)*C109</f>
        <v>0</v>
      </c>
    </row>
    <row r="110" spans="1:4" x14ac:dyDescent="0.25">
      <c r="A110" s="80"/>
      <c r="B110" s="81" t="s">
        <v>94</v>
      </c>
      <c r="C110" s="36">
        <v>0</v>
      </c>
      <c r="D110" s="75">
        <f>($D$122+$D$106+$D$107)/(1-$C$108)*C110</f>
        <v>0</v>
      </c>
    </row>
    <row r="111" spans="1:4" x14ac:dyDescent="0.25">
      <c r="A111" s="80"/>
      <c r="B111" s="81" t="s">
        <v>95</v>
      </c>
      <c r="C111" s="36">
        <v>0</v>
      </c>
      <c r="D111" s="75">
        <f>($D$122+$D$106+$D$107)/(1-$C$108)*C111</f>
        <v>0</v>
      </c>
    </row>
    <row r="112" spans="1:4" x14ac:dyDescent="0.25">
      <c r="A112" s="80"/>
      <c r="B112" s="81" t="s">
        <v>96</v>
      </c>
      <c r="C112" s="36">
        <v>0</v>
      </c>
      <c r="D112" s="75">
        <f>($D$122+$D$106+$D$107)/(1-$C$108)*C112</f>
        <v>0</v>
      </c>
    </row>
    <row r="113" spans="1:4" ht="15" customHeight="1" x14ac:dyDescent="0.25">
      <c r="A113" s="103" t="s">
        <v>38</v>
      </c>
      <c r="B113" s="103"/>
      <c r="C113" s="36">
        <f>SUM(C106,C107,C109,C110,C111,C112)</f>
        <v>0</v>
      </c>
      <c r="D113" s="1">
        <f>SUM(D106,D107,D109,D110,D111,D112)</f>
        <v>0</v>
      </c>
    </row>
    <row r="114" spans="1:4" x14ac:dyDescent="0.25">
      <c r="A114" s="100"/>
      <c r="B114" s="100"/>
      <c r="C114" s="100"/>
      <c r="D114" s="100"/>
    </row>
    <row r="115" spans="1:4" x14ac:dyDescent="0.25">
      <c r="A115" s="101" t="s">
        <v>74</v>
      </c>
      <c r="B115" s="101"/>
      <c r="C115" s="101"/>
      <c r="D115" s="101"/>
    </row>
    <row r="116" spans="1:4" x14ac:dyDescent="0.25">
      <c r="A116" s="80"/>
      <c r="B116" s="99" t="s">
        <v>59</v>
      </c>
      <c r="C116" s="99"/>
      <c r="D116" s="80" t="s">
        <v>12</v>
      </c>
    </row>
    <row r="117" spans="1:4" x14ac:dyDescent="0.25">
      <c r="A117" s="80" t="s">
        <v>13</v>
      </c>
      <c r="B117" s="99" t="s">
        <v>10</v>
      </c>
      <c r="C117" s="99"/>
      <c r="D117" s="1">
        <f>D30</f>
        <v>0</v>
      </c>
    </row>
    <row r="118" spans="1:4" ht="15" customHeight="1" x14ac:dyDescent="0.25">
      <c r="A118" s="80" t="s">
        <v>15</v>
      </c>
      <c r="B118" s="99" t="s">
        <v>24</v>
      </c>
      <c r="C118" s="99"/>
      <c r="D118" s="1">
        <f>D65</f>
        <v>0</v>
      </c>
    </row>
    <row r="119" spans="1:4" x14ac:dyDescent="0.25">
      <c r="A119" s="80" t="s">
        <v>17</v>
      </c>
      <c r="B119" s="99" t="s">
        <v>43</v>
      </c>
      <c r="C119" s="99"/>
      <c r="D119" s="1">
        <f>D74</f>
        <v>0</v>
      </c>
    </row>
    <row r="120" spans="1:4" ht="15" customHeight="1" x14ac:dyDescent="0.25">
      <c r="A120" s="80" t="s">
        <v>18</v>
      </c>
      <c r="B120" s="99" t="s">
        <v>48</v>
      </c>
      <c r="C120" s="99"/>
      <c r="D120" s="1">
        <f>D94</f>
        <v>0</v>
      </c>
    </row>
    <row r="121" spans="1:4" ht="15" customHeight="1" x14ac:dyDescent="0.25">
      <c r="A121" s="80" t="s">
        <v>19</v>
      </c>
      <c r="B121" s="99" t="s">
        <v>54</v>
      </c>
      <c r="C121" s="99"/>
      <c r="D121" s="1">
        <f>D102</f>
        <v>0</v>
      </c>
    </row>
    <row r="122" spans="1:4" ht="15" customHeight="1" x14ac:dyDescent="0.25">
      <c r="A122" s="103" t="s">
        <v>97</v>
      </c>
      <c r="B122" s="103"/>
      <c r="C122" s="103"/>
      <c r="D122" s="1">
        <f>SUM(D117:D121)</f>
        <v>0</v>
      </c>
    </row>
    <row r="123" spans="1:4" x14ac:dyDescent="0.25">
      <c r="A123" s="80" t="s">
        <v>21</v>
      </c>
      <c r="B123" s="99" t="s">
        <v>58</v>
      </c>
      <c r="C123" s="99"/>
      <c r="D123" s="1">
        <f>D113</f>
        <v>0</v>
      </c>
    </row>
    <row r="124" spans="1:4" ht="15" customHeight="1" x14ac:dyDescent="0.25">
      <c r="A124" s="102" t="s">
        <v>60</v>
      </c>
      <c r="B124" s="102"/>
      <c r="C124" s="102"/>
      <c r="D124" s="2">
        <f>D122+D123</f>
        <v>0</v>
      </c>
    </row>
    <row r="125" spans="1:4" ht="15" customHeight="1" x14ac:dyDescent="0.25">
      <c r="A125" s="102" t="s">
        <v>70</v>
      </c>
      <c r="B125" s="102"/>
      <c r="C125" s="102"/>
      <c r="D125" s="2">
        <f>D124*D11</f>
        <v>0</v>
      </c>
    </row>
    <row r="126" spans="1:4" ht="15" customHeight="1" x14ac:dyDescent="0.25">
      <c r="A126" s="102" t="s">
        <v>71</v>
      </c>
      <c r="B126" s="102"/>
      <c r="C126" s="102"/>
      <c r="D126" s="2">
        <f>D124*D11*12</f>
        <v>0</v>
      </c>
    </row>
  </sheetData>
  <mergeCells count="82">
    <mergeCell ref="A85:B85"/>
    <mergeCell ref="B123:C123"/>
    <mergeCell ref="A124:C124"/>
    <mergeCell ref="A125:C125"/>
    <mergeCell ref="A126:C126"/>
    <mergeCell ref="A103:D103"/>
    <mergeCell ref="A104:D104"/>
    <mergeCell ref="A113:B113"/>
    <mergeCell ref="A114:D114"/>
    <mergeCell ref="A115:D115"/>
    <mergeCell ref="B117:C117"/>
    <mergeCell ref="B116:C116"/>
    <mergeCell ref="A122:C122"/>
    <mergeCell ref="B120:C120"/>
    <mergeCell ref="B121:C121"/>
    <mergeCell ref="B97:C97"/>
    <mergeCell ref="A51:B51"/>
    <mergeCell ref="A52:D52"/>
    <mergeCell ref="A59:C59"/>
    <mergeCell ref="A60:D60"/>
    <mergeCell ref="B61:C61"/>
    <mergeCell ref="B58:C58"/>
    <mergeCell ref="B7:C7"/>
    <mergeCell ref="A1:D1"/>
    <mergeCell ref="A2:D2"/>
    <mergeCell ref="A4:D4"/>
    <mergeCell ref="B5:C5"/>
    <mergeCell ref="B6:C6"/>
    <mergeCell ref="B19:C19"/>
    <mergeCell ref="B8:C8"/>
    <mergeCell ref="A9:D9"/>
    <mergeCell ref="A10:B10"/>
    <mergeCell ref="A11:B11"/>
    <mergeCell ref="A12:D12"/>
    <mergeCell ref="A13:D13"/>
    <mergeCell ref="A14:D14"/>
    <mergeCell ref="B15:C15"/>
    <mergeCell ref="B16:C16"/>
    <mergeCell ref="B17:C17"/>
    <mergeCell ref="B18:C18"/>
    <mergeCell ref="A31:D31"/>
    <mergeCell ref="A20:D20"/>
    <mergeCell ref="A21:D21"/>
    <mergeCell ref="B22:C22"/>
    <mergeCell ref="B23:C23"/>
    <mergeCell ref="B24:C24"/>
    <mergeCell ref="B25:C25"/>
    <mergeCell ref="B27:C27"/>
    <mergeCell ref="B28:C28"/>
    <mergeCell ref="B29:C29"/>
    <mergeCell ref="A30:C30"/>
    <mergeCell ref="A32:D32"/>
    <mergeCell ref="A33:D33"/>
    <mergeCell ref="A38:B38"/>
    <mergeCell ref="A40:B40"/>
    <mergeCell ref="A41:D41"/>
    <mergeCell ref="B62:C62"/>
    <mergeCell ref="B63:C63"/>
    <mergeCell ref="B64:C64"/>
    <mergeCell ref="A65:C65"/>
    <mergeCell ref="B93:C93"/>
    <mergeCell ref="A66:D66"/>
    <mergeCell ref="A67:D67"/>
    <mergeCell ref="A74:B74"/>
    <mergeCell ref="A75:D75"/>
    <mergeCell ref="A76:D76"/>
    <mergeCell ref="A77:D77"/>
    <mergeCell ref="A89:B89"/>
    <mergeCell ref="A90:D90"/>
    <mergeCell ref="B91:C91"/>
    <mergeCell ref="B92:C92"/>
    <mergeCell ref="A86:D86"/>
    <mergeCell ref="A94:C94"/>
    <mergeCell ref="A95:D95"/>
    <mergeCell ref="A96:D96"/>
    <mergeCell ref="B98:C98"/>
    <mergeCell ref="B99:C99"/>
    <mergeCell ref="B100:C100"/>
    <mergeCell ref="B101:C101"/>
    <mergeCell ref="A102:C102"/>
    <mergeCell ref="B119:C119"/>
    <mergeCell ref="B118:C118"/>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Uniformes</vt:lpstr>
      <vt:lpstr>Recepcionista III</vt:lpstr>
      <vt:lpstr>Recepcionista VI</vt:lpstr>
      <vt:lpstr>MNC-Caravelas-BA</vt:lpstr>
      <vt:lpstr>MNC-Prado-BA</vt:lpstr>
      <vt:lpstr>MAC-Canavieiras-BA</vt:lpstr>
      <vt:lpstr>MNC-Tamandaré-PE</vt:lpstr>
      <vt:lpstr>MAC-Jequiá da Praia-AL</vt:lpstr>
      <vt:lpstr>MAC-Cajueiro da Praia-PI</vt:lpstr>
      <vt:lpstr>Resumo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Arcangela Silva Casagrande</dc:creator>
  <cp:lastModifiedBy>Allysson Medina</cp:lastModifiedBy>
  <cp:lastPrinted>2022-06-30T12:54:39Z</cp:lastPrinted>
  <dcterms:created xsi:type="dcterms:W3CDTF">2018-01-23T19:35:16Z</dcterms:created>
  <dcterms:modified xsi:type="dcterms:W3CDTF">2022-07-26T14:43:19Z</dcterms:modified>
</cp:coreProperties>
</file>