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icmbioe5-my.sharepoint.com/personal/renato_alves_terceirizado_icmbio_gov_br/Documents/Área de Trabalho/TERCEIRIZAÇÃO - CARGOS TÉCNICOS/PESQUISA DE PREÇOS/"/>
    </mc:Choice>
  </mc:AlternateContent>
  <xr:revisionPtr revIDLastSave="52" documentId="11_AD4D361C20488DEA4E38A0196CDD479A5ADEDD81" xr6:coauthVersionLast="47" xr6:coauthVersionMax="47" xr10:uidLastSave="{4E97FA85-E435-4EDE-8C8E-A7E86998933F}"/>
  <bookViews>
    <workbookView xWindow="-28920" yWindow="-120" windowWidth="29040" windowHeight="15720" xr2:uid="{00000000-000D-0000-FFFF-FFFF00000000}"/>
  </bookViews>
  <sheets>
    <sheet name="PLANILHA MODELO" sheetId="2" r:id="rId1"/>
    <sheet name="Resumo (2)" sheetId="4" r:id="rId2"/>
  </sheets>
  <externalReferences>
    <externalReference r:id="rId3"/>
    <externalReference r:id="rId4"/>
  </externalReferences>
  <definedNames>
    <definedName name="ACORDO_COLETIVO">'[1]INSERÇÃO-DE-DADOS (POSTOS) '!$F$14</definedName>
    <definedName name="ACORDO_COLETIVO_CARREGADOR">'[1]INSERÇÃO-DE-DADOS (POSTOS) '!$M$14</definedName>
    <definedName name="ALIMENTACAO_POR_DIA">'[1]INSERÇÃO-DE-DADOS (POSTOS) '!$F$37</definedName>
    <definedName name="ALIMENTACAO_POR_DIA_CARREGADOR">'[1]INSERÇÃO-DE-DADOS (POSTOS) '!$M$37</definedName>
    <definedName name="CATEGORIA_PROFISSIONAL">'[1]INSERÇÃO-DE-DADOS (POSTOS) '!$D$23</definedName>
    <definedName name="CATEGORIA_PROFISSIONAL_CARREGADOR">'[1]INSERÇÃO-DE-DADOS (POSTOS) '!$K$23</definedName>
    <definedName name="CBO">'[1]INSERÇÃO-DE-DADOS (POSTOS) '!$D$22</definedName>
    <definedName name="CBO_CARREGADOR">'[1]INSERÇÃO-DE-DADOS (POSTOS) '!$K$22</definedName>
    <definedName name="DATA_APRESENTACAO_PROPOSTA">'[1]INSERÇÃO-DE-DADOS (POSTOS) '!$F$11</definedName>
    <definedName name="DATA_APRESENTACAO_PROPOSTA_CARREGADOR">'[1]INSERÇÃO-DE-DADOS (POSTOS) '!$M$11</definedName>
    <definedName name="DATA_BASE_CATEGORIA">'[1]INSERÇÃO-DE-DADOS (POSTOS) '!$F$24</definedName>
    <definedName name="DATA_BASE_CATEGORIA_CARREGADOR">'[1]INSERÇÃO-DE-DADOS (POSTOS) '!$M$24</definedName>
    <definedName name="DATA_DO_ORCAMENTO_ESTIMATIVO">'[1]INSERÇÃO-DE-DADOS (POSTOS) '!$F$2</definedName>
    <definedName name="DATA_DO_ORCAMENTO_ESTIMATIVO_CARREGADOR">'[1]INSERÇÃO-DE-DADOS (POSTOS) '!$M$2</definedName>
    <definedName name="DIAS_AUSENCIAS_LEGAIS">'[1]DADOS-ESTATISTICOS'!$F$27</definedName>
    <definedName name="DIAS_LICENCA_MATERNIDADE">'[1]DADOS-ESTATISTICOS'!$F$33</definedName>
    <definedName name="DIAS_LICENCA_PATERNIDADE">'[1]DADOS-ESTATISTICOS'!$F$28</definedName>
    <definedName name="DIAS_NA_SEMANA">'[1]DADOS-ESTATISTICOS'!$F$5</definedName>
    <definedName name="DIAS_NO_MES">'[1]DADOS-ESTATISTICOS'!$F$22</definedName>
    <definedName name="DIAS_PAGOS_EMPRESA_ACID_TRAB">'[1]DADOS-ESTATISTICOS'!$F$32</definedName>
    <definedName name="DIAS_TRABALHADOS_NO_MES">'[1]INSERÇÃO-DE-DADOS (POSTOS) '!$F$38</definedName>
    <definedName name="DIAS_TRABALHADOS_NO_MES_CARREGADOR">'[1]INSERÇÃO-DE-DADOS (POSTOS) '!$M$38</definedName>
    <definedName name="EMPREG_POR_POSTO">'[1]INSERÇÃO-DE-DADOS (POSTOS) '!$E$19</definedName>
    <definedName name="EMPREG_POR_POSTO_CARREGADOR">'[1]INSERÇÃO-DE-DADOS (POSTOS) '!$L$19</definedName>
    <definedName name="EQUIPAMENTOS">'[1]INSERÇÃO-DE-DADOS (POSTOS) '!#REF!</definedName>
    <definedName name="Excel_BuiltIn_Print_Area_1">#N/A</definedName>
    <definedName name="Excel_BuiltIn_Print_Area_1_1">"$#REF!.$A$1:$G$71"</definedName>
    <definedName name="Excel_BuiltIn_Print_Area_10">"$#REF!.$A$1:$G$74"</definedName>
    <definedName name="Excel_BuiltIn_Print_Area_11">"$#REF!.$A$1:$G$73"</definedName>
    <definedName name="Excel_BuiltIn_Print_Area_2">#N/A</definedName>
    <definedName name="Excel_BuiltIn_Print_Area_2_1">"$#REF!.$A$1:$G$73"</definedName>
    <definedName name="Excel_BuiltIn_Print_Area_4">"$#REF!.$A$1:$G$73"</definedName>
    <definedName name="Excel_BuiltIn_Print_Area_5">#REF!</definedName>
    <definedName name="Excel_BuiltIn_Print_Area_5_1">"$#REF!.$A$1:$G$73"</definedName>
    <definedName name="Excel_BuiltIn_Print_Area_6">"$#REF!.$A$1:$G$73"</definedName>
    <definedName name="Excel_BuiltIn_Print_Area_7">#REF!</definedName>
    <definedName name="Excel_BuiltIn_Print_Area_8">"$#REF!.$A$1:$G$73"</definedName>
    <definedName name="Excel_BuiltIn_Print_Area_9">"$#REF!.$A$1:$G$73"</definedName>
    <definedName name="LOCAL_DE_EXECUCAO">'[1]INSERÇÃO-DE-DADOS (POSTOS) '!$D$12</definedName>
    <definedName name="LOCAL_DE_EXECUCAO_CARREGADOR">'[1]INSERÇÃO-DE-DADOS (POSTOS) '!$K$12</definedName>
    <definedName name="MATERIAIS">'[1]INSERÇÃO-DE-DADOS (POSTOS) '!$F$50</definedName>
    <definedName name="MATERIAIS_CARREGADOR">'[1]INSERÇÃO-DE-DADOS (POSTOS) '!$M$50</definedName>
    <definedName name="MESES_NO_ANO">'[1]DADOS-ESTATISTICOS'!$F$8</definedName>
    <definedName name="MODALIDADE_DE_LICITACAO">'[1]INSERÇÃO-DE-DADOS (POSTOS) '!$D$7</definedName>
    <definedName name="MODALIDADE_DE_LICITACAO_CARREGADOR">'[1]INSERÇÃO-DE-DADOS (POSTOS) '!$K$7</definedName>
    <definedName name="NUMERO_MESES_EXEC_CONTRATUAL">'[1]INSERÇÃO-DE-DADOS (POSTOS) '!$F$15</definedName>
    <definedName name="NUMERO_MESES_EXEC_CONTRATUAL_CARREGADOR">'[1]INSERÇÃO-DE-DADOS (POSTOS) '!$M$15</definedName>
    <definedName name="NUMERO_PREGAO">'[1]INSERÇÃO-DE-DADOS (POSTOS) '!$F$7</definedName>
    <definedName name="NUMERO_PROCESSO">'[1]INSERÇÃO-DE-DADOS (POSTOS) '!$D$6</definedName>
    <definedName name="NUMERO_PROCESSO_CARREGADOR">'[1]INSERÇÃO-DE-DADOS (POSTOS) '!$K$6</definedName>
    <definedName name="OUTRAS_AUSENCIAS_DESCRICAO">'[1]INSERÇÃO-DE-DADOS (POSTOS) '!$C$44</definedName>
    <definedName name="OUTROS_BENEFICIOS_1">'[1]INSERÇÃO-DE-DADOS (POSTOS) '!$F$39</definedName>
    <definedName name="OUTROS_BENEFICIOS_1_CARREGADOR">'[1]INSERÇÃO-DE-DADOS (POSTOS) '!$M$39</definedName>
    <definedName name="OUTROS_BENEFICIOS_1_DESCRICAO">'[1]INSERÇÃO-DE-DADOS (POSTOS) '!$C$39</definedName>
    <definedName name="OUTROS_BENEFICIOS_2">'[1]INSERÇÃO-DE-DADOS (POSTOS) '!#REF!</definedName>
    <definedName name="OUTROS_BENEFICIOS_2_DESCRICAO">'[1]INSERÇÃO-DE-DADOS (POSTOS) '!#REF!</definedName>
    <definedName name="OUTROS_BENEFICIOS_3">'[1]INSERÇÃO-DE-DADOS (POSTOS) '!#REF!</definedName>
    <definedName name="OUTROS_BENEFICIOS_3_DESCRICAO">'[1]INSERÇÃO-DE-DADOS (POSTOS) '!#REF!</definedName>
    <definedName name="OUTROS_INSUMOS">'[1]INSERÇÃO-DE-DADOS (POSTOS) '!$F$51</definedName>
    <definedName name="OUTROS_INSUMOS_CARREGADOR">'[1]INSERÇÃO-DE-DADOS (POSTOS) '!$M$51</definedName>
    <definedName name="OUTROS_INSUMOS_DESCRICAO">'[1]INSERÇÃO-DE-DADOS (POSTOS) '!$C$51</definedName>
    <definedName name="OUTROS_INSUMOS_DESCRICAO_CARREGADOR">'[1]INSERÇÃO-DE-DADOS (POSTOS) '!$J$51</definedName>
    <definedName name="OUTROS_REMUNERACAO_1">'[1]INSERÇÃO-DE-DADOS (POSTOS) '!$F$31</definedName>
    <definedName name="OUTROS_REMUNERACAO_1_CARREGADOR">'[1]INSERÇÃO-DE-DADOS (POSTOS) '!$M$31</definedName>
    <definedName name="OUTROS_REMUNERACAO_1_DESCRICAO">'[1]INSERÇÃO-DE-DADOS (POSTOS) '!$C$31</definedName>
    <definedName name="OUTROS_REMUNERACAO_2">'[1]INSERÇÃO-DE-DADOS (POSTOS) '!#REF!</definedName>
    <definedName name="OUTROS_REMUNERACAO_2_DESCRICAO">'[1]INSERÇÃO-DE-DADOS (POSTOS) '!#REF!</definedName>
    <definedName name="OUTROS_REMUNERACAO_3">'[1]INSERÇÃO-DE-DADOS (POSTOS) '!#REF!</definedName>
    <definedName name="OUTROS_REMUNERACAO_3_DESCRICAO">'[1]INSERÇÃO-DE-DADOS (POSTOS) '!#REF!</definedName>
    <definedName name="PERC_ADIC_FERIAS">'[1]ENCARGOS-SOCIAIS-E-TRABALHISTAS'!$E$6</definedName>
    <definedName name="PERC_ADIC_INS">'[1]INSERÇÃO-DE-DADOS (POSTOS) '!#REF!</definedName>
    <definedName name="PERC_ADIC_NOT">'[1]INSERÇÃO-DE-DADOS (POSTOS) '!#REF!</definedName>
    <definedName name="PERC_ADIC_PERIC">'[1]INSERÇÃO-DE-DADOS (POSTOS) '!#REF!</definedName>
    <definedName name="PERC_AVISO_PREVIO_IND">'[1]ENCARGOS-SOCIAIS-E-TRABALHISTAS'!$E$20</definedName>
    <definedName name="PERC_AVISO_PREVIO_TRAB">'[1]ENCARGOS-SOCIAIS-E-TRABALHISTAS'!$E$21</definedName>
    <definedName name="PERC_COFINS">'[1]INSERÇÃO-DE-DADOS (POSTOS) '!$F$58</definedName>
    <definedName name="PERC_COFINS_CARREGADOR">'[1]INSERÇÃO-DE-DADOS (POSTOS) '!$M$58</definedName>
    <definedName name="PERC_CONTRIB_SOCIAL">'[1]DADOS-ESTATISTICOS'!#REF!</definedName>
    <definedName name="PERC_CUSTOS_INDIRETOS">'[1]INSERÇÃO-DE-DADOS (POSTOS) '!$F$55</definedName>
    <definedName name="PERC_CUSTOS_INDIRETOS_CARREGADOR">'[1]INSERÇÃO-DE-DADOS (POSTOS) '!$M$55</definedName>
    <definedName name="PERC_DEC_TERC">'[1]ENCARGOS-SOCIAIS-E-TRABALHISTAS'!$E$5</definedName>
    <definedName name="PERC_DESC_TRANSP_REMUNERACAO">'[1]DADOS-ESTATISTICOS'!$F$14</definedName>
    <definedName name="PERC_EMPREG_AFAST_TRAB">'[1]DADOS-ESTATISTICOS'!$F$31</definedName>
    <definedName name="PERC_EMPREG_AVISO_PREVIO_IND">'[1]DADOS-ESTATISTICOS'!$F$19</definedName>
    <definedName name="PERC_EMPREG_AVISO_PREVIO_TRAB">'[1]DADOS-ESTATISTICOS'!$F$21</definedName>
    <definedName name="PERC_EMPREG_DEMIT_SEM_JUSTA_CAUSA_TOTAL_DESLIG">'[1]DADOS-ESTATISTICOS'!$F$18</definedName>
    <definedName name="PERC_FGTS">'[1]ENCARGOS-SOCIAIS-E-TRABALHISTAS'!$E$16</definedName>
    <definedName name="PERC_FGTS_AVISO_PREV_IND">'[1]ENCARGOS-SOCIAIS-E-TRABALHISTAS'!#REF!</definedName>
    <definedName name="PERC_GPS_FGTS">'[1]ENCARGOS-SOCIAIS-E-TRABALHISTAS'!$E$17</definedName>
    <definedName name="PERC_GPS_FGTS_AVISO_PREVIO_TRAB">'[1]ENCARGOS-SOCIAIS-E-TRABALHISTAS'!#REF!</definedName>
    <definedName name="PERC_HORA_EXTRA">'[1]INSERÇÃO-DE-DADOS (POSTOS) '!#REF!</definedName>
    <definedName name="PERC_INCRA">'[1]ENCARGOS-SOCIAIS-E-TRABALHISTAS'!$E$15</definedName>
    <definedName name="PERC_INSS">'[1]ENCARGOS-SOCIAIS-E-TRABALHISTAS'!$E$9</definedName>
    <definedName name="PERC_ISS">'[1]INSERÇÃO-DE-DADOS (POSTOS) '!$F$59</definedName>
    <definedName name="PERC_ISS_CARREGADOR">'[1]INSERÇÃO-DE-DADOS (POSTOS) '!$M$59</definedName>
    <definedName name="PERC_LUCRO">'[1]INSERÇÃO-DE-DADOS (POSTOS) '!$F$56</definedName>
    <definedName name="PERC_LUCRO_CARREGADOR">'[1]INSERÇÃO-DE-DADOS (POSTOS) '!$M$56</definedName>
    <definedName name="PERC_MULTA_FGTS">'[1]DADOS-ESTATISTICOS'!$F$20</definedName>
    <definedName name="PERC_MULTA_FGTS_AV_PREV_IND">'[1]ENCARGOS-SOCIAIS-E-TRABALHISTAS'!#REF!</definedName>
    <definedName name="PERC_MULTA_FGTS_AV_PREV_TRAB">'[1]ENCARGOS-SOCIAIS-E-TRABALHISTAS'!$E$22</definedName>
    <definedName name="PERC_NASCIDOS_VIVOS_POPUL_FEM">'[1]DADOS-ESTATISTICOS'!$F$29</definedName>
    <definedName name="PERC_PARTIC_FEM_VIGIL">'[1]DADOS-ESTATISTICOS'!$F$34</definedName>
    <definedName name="PERC_PARTIC_MASC_VIGIL">'[1]DADOS-ESTATISTICOS'!$F$30</definedName>
    <definedName name="PERC_PIS">'[1]INSERÇÃO-DE-DADOS (POSTOS) '!$F$57</definedName>
    <definedName name="PERC_PIS_CARREGADOR">'[1]INSERÇÃO-DE-DADOS (POSTOS) '!$M$57</definedName>
    <definedName name="PERC_RAT">'[1]ENCARGOS-SOCIAIS-E-TRABALHISTAS'!$E$11</definedName>
    <definedName name="PERC_SAL_EDUCACAO">'[1]ENCARGOS-SOCIAIS-E-TRABALHISTAS'!$E$10</definedName>
    <definedName name="PERC_SEBRAE">'[1]ENCARGOS-SOCIAIS-E-TRABALHISTAS'!$E$14</definedName>
    <definedName name="PERC_SENAC">'[1]ENCARGOS-SOCIAIS-E-TRABALHISTAS'!$E$13</definedName>
    <definedName name="PERC_SESC">'[1]ENCARGOS-SOCIAIS-E-TRABALHISTAS'!$E$12</definedName>
    <definedName name="PERC_SUBSTITUTO_ACID_TRAB">'[1]ENCARGOS-SOCIAIS-E-TRABALHISTAS'!$E$29</definedName>
    <definedName name="PERC_SUBSTITUTO_AFAST_MATERN">'[1]ENCARGOS-SOCIAIS-E-TRABALHISTAS'!$E$30</definedName>
    <definedName name="PERC_SUBSTITUTO_AUSENCIAS_LEGAIS">'[1]ENCARGOS-SOCIAIS-E-TRABALHISTAS'!$E$27</definedName>
    <definedName name="PERC_SUBSTITUTO_FERIAS">'[1]ENCARGOS-SOCIAIS-E-TRABALHISTAS'!$E$26</definedName>
    <definedName name="PERC_SUBSTITUTO_LICENCA_PATERNIDADE">'[1]ENCARGOS-SOCIAIS-E-TRABALHISTAS'!$E$28</definedName>
    <definedName name="PERC_SUBSTITUTO_OUTRAS_AUSENCIAS">'[1]INSERÇÃO-DE-DADOS (POSTOS) '!$F$44</definedName>
    <definedName name="QTDE_POSTOS_CARREGADOR">'[1]INSERÇÃO-DE-DADOS (POSTOS) '!$M$19</definedName>
    <definedName name="RAMO">'[1]INSERÇÃO-DE-DADOS (POSTOS) '!$B$1</definedName>
    <definedName name="RAMO_CARREGADOR">'[1]INSERÇÃO-DE-DADOS (POSTOS) '!$I$1</definedName>
    <definedName name="SALARIO_BASE">'[1]INSERÇÃO-DE-DADOS (POSTOS) '!$F$30</definedName>
    <definedName name="SALARIO_BASE_CARREGADOR">'[1]INSERÇÃO-DE-DADOS (POSTOS) '!$M$30</definedName>
    <definedName name="TEMPO_INTERVALO_REFEICAO">'[1]INSERÇÃO-DE-DADOS (POSTOS) '!#REF!</definedName>
    <definedName name="TIPO_DE_SERVICO">'[1]INSERÇÃO-DE-DADOS (POSTOS) '!$C$19</definedName>
    <definedName name="TIPO_DE_SERVICO_CARREGADOR">'[1]INSERÇÃO-DE-DADOS (POSTOS) '!$J$19</definedName>
    <definedName name="TRANSPORTE_POR_DIA">'[1]INSERÇÃO-DE-DADOS (POSTOS) '!$F$36</definedName>
    <definedName name="TRANSPORTE_POR_DIA_CARREGADOR">'[1]INSERÇÃO-DE-DADOS (POSTOS) '!$M$36</definedName>
    <definedName name="UG">'[1]INSERÇÃO-DE-DADOS (POSTOS) '!$B$2</definedName>
    <definedName name="UG_CARREGADOR">'[1]INSERÇÃO-DE-DADOS (POSTOS) '!$I$2</definedName>
    <definedName name="UN">#REF!</definedName>
    <definedName name="UNIFORMES">'[1]INSERÇÃO-DE-DADOS (POSTOS) '!$F$49</definedName>
    <definedName name="UNIFORMES_CARREGADOR">'[1]INSERÇÃO-DE-DADOS (POSTOS) '!$M$49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4" l="1"/>
  <c r="F4" i="4"/>
  <c r="F5" i="4"/>
  <c r="F8" i="4"/>
  <c r="F9" i="4"/>
  <c r="I15" i="4" l="1"/>
  <c r="D27" i="2"/>
  <c r="D77" i="2" s="1"/>
  <c r="D32" i="2"/>
  <c r="D33" i="2"/>
  <c r="C34" i="2"/>
  <c r="C45" i="2"/>
  <c r="D49" i="2"/>
  <c r="D53" i="2" s="1"/>
  <c r="D58" i="2" s="1"/>
  <c r="D63" i="2"/>
  <c r="D64" i="2"/>
  <c r="D65" i="2"/>
  <c r="D66" i="2"/>
  <c r="D67" i="2" s="1"/>
  <c r="D69" i="2" s="1"/>
  <c r="D114" i="2" s="1"/>
  <c r="C67" i="2"/>
  <c r="C69" i="2" s="1"/>
  <c r="D68" i="2"/>
  <c r="D74" i="2"/>
  <c r="D75" i="2"/>
  <c r="D76" i="2"/>
  <c r="D79" i="2"/>
  <c r="C80" i="2"/>
  <c r="C84" i="2"/>
  <c r="D84" i="2"/>
  <c r="D88" i="2"/>
  <c r="D97" i="2"/>
  <c r="D116" i="2" s="1"/>
  <c r="C108" i="2"/>
  <c r="D112" i="2"/>
  <c r="D34" i="2" l="1"/>
  <c r="D44" i="2" s="1"/>
  <c r="D78" i="2"/>
  <c r="D80" i="2" s="1"/>
  <c r="D87" i="2" s="1"/>
  <c r="D89" i="2" s="1"/>
  <c r="D115" i="2" s="1"/>
  <c r="D38" i="2"/>
  <c r="D40" i="2"/>
  <c r="D42" i="2"/>
  <c r="D37" i="2"/>
  <c r="D45" i="2" l="1"/>
  <c r="D57" i="2" s="1"/>
  <c r="D59" i="2" s="1"/>
  <c r="D113" i="2" s="1"/>
  <c r="D117" i="2" s="1"/>
  <c r="D41" i="2"/>
  <c r="D56" i="2"/>
  <c r="D39" i="2"/>
  <c r="D43" i="2"/>
  <c r="D101" i="2" l="1"/>
  <c r="D102" i="2" l="1"/>
  <c r="I10" i="4" l="1"/>
  <c r="I16" i="4" s="1"/>
  <c r="H10" i="4"/>
  <c r="D104" i="2"/>
  <c r="D105" i="2"/>
  <c r="D106" i="2"/>
  <c r="D107" i="2"/>
  <c r="D108" i="2"/>
  <c r="D118" i="2"/>
  <c r="D119" i="2"/>
  <c r="D120" i="2"/>
</calcChain>
</file>

<file path=xl/sharedStrings.xml><?xml version="1.0" encoding="utf-8"?>
<sst xmlns="http://schemas.openxmlformats.org/spreadsheetml/2006/main" count="229" uniqueCount="134">
  <si>
    <t>Valor Anual do Posto de Trabalho</t>
  </si>
  <si>
    <t>Valor Mensal do Posto de Trabalho</t>
  </si>
  <si>
    <t>Módulo 6 - Custos Indiretos, Tributos e Lucro</t>
  </si>
  <si>
    <t>F</t>
  </si>
  <si>
    <t>Subtotal (A+B+C+D+E)</t>
  </si>
  <si>
    <t>Módulo 5 - Insumos Diversos</t>
  </si>
  <si>
    <t>E</t>
  </si>
  <si>
    <t>Módulo 4 - Custo de Reposição do Profissional Ausente</t>
  </si>
  <si>
    <t>D</t>
  </si>
  <si>
    <t>Módulo 3 - Provisão para Rescisão</t>
  </si>
  <si>
    <t>C</t>
  </si>
  <si>
    <t>Módulo 2 - Encargos e Benefícios Anuais, Mensais e Diários</t>
  </si>
  <si>
    <t>B</t>
  </si>
  <si>
    <t>Módulo 1 - Composição da Remuneração</t>
  </si>
  <si>
    <t>A</t>
  </si>
  <si>
    <t>Valor (R$)</t>
  </si>
  <si>
    <t>Mão de obra vinculada à execução contratual (valor por empregado)</t>
  </si>
  <si>
    <t>Quadro-Resumo do Custo por Empregado</t>
  </si>
  <si>
    <t xml:space="preserve">Total </t>
  </si>
  <si>
    <t>C.4. Tributos Municipais (ISS)</t>
  </si>
  <si>
    <t>C.3. Tributos Estaduais (especificar)</t>
  </si>
  <si>
    <t>C.2. Tributos Federais (COFINS)</t>
  </si>
  <si>
    <t>C.1. Tributos Federais (PIS)</t>
  </si>
  <si>
    <t>Tributos</t>
  </si>
  <si>
    <t>Lucro</t>
  </si>
  <si>
    <t>Custos Indiretos</t>
  </si>
  <si>
    <t>Percentual (%)</t>
  </si>
  <si>
    <t>Custos Indiretos, Tributos e Lucro</t>
  </si>
  <si>
    <t>Crachá</t>
  </si>
  <si>
    <t>Equipamentos</t>
  </si>
  <si>
    <t>Materiais</t>
  </si>
  <si>
    <t>Uniformes</t>
  </si>
  <si>
    <t>Insumos Diversos</t>
  </si>
  <si>
    <t>Total</t>
  </si>
  <si>
    <t>Intrajornada</t>
  </si>
  <si>
    <t>4.2</t>
  </si>
  <si>
    <t>Ausências Legais</t>
  </si>
  <si>
    <t>4.1</t>
  </si>
  <si>
    <t>Custo de Reposição do Profissional Ausente</t>
  </si>
  <si>
    <t>Quadro-Resumo do Módulo 4 - Custo de Reposição do Profissional Ausente</t>
  </si>
  <si>
    <t>Intervalo para repouso ou alimentação</t>
  </si>
  <si>
    <t>Submódulo 4.2 - Intrajornada</t>
  </si>
  <si>
    <t>Outros (especificar)</t>
  </si>
  <si>
    <t>Licença-Maternidade</t>
  </si>
  <si>
    <t>Ausência por Acidente de Trabalho</t>
  </si>
  <si>
    <t>Licença-Paternidade</t>
  </si>
  <si>
    <t>Férias</t>
  </si>
  <si>
    <t>Submódulo 4.1 - Ausências Legais</t>
  </si>
  <si>
    <t>Multa do FGTS sobre o Aviso Prévio Trabalhado</t>
  </si>
  <si>
    <t>Incidência dos encargos do submódulo 2.2 sobre o Aviso Prévio Trabalhado</t>
  </si>
  <si>
    <t>Aviso Prévio Trabalhado</t>
  </si>
  <si>
    <t>Multa do FGTS sobre o Aviso Prévio Indenizado</t>
  </si>
  <si>
    <t>Incidência do FGTS sobre o Aviso Prévio Indenizado</t>
  </si>
  <si>
    <t>Aviso Prévio Indenizado</t>
  </si>
  <si>
    <t>Provisão para Rescisão</t>
  </si>
  <si>
    <t>Benefícios Mensais e Diários</t>
  </si>
  <si>
    <t>2.3</t>
  </si>
  <si>
    <t>GPS, FGTS e outras contribuições</t>
  </si>
  <si>
    <t>2.2</t>
  </si>
  <si>
    <t>13º (décimo terceiro) Salário, Férias e Adicional de Férias</t>
  </si>
  <si>
    <t>2.1</t>
  </si>
  <si>
    <t>Encargos e Benefícios Anuais, Mensais e Diários</t>
  </si>
  <si>
    <t>Quadro-Resumo do Módulo 2 - Encargos e Benefícios anuais, mensais e diários</t>
  </si>
  <si>
    <t>Plano Ambulatorial</t>
  </si>
  <si>
    <t>Assistência funeral ou seguro de vida</t>
  </si>
  <si>
    <t>Assistência Odontológica</t>
  </si>
  <si>
    <t>Auxílio-Alimentação (21 dias úteis fixos, conforme Estudo Técnico Preliminar)</t>
  </si>
  <si>
    <t>Transporte</t>
  </si>
  <si>
    <t>Valor Unitário</t>
  </si>
  <si>
    <t>Submódulo 2.3 - Benefícios Mensais e Diários</t>
  </si>
  <si>
    <t>FGTS</t>
  </si>
  <si>
    <t>H</t>
  </si>
  <si>
    <t>INCRA</t>
  </si>
  <si>
    <t>G</t>
  </si>
  <si>
    <t>SEBRAE</t>
  </si>
  <si>
    <t>SENAI ou SENAC</t>
  </si>
  <si>
    <t>SESC ou SESI</t>
  </si>
  <si>
    <t>SAT</t>
  </si>
  <si>
    <t>Salário Educação</t>
  </si>
  <si>
    <t>INSS</t>
  </si>
  <si>
    <t>Submódulo 2.2 - Encargos Previdenciários (GPS), Fundo de Garantia por Tempo de Serviço (FGTS) e outras contribuições.</t>
  </si>
  <si>
    <t>Férias e Adicional de Férias</t>
  </si>
  <si>
    <t>13º (décimo terceiro) Salário</t>
  </si>
  <si>
    <t>Submódulo 2.1 - 13º (décimo terceiro) Salário, Férias e Adicional de Férias</t>
  </si>
  <si>
    <t>Adicional de Hora Noturna Reduzida</t>
  </si>
  <si>
    <t>Adicional Noturno</t>
  </si>
  <si>
    <t>Adicional de Insalubridade</t>
  </si>
  <si>
    <t>Adicional de Periculosidade</t>
  </si>
  <si>
    <t>Salário-Base</t>
  </si>
  <si>
    <t>Composição da Remuneração</t>
  </si>
  <si>
    <t>Data-Base da Categoria (dia/mês/ano)</t>
  </si>
  <si>
    <t>Registro na Secretaria Especial da Previdência e do Trabalho</t>
  </si>
  <si>
    <t>Categoria Profissional (vinculada à execução contratual)</t>
  </si>
  <si>
    <t>4110-10</t>
  </si>
  <si>
    <t>Classificação Brasileira de Ocupações (CBO)</t>
  </si>
  <si>
    <t>Brasília/DF</t>
  </si>
  <si>
    <t>Município/UF</t>
  </si>
  <si>
    <t>40h</t>
  </si>
  <si>
    <t>Horas Trabalho por Semana</t>
  </si>
  <si>
    <t>Tipo de Serviço (mesmo serviço com características distintas)</t>
  </si>
  <si>
    <t>Dados para composição dos custos referentes a mão de obra</t>
  </si>
  <si>
    <t>Mão de obra vinculada à execução contratual</t>
  </si>
  <si>
    <t>Mão de obra</t>
  </si>
  <si>
    <t>Planilha de Custos e Formação de Preços</t>
  </si>
  <si>
    <t>Data de apresentação da proposta: __/__/____</t>
  </si>
  <si>
    <t>UASG: 443033</t>
  </si>
  <si>
    <t>Pregão Eletrônico: __/____</t>
  </si>
  <si>
    <t>Instituto Chico Mendes de Conservação da Biodiversidade</t>
  </si>
  <si>
    <t>Processo: 02070.019493/2024-39</t>
  </si>
  <si>
    <t>Total Anual</t>
  </si>
  <si>
    <t>Subtotal</t>
  </si>
  <si>
    <t>Adicional de Deslocamento (anual)</t>
  </si>
  <si>
    <t>Passagens (anual)</t>
  </si>
  <si>
    <t>Diárias (anual)</t>
  </si>
  <si>
    <t>Responsabilidade Técnica - ART (anual)</t>
  </si>
  <si>
    <t>40 horas semanais</t>
  </si>
  <si>
    <t>Sociólogo/Antropólogo  (CBO 2511-05)</t>
  </si>
  <si>
    <t>Psicólogo (CBO 2515-10)</t>
  </si>
  <si>
    <t>Geógrafo/Geólogo (CBO 2513-05) / (CBO 2134-05)</t>
  </si>
  <si>
    <t>Engenheiro Florestal (CBO 2221-20)</t>
  </si>
  <si>
    <t>Engenheiro Agrônomo  (CBO 2221-20)</t>
  </si>
  <si>
    <t>Economista  (CBO 2512-05)</t>
  </si>
  <si>
    <t>30 horas semanais</t>
  </si>
  <si>
    <t>Assistente Social (CBO 2516-05)</t>
  </si>
  <si>
    <t>Valor Anual
Máximo Aceitável</t>
  </si>
  <si>
    <t>Valor Mensal
Máximo Aceitável</t>
  </si>
  <si>
    <t>Posto de Trabalho
Máximo Aceitável</t>
  </si>
  <si>
    <t>Salário-Base
Valor Fixo</t>
  </si>
  <si>
    <t>Qtd</t>
  </si>
  <si>
    <t>Jornada de Trabalho</t>
  </si>
  <si>
    <t>Descrição/Categoria</t>
  </si>
  <si>
    <t>Item</t>
  </si>
  <si>
    <t>Grupo</t>
  </si>
  <si>
    <t>QUADRO RESUMO DA CONTRATAÇÃO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</si>
</sst>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-[$R$-416]\ * #,##0.00_-;\-[$R$-416]\ * #,##0.00_-;_-[$R$-416]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rgb="FF000000"/>
      <name val="Times New Roman"/>
      <family val="1"/>
    </font>
    <font>
      <sz val="11"/>
      <color rgb="FF00000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rgb="FF000000"/>
      <name val="Calibri Light"/>
      <family val="2"/>
      <scheme val="major"/>
    </font>
    <font>
      <b/>
      <sz val="11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4" fontId="3" fillId="2" borderId="2" xfId="2" applyNumberFormat="1" applyFont="1" applyFill="1" applyBorder="1" applyAlignment="1">
      <alignment horizontal="center" vertical="center" wrapText="1"/>
    </xf>
    <xf numFmtId="164" fontId="3" fillId="0" borderId="2" xfId="2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10" fontId="3" fillId="0" borderId="2" xfId="3" applyNumberFormat="1" applyFont="1" applyFill="1" applyBorder="1" applyAlignment="1">
      <alignment horizontal="center" vertical="center" wrapText="1"/>
    </xf>
    <xf numFmtId="164" fontId="3" fillId="3" borderId="2" xfId="2" applyNumberFormat="1" applyFont="1" applyFill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10" fontId="3" fillId="3" borderId="2" xfId="0" applyNumberFormat="1" applyFont="1" applyFill="1" applyBorder="1" applyAlignment="1">
      <alignment horizontal="center" vertical="center" wrapText="1"/>
    </xf>
    <xf numFmtId="164" fontId="3" fillId="3" borderId="2" xfId="1" applyNumberFormat="1" applyFont="1" applyFill="1" applyBorder="1" applyAlignment="1">
      <alignment horizontal="center" vertical="center" wrapText="1"/>
    </xf>
    <xf numFmtId="164" fontId="3" fillId="3" borderId="2" xfId="4" applyNumberFormat="1" applyFont="1" applyFill="1" applyBorder="1" applyAlignment="1">
      <alignment horizontal="center" vertical="center" wrapText="1"/>
    </xf>
    <xf numFmtId="14" fontId="3" fillId="3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4" borderId="0" xfId="0" applyFill="1"/>
    <xf numFmtId="8" fontId="0" fillId="0" borderId="0" xfId="0" applyNumberFormat="1"/>
    <xf numFmtId="164" fontId="0" fillId="0" borderId="0" xfId="0" applyNumberFormat="1"/>
    <xf numFmtId="8" fontId="0" fillId="4" borderId="0" xfId="0" applyNumberFormat="1" applyFill="1"/>
    <xf numFmtId="8" fontId="4" fillId="4" borderId="0" xfId="0" applyNumberFormat="1" applyFont="1" applyFill="1" applyAlignment="1">
      <alignment horizontal="center" vertical="center" wrapText="1"/>
    </xf>
    <xf numFmtId="8" fontId="5" fillId="5" borderId="2" xfId="0" applyNumberFormat="1" applyFont="1" applyFill="1" applyBorder="1" applyAlignment="1">
      <alignment vertical="center" wrapText="1"/>
    </xf>
    <xf numFmtId="8" fontId="5" fillId="6" borderId="2" xfId="0" applyNumberFormat="1" applyFont="1" applyFill="1" applyBorder="1" applyAlignment="1">
      <alignment vertical="center" wrapText="1"/>
    </xf>
    <xf numFmtId="164" fontId="0" fillId="0" borderId="2" xfId="0" applyNumberFormat="1" applyBorder="1"/>
    <xf numFmtId="8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/>
    </xf>
    <xf numFmtId="165" fontId="0" fillId="4" borderId="0" xfId="0" applyNumberFormat="1" applyFill="1"/>
    <xf numFmtId="8" fontId="5" fillId="6" borderId="2" xfId="0" applyNumberFormat="1" applyFont="1" applyFill="1" applyBorder="1" applyAlignment="1">
      <alignment horizontal="center" vertical="center" wrapText="1"/>
    </xf>
    <xf numFmtId="44" fontId="0" fillId="4" borderId="0" xfId="0" applyNumberFormat="1" applyFill="1"/>
    <xf numFmtId="0" fontId="7" fillId="5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/>
    </xf>
    <xf numFmtId="0" fontId="8" fillId="5" borderId="11" xfId="0" applyFont="1" applyFill="1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</cellXfs>
  <cellStyles count="5">
    <cellStyle name="Moeda" xfId="2" builtinId="4"/>
    <cellStyle name="Moeda 2" xfId="4" xr:uid="{5CF4DA44-69FD-434D-ADCE-0A0002F463A2}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ERCIAL02\Users\Users\User\Documents\COMERCIAL%20WELLINGTON\R2\LICITA&#199;&#213;ES\MPDFT%20-%20PE%2083-2022%20-%20CARREGADOR\Anexo%20V%20-%20Modelo%20de%20Proposta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cmbioe5-my.sharepoint.com/personal/renato_alves_terceirizado_icmbio_gov_br/Documents/&#193;rea%20de%20Trabalho/TERCEIRIZA&#199;&#195;O%20-%20CARGOS%20T&#201;CNICOS/PESQUISA%20DE%20PRE&#199;OS/PLANILHA%202025.xlsx" TargetMode="External"/><Relationship Id="rId1" Type="http://schemas.openxmlformats.org/officeDocument/2006/relationships/externalLinkPath" Target="PLANILHA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stos"/>
      <sheetName val="INSERÇÃO-DE-DADOS (POSTOS) "/>
      <sheetName val="INSERÇÃO-DE-DADOS (UNIFORMES)"/>
      <sheetName val="INSERÇÃO-DE-DADOS (MATERIAIS)"/>
      <sheetName val="DADOS-ESTATISTICOS"/>
      <sheetName val="ENCARGOS-SOCIAIS-E-TRABALHISTAS"/>
      <sheetName val="ENCARREGADO 44H"/>
      <sheetName val="CARREGADOR 44H"/>
      <sheetName val="QUADRO RESUMO"/>
    </sheetNames>
    <sheetDataSet>
      <sheetData sheetId="0"/>
      <sheetData sheetId="1">
        <row r="1">
          <cell r="B1" t="str">
            <v>RAMO:</v>
          </cell>
          <cell r="I1" t="str">
            <v>RAMO:</v>
          </cell>
        </row>
        <row r="2">
          <cell r="B2" t="str">
            <v>UNIDADE GESTORA (SIGLA):</v>
          </cell>
          <cell r="F2">
            <v>44802</v>
          </cell>
          <cell r="I2" t="str">
            <v>UNIDADE GESTORA (SIGLA):</v>
          </cell>
          <cell r="M2">
            <v>44802</v>
          </cell>
        </row>
        <row r="6">
          <cell r="D6" t="str">
            <v>08191.176762/2021-21</v>
          </cell>
          <cell r="K6" t="str">
            <v>08191.176762/021-21</v>
          </cell>
        </row>
        <row r="7">
          <cell r="D7" t="str">
            <v>Pregão nº</v>
          </cell>
          <cell r="F7" t="str">
            <v>50/2022</v>
          </cell>
          <cell r="K7" t="str">
            <v>Pregão nº</v>
          </cell>
        </row>
        <row r="11">
          <cell r="F11">
            <v>44802</v>
          </cell>
          <cell r="M11">
            <v>44802</v>
          </cell>
        </row>
        <row r="14">
          <cell r="F14" t="str">
            <v>01/2022</v>
          </cell>
          <cell r="M14" t="str">
            <v>01/2022</v>
          </cell>
        </row>
        <row r="15">
          <cell r="F15">
            <v>12</v>
          </cell>
          <cell r="M15">
            <v>12</v>
          </cell>
        </row>
        <row r="19">
          <cell r="C19" t="str">
            <v>Encarregado 44h</v>
          </cell>
          <cell r="E19">
            <v>1</v>
          </cell>
          <cell r="J19" t="str">
            <v>Carregador 44h</v>
          </cell>
          <cell r="L19">
            <v>1</v>
          </cell>
          <cell r="M19">
            <v>21</v>
          </cell>
        </row>
        <row r="22">
          <cell r="D22" t="str">
            <v>4101-05</v>
          </cell>
          <cell r="K22" t="str">
            <v>7832-01</v>
          </cell>
        </row>
        <row r="24">
          <cell r="F24">
            <v>2833.5</v>
          </cell>
          <cell r="M24">
            <v>44562</v>
          </cell>
        </row>
        <row r="30">
          <cell r="F30">
            <v>2833.5</v>
          </cell>
          <cell r="M30">
            <v>1416.75</v>
          </cell>
        </row>
        <row r="31">
          <cell r="C31" t="str">
            <v>Outras Remunerações 1 (Especificar)</v>
          </cell>
        </row>
        <row r="36">
          <cell r="F36">
            <v>11</v>
          </cell>
          <cell r="M36">
            <v>11</v>
          </cell>
        </row>
        <row r="37">
          <cell r="F37">
            <v>38</v>
          </cell>
          <cell r="M37">
            <v>38</v>
          </cell>
        </row>
        <row r="38">
          <cell r="F38">
            <v>21</v>
          </cell>
          <cell r="M38">
            <v>22</v>
          </cell>
        </row>
        <row r="39">
          <cell r="C39" t="str">
            <v>Outros Benefícios 1 (Especificar)</v>
          </cell>
        </row>
        <row r="44">
          <cell r="C44" t="str">
            <v>Outras Ausências (Especificar - em %)</v>
          </cell>
        </row>
        <row r="49">
          <cell r="F49">
            <v>32.71</v>
          </cell>
          <cell r="M49">
            <v>12.67</v>
          </cell>
        </row>
        <row r="50">
          <cell r="M50">
            <v>1.46</v>
          </cell>
        </row>
        <row r="51">
          <cell r="C51" t="str">
            <v>Outros 2 (Especificar)</v>
          </cell>
          <cell r="J51" t="str">
            <v>Outros (Especificar)</v>
          </cell>
        </row>
        <row r="55">
          <cell r="F55">
            <v>4.7300000000000004</v>
          </cell>
          <cell r="M55">
            <v>4.7300000000000004</v>
          </cell>
        </row>
        <row r="56">
          <cell r="F56">
            <v>5.57</v>
          </cell>
          <cell r="M56">
            <v>5.57</v>
          </cell>
        </row>
        <row r="57">
          <cell r="F57">
            <v>0.65</v>
          </cell>
          <cell r="M57">
            <v>0.65</v>
          </cell>
        </row>
        <row r="58">
          <cell r="F58">
            <v>3</v>
          </cell>
          <cell r="M58">
            <v>3</v>
          </cell>
        </row>
        <row r="59">
          <cell r="F59">
            <v>5</v>
          </cell>
          <cell r="M59">
            <v>5</v>
          </cell>
        </row>
      </sheetData>
      <sheetData sheetId="2" refreshError="1"/>
      <sheetData sheetId="3" refreshError="1"/>
      <sheetData sheetId="4">
        <row r="5">
          <cell r="F5">
            <v>7</v>
          </cell>
        </row>
        <row r="8">
          <cell r="F8">
            <v>12</v>
          </cell>
        </row>
        <row r="14">
          <cell r="F14">
            <v>6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8</v>
          </cell>
        </row>
        <row r="28">
          <cell r="F28">
            <v>20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  <sheetData sheetId="5">
        <row r="5">
          <cell r="E5">
            <v>8.33</v>
          </cell>
        </row>
        <row r="6">
          <cell r="E6">
            <v>2.78</v>
          </cell>
        </row>
        <row r="9">
          <cell r="E9">
            <v>20</v>
          </cell>
        </row>
        <row r="10">
          <cell r="E10">
            <v>2.5</v>
          </cell>
        </row>
        <row r="11">
          <cell r="E11">
            <v>3</v>
          </cell>
        </row>
        <row r="12">
          <cell r="E12">
            <v>1.5</v>
          </cell>
        </row>
        <row r="13">
          <cell r="E13">
            <v>1</v>
          </cell>
        </row>
        <row r="14">
          <cell r="E14">
            <v>0.6</v>
          </cell>
        </row>
        <row r="15">
          <cell r="E15">
            <v>0.2</v>
          </cell>
        </row>
        <row r="16">
          <cell r="E16">
            <v>8</v>
          </cell>
        </row>
        <row r="17">
          <cell r="E17">
            <v>36.799999999999997</v>
          </cell>
        </row>
        <row r="20">
          <cell r="E20">
            <v>0.28999999999999998</v>
          </cell>
        </row>
        <row r="21">
          <cell r="E21">
            <v>1.1599999999999999</v>
          </cell>
        </row>
        <row r="22">
          <cell r="E22">
            <v>0.04</v>
          </cell>
        </row>
        <row r="26">
          <cell r="E26">
            <v>8.33</v>
          </cell>
        </row>
        <row r="27">
          <cell r="E27">
            <v>2.2200000000000002</v>
          </cell>
        </row>
        <row r="28">
          <cell r="E28">
            <v>0.04</v>
          </cell>
        </row>
        <row r="29">
          <cell r="E29">
            <v>0.02</v>
          </cell>
        </row>
        <row r="30">
          <cell r="E30">
            <v>0.14000000000000001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apa Comparativo  - Salários"/>
      <sheetName val="Resumo"/>
      <sheetName val="Ass Social"/>
      <sheetName val="Psicólogo"/>
      <sheetName val="Sociólogo-Antropólogo"/>
      <sheetName val="Economista 2"/>
      <sheetName val="Eng Agrônomo"/>
      <sheetName val="Eng Florestal"/>
      <sheetName val="Géografo-Geólogo"/>
      <sheetName val="PESQUISA DE CRACHÁ"/>
    </sheetNames>
    <sheetDataSet>
      <sheetData sheetId="0"/>
      <sheetData sheetId="1"/>
      <sheetData sheetId="2">
        <row r="15">
          <cell r="D15">
            <v>6069.5916666666662</v>
          </cell>
        </row>
      </sheetData>
      <sheetData sheetId="3">
        <row r="15">
          <cell r="D15">
            <v>6437.9400000000005</v>
          </cell>
        </row>
      </sheetData>
      <sheetData sheetId="4">
        <row r="15">
          <cell r="D15">
            <v>7821.6466666666674</v>
          </cell>
        </row>
      </sheetData>
      <sheetData sheetId="5"/>
      <sheetData sheetId="6">
        <row r="15">
          <cell r="D15">
            <v>10302</v>
          </cell>
        </row>
      </sheetData>
      <sheetData sheetId="7"/>
      <sheetData sheetId="8"/>
      <sheetData sheetId="9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9E8C7-D7DE-4F48-A597-9356ABF76479}">
  <dimension ref="A1:D121"/>
  <sheetViews>
    <sheetView showGridLines="0" tabSelected="1" topLeftCell="A57" zoomScale="130" zoomScaleNormal="130" workbookViewId="0">
      <selection activeCell="D74" sqref="D74"/>
    </sheetView>
  </sheetViews>
  <sheetFormatPr defaultRowHeight="15" x14ac:dyDescent="0.25"/>
  <cols>
    <col min="1" max="1" width="3.5703125" style="1" bestFit="1" customWidth="1"/>
    <col min="2" max="2" width="65" style="2" bestFit="1" customWidth="1"/>
    <col min="3" max="3" width="16.7109375" style="2" customWidth="1"/>
    <col min="4" max="4" width="23.85546875" style="1" bestFit="1" customWidth="1"/>
  </cols>
  <sheetData>
    <row r="1" spans="1:4" x14ac:dyDescent="0.25">
      <c r="A1" s="33" t="s">
        <v>107</v>
      </c>
      <c r="B1" s="33"/>
      <c r="C1" s="33"/>
      <c r="D1" s="33"/>
    </row>
    <row r="2" spans="1:4" x14ac:dyDescent="0.25">
      <c r="A2" s="33" t="s">
        <v>108</v>
      </c>
      <c r="B2" s="33"/>
      <c r="C2" s="33"/>
      <c r="D2" s="33"/>
    </row>
    <row r="3" spans="1:4" x14ac:dyDescent="0.25">
      <c r="A3" s="33" t="s">
        <v>106</v>
      </c>
      <c r="B3" s="33"/>
      <c r="C3" s="33"/>
      <c r="D3" s="33"/>
    </row>
    <row r="4" spans="1:4" x14ac:dyDescent="0.25">
      <c r="A4" s="33" t="s">
        <v>105</v>
      </c>
      <c r="B4" s="33"/>
      <c r="C4" s="33"/>
      <c r="D4" s="33"/>
    </row>
    <row r="5" spans="1:4" x14ac:dyDescent="0.25">
      <c r="A5" s="33" t="s">
        <v>104</v>
      </c>
      <c r="B5" s="33"/>
      <c r="C5" s="33"/>
      <c r="D5" s="33"/>
    </row>
    <row r="6" spans="1:4" x14ac:dyDescent="0.25">
      <c r="A6" s="2"/>
      <c r="D6" s="2"/>
    </row>
    <row r="7" spans="1:4" x14ac:dyDescent="0.25">
      <c r="A7" s="36" t="s">
        <v>103</v>
      </c>
      <c r="B7" s="37"/>
      <c r="C7" s="37"/>
      <c r="D7" s="38"/>
    </row>
    <row r="8" spans="1:4" x14ac:dyDescent="0.25">
      <c r="A8" s="39" t="s">
        <v>102</v>
      </c>
      <c r="B8" s="39"/>
      <c r="C8" s="39"/>
      <c r="D8" s="39"/>
    </row>
    <row r="9" spans="1:4" x14ac:dyDescent="0.25">
      <c r="A9" s="40" t="s">
        <v>101</v>
      </c>
      <c r="B9" s="40"/>
      <c r="C9" s="40"/>
      <c r="D9" s="40"/>
    </row>
    <row r="10" spans="1:4" x14ac:dyDescent="0.25">
      <c r="A10" s="40" t="s">
        <v>100</v>
      </c>
      <c r="B10" s="40"/>
      <c r="C10" s="40"/>
      <c r="D10" s="40"/>
    </row>
    <row r="11" spans="1:4" x14ac:dyDescent="0.25">
      <c r="A11" s="16" t="s">
        <v>14</v>
      </c>
      <c r="B11" s="35" t="s">
        <v>99</v>
      </c>
      <c r="C11" s="35"/>
      <c r="D11" s="17"/>
    </row>
    <row r="12" spans="1:4" x14ac:dyDescent="0.25">
      <c r="A12" s="16" t="s">
        <v>12</v>
      </c>
      <c r="B12" s="35" t="s">
        <v>98</v>
      </c>
      <c r="C12" s="35"/>
      <c r="D12" s="17" t="s">
        <v>97</v>
      </c>
    </row>
    <row r="13" spans="1:4" x14ac:dyDescent="0.25">
      <c r="A13" s="16" t="s">
        <v>10</v>
      </c>
      <c r="B13" s="35" t="s">
        <v>96</v>
      </c>
      <c r="C13" s="35"/>
      <c r="D13" s="17" t="s">
        <v>95</v>
      </c>
    </row>
    <row r="14" spans="1:4" x14ac:dyDescent="0.25">
      <c r="A14" s="16" t="s">
        <v>8</v>
      </c>
      <c r="B14" s="35" t="s">
        <v>94</v>
      </c>
      <c r="C14" s="35"/>
      <c r="D14" s="17" t="s">
        <v>93</v>
      </c>
    </row>
    <row r="15" spans="1:4" x14ac:dyDescent="0.25">
      <c r="A15" s="16" t="s">
        <v>6</v>
      </c>
      <c r="B15" s="35" t="s">
        <v>92</v>
      </c>
      <c r="C15" s="35"/>
      <c r="D15" s="17"/>
    </row>
    <row r="16" spans="1:4" x14ac:dyDescent="0.25">
      <c r="A16" s="16" t="s">
        <v>3</v>
      </c>
      <c r="B16" s="35" t="s">
        <v>91</v>
      </c>
      <c r="C16" s="35"/>
      <c r="D16" s="15"/>
    </row>
    <row r="17" spans="1:4" x14ac:dyDescent="0.25">
      <c r="A17" s="16" t="s">
        <v>73</v>
      </c>
      <c r="B17" s="35" t="s">
        <v>90</v>
      </c>
      <c r="C17" s="35"/>
      <c r="D17" s="15"/>
    </row>
    <row r="18" spans="1:4" x14ac:dyDescent="0.25">
      <c r="A18" s="34"/>
      <c r="B18" s="34"/>
      <c r="C18" s="34"/>
      <c r="D18" s="34"/>
    </row>
    <row r="19" spans="1:4" x14ac:dyDescent="0.25">
      <c r="A19" s="39" t="s">
        <v>13</v>
      </c>
      <c r="B19" s="39"/>
      <c r="C19" s="39"/>
      <c r="D19" s="39"/>
    </row>
    <row r="20" spans="1:4" x14ac:dyDescent="0.25">
      <c r="A20" s="6">
        <v>1</v>
      </c>
      <c r="B20" s="43" t="s">
        <v>89</v>
      </c>
      <c r="C20" s="43"/>
      <c r="D20" s="6" t="s">
        <v>15</v>
      </c>
    </row>
    <row r="21" spans="1:4" x14ac:dyDescent="0.25">
      <c r="A21" s="6" t="s">
        <v>14</v>
      </c>
      <c r="B21" s="43" t="s">
        <v>88</v>
      </c>
      <c r="C21" s="43"/>
      <c r="D21" s="14">
        <v>0</v>
      </c>
    </row>
    <row r="22" spans="1:4" x14ac:dyDescent="0.25">
      <c r="A22" s="6" t="s">
        <v>12</v>
      </c>
      <c r="B22" s="43" t="s">
        <v>87</v>
      </c>
      <c r="C22" s="43"/>
      <c r="D22" s="8">
        <v>0</v>
      </c>
    </row>
    <row r="23" spans="1:4" x14ac:dyDescent="0.25">
      <c r="A23" s="6" t="s">
        <v>10</v>
      </c>
      <c r="B23" s="43" t="s">
        <v>86</v>
      </c>
      <c r="C23" s="43"/>
      <c r="D23" s="8">
        <v>0</v>
      </c>
    </row>
    <row r="24" spans="1:4" x14ac:dyDescent="0.25">
      <c r="A24" s="6" t="s">
        <v>8</v>
      </c>
      <c r="B24" s="43" t="s">
        <v>85</v>
      </c>
      <c r="C24" s="43"/>
      <c r="D24" s="8">
        <v>0</v>
      </c>
    </row>
    <row r="25" spans="1:4" x14ac:dyDescent="0.25">
      <c r="A25" s="6" t="s">
        <v>6</v>
      </c>
      <c r="B25" s="43" t="s">
        <v>84</v>
      </c>
      <c r="C25" s="43"/>
      <c r="D25" s="8">
        <v>0</v>
      </c>
    </row>
    <row r="26" spans="1:4" x14ac:dyDescent="0.25">
      <c r="A26" s="6" t="s">
        <v>3</v>
      </c>
      <c r="B26" s="43" t="s">
        <v>42</v>
      </c>
      <c r="C26" s="43"/>
      <c r="D26" s="8">
        <v>0</v>
      </c>
    </row>
    <row r="27" spans="1:4" ht="15" customHeight="1" x14ac:dyDescent="0.25">
      <c r="A27" s="41" t="s">
        <v>33</v>
      </c>
      <c r="B27" s="52"/>
      <c r="C27" s="42"/>
      <c r="D27" s="4">
        <f>SUM(D21:D26)</f>
        <v>0</v>
      </c>
    </row>
    <row r="28" spans="1:4" x14ac:dyDescent="0.25">
      <c r="A28" s="34"/>
      <c r="B28" s="34"/>
      <c r="C28" s="34"/>
      <c r="D28" s="34"/>
    </row>
    <row r="29" spans="1:4" x14ac:dyDescent="0.25">
      <c r="A29" s="39" t="s">
        <v>11</v>
      </c>
      <c r="B29" s="39"/>
      <c r="C29" s="39"/>
      <c r="D29" s="39"/>
    </row>
    <row r="30" spans="1:4" x14ac:dyDescent="0.25">
      <c r="A30" s="39" t="s">
        <v>83</v>
      </c>
      <c r="B30" s="39"/>
      <c r="C30" s="39"/>
      <c r="D30" s="39"/>
    </row>
    <row r="31" spans="1:4" x14ac:dyDescent="0.25">
      <c r="A31" s="6" t="s">
        <v>60</v>
      </c>
      <c r="B31" s="10" t="s">
        <v>59</v>
      </c>
      <c r="C31" s="6" t="s">
        <v>26</v>
      </c>
      <c r="D31" s="6" t="s">
        <v>15</v>
      </c>
    </row>
    <row r="32" spans="1:4" x14ac:dyDescent="0.25">
      <c r="A32" s="6" t="s">
        <v>14</v>
      </c>
      <c r="B32" s="11" t="s">
        <v>82</v>
      </c>
      <c r="C32" s="12">
        <v>8.3299999999999999E-2</v>
      </c>
      <c r="D32" s="4">
        <f>$D$27*C32</f>
        <v>0</v>
      </c>
    </row>
    <row r="33" spans="1:4" x14ac:dyDescent="0.25">
      <c r="A33" s="6" t="s">
        <v>12</v>
      </c>
      <c r="B33" s="11" t="s">
        <v>81</v>
      </c>
      <c r="C33" s="12">
        <v>0.121</v>
      </c>
      <c r="D33" s="4">
        <f>$D$27*C33</f>
        <v>0</v>
      </c>
    </row>
    <row r="34" spans="1:4" ht="15" customHeight="1" x14ac:dyDescent="0.25">
      <c r="A34" s="41" t="s">
        <v>18</v>
      </c>
      <c r="B34" s="42"/>
      <c r="C34" s="9">
        <f>SUM(C32:C33)</f>
        <v>0.20429999999999998</v>
      </c>
      <c r="D34" s="4">
        <f>SUM(D32:D33)</f>
        <v>0</v>
      </c>
    </row>
    <row r="35" spans="1:4" ht="15" customHeight="1" x14ac:dyDescent="0.25">
      <c r="A35" s="46" t="s">
        <v>80</v>
      </c>
      <c r="B35" s="46"/>
      <c r="C35" s="46"/>
      <c r="D35" s="46"/>
    </row>
    <row r="36" spans="1:4" x14ac:dyDescent="0.25">
      <c r="A36" s="6" t="s">
        <v>58</v>
      </c>
      <c r="B36" s="6" t="s">
        <v>57</v>
      </c>
      <c r="C36" s="6" t="s">
        <v>26</v>
      </c>
      <c r="D36" s="6" t="s">
        <v>15</v>
      </c>
    </row>
    <row r="37" spans="1:4" x14ac:dyDescent="0.25">
      <c r="A37" s="6" t="s">
        <v>14</v>
      </c>
      <c r="B37" s="11" t="s">
        <v>79</v>
      </c>
      <c r="C37" s="12">
        <v>0.2</v>
      </c>
      <c r="D37" s="4">
        <f t="shared" ref="D37:D44" si="0">($D$27+$D$34)*C37</f>
        <v>0</v>
      </c>
    </row>
    <row r="38" spans="1:4" x14ac:dyDescent="0.25">
      <c r="A38" s="6" t="s">
        <v>12</v>
      </c>
      <c r="B38" s="11" t="s">
        <v>78</v>
      </c>
      <c r="C38" s="12">
        <v>2.5000000000000001E-2</v>
      </c>
      <c r="D38" s="4">
        <f t="shared" si="0"/>
        <v>0</v>
      </c>
    </row>
    <row r="39" spans="1:4" x14ac:dyDescent="0.25">
      <c r="A39" s="6" t="s">
        <v>10</v>
      </c>
      <c r="B39" s="11" t="s">
        <v>77</v>
      </c>
      <c r="C39" s="12">
        <v>0.03</v>
      </c>
      <c r="D39" s="4">
        <f t="shared" si="0"/>
        <v>0</v>
      </c>
    </row>
    <row r="40" spans="1:4" x14ac:dyDescent="0.25">
      <c r="A40" s="6" t="s">
        <v>8</v>
      </c>
      <c r="B40" s="11" t="s">
        <v>76</v>
      </c>
      <c r="C40" s="12">
        <v>1.4999999999999999E-2</v>
      </c>
      <c r="D40" s="4">
        <f t="shared" si="0"/>
        <v>0</v>
      </c>
    </row>
    <row r="41" spans="1:4" x14ac:dyDescent="0.25">
      <c r="A41" s="6" t="s">
        <v>6</v>
      </c>
      <c r="B41" s="11" t="s">
        <v>75</v>
      </c>
      <c r="C41" s="12">
        <v>0.01</v>
      </c>
      <c r="D41" s="4">
        <f t="shared" si="0"/>
        <v>0</v>
      </c>
    </row>
    <row r="42" spans="1:4" x14ac:dyDescent="0.25">
      <c r="A42" s="6" t="s">
        <v>3</v>
      </c>
      <c r="B42" s="11" t="s">
        <v>74</v>
      </c>
      <c r="C42" s="12">
        <v>6.0000000000000001E-3</v>
      </c>
      <c r="D42" s="4">
        <f t="shared" si="0"/>
        <v>0</v>
      </c>
    </row>
    <row r="43" spans="1:4" x14ac:dyDescent="0.25">
      <c r="A43" s="6" t="s">
        <v>73</v>
      </c>
      <c r="B43" s="11" t="s">
        <v>72</v>
      </c>
      <c r="C43" s="12">
        <v>2E-3</v>
      </c>
      <c r="D43" s="4">
        <f t="shared" si="0"/>
        <v>0</v>
      </c>
    </row>
    <row r="44" spans="1:4" x14ac:dyDescent="0.25">
      <c r="A44" s="6" t="s">
        <v>71</v>
      </c>
      <c r="B44" s="11" t="s">
        <v>70</v>
      </c>
      <c r="C44" s="12">
        <v>0.08</v>
      </c>
      <c r="D44" s="4">
        <f t="shared" si="0"/>
        <v>0</v>
      </c>
    </row>
    <row r="45" spans="1:4" ht="15" customHeight="1" x14ac:dyDescent="0.25">
      <c r="A45" s="41" t="s">
        <v>18</v>
      </c>
      <c r="B45" s="42"/>
      <c r="C45" s="9">
        <f>SUM(C37:C44)</f>
        <v>0.36800000000000005</v>
      </c>
      <c r="D45" s="4">
        <f>SUM(D37:D44)</f>
        <v>0</v>
      </c>
    </row>
    <row r="46" spans="1:4" x14ac:dyDescent="0.25">
      <c r="A46" s="39" t="s">
        <v>69</v>
      </c>
      <c r="B46" s="39"/>
      <c r="C46" s="39"/>
      <c r="D46" s="39"/>
    </row>
    <row r="47" spans="1:4" x14ac:dyDescent="0.25">
      <c r="A47" s="6" t="s">
        <v>56</v>
      </c>
      <c r="B47" s="11" t="s">
        <v>55</v>
      </c>
      <c r="C47" s="6" t="s">
        <v>68</v>
      </c>
      <c r="D47" s="6" t="s">
        <v>15</v>
      </c>
    </row>
    <row r="48" spans="1:4" x14ac:dyDescent="0.25">
      <c r="A48" s="6" t="s">
        <v>14</v>
      </c>
      <c r="B48" s="11" t="s">
        <v>67</v>
      </c>
      <c r="C48" s="13">
        <v>0</v>
      </c>
      <c r="D48" s="4">
        <v>0</v>
      </c>
    </row>
    <row r="49" spans="1:4" ht="25.5" x14ac:dyDescent="0.25">
      <c r="A49" s="6" t="s">
        <v>12</v>
      </c>
      <c r="B49" s="5" t="s">
        <v>66</v>
      </c>
      <c r="C49" s="13">
        <v>0</v>
      </c>
      <c r="D49" s="4">
        <f>C49*21</f>
        <v>0</v>
      </c>
    </row>
    <row r="50" spans="1:4" x14ac:dyDescent="0.25">
      <c r="A50" s="6" t="s">
        <v>10</v>
      </c>
      <c r="B50" s="43" t="s">
        <v>65</v>
      </c>
      <c r="C50" s="43"/>
      <c r="D50" s="8">
        <v>0</v>
      </c>
    </row>
    <row r="51" spans="1:4" x14ac:dyDescent="0.25">
      <c r="A51" s="6" t="s">
        <v>8</v>
      </c>
      <c r="B51" s="43" t="s">
        <v>64</v>
      </c>
      <c r="C51" s="43"/>
      <c r="D51" s="8">
        <v>0</v>
      </c>
    </row>
    <row r="52" spans="1:4" x14ac:dyDescent="0.25">
      <c r="A52" s="6" t="s">
        <v>6</v>
      </c>
      <c r="B52" s="43" t="s">
        <v>63</v>
      </c>
      <c r="C52" s="43"/>
      <c r="D52" s="13">
        <v>0</v>
      </c>
    </row>
    <row r="53" spans="1:4" ht="15" customHeight="1" x14ac:dyDescent="0.25">
      <c r="A53" s="44" t="s">
        <v>33</v>
      </c>
      <c r="B53" s="44"/>
      <c r="C53" s="44"/>
      <c r="D53" s="4">
        <f>SUM(D48:D52)</f>
        <v>0</v>
      </c>
    </row>
    <row r="54" spans="1:4" x14ac:dyDescent="0.25">
      <c r="A54" s="39" t="s">
        <v>62</v>
      </c>
      <c r="B54" s="39"/>
      <c r="C54" s="39"/>
      <c r="D54" s="39"/>
    </row>
    <row r="55" spans="1:4" x14ac:dyDescent="0.25">
      <c r="A55" s="6">
        <v>2</v>
      </c>
      <c r="B55" s="43" t="s">
        <v>61</v>
      </c>
      <c r="C55" s="43"/>
      <c r="D55" s="6" t="s">
        <v>15</v>
      </c>
    </row>
    <row r="56" spans="1:4" x14ac:dyDescent="0.25">
      <c r="A56" s="6" t="s">
        <v>60</v>
      </c>
      <c r="B56" s="43" t="s">
        <v>59</v>
      </c>
      <c r="C56" s="43"/>
      <c r="D56" s="4">
        <f>D34</f>
        <v>0</v>
      </c>
    </row>
    <row r="57" spans="1:4" x14ac:dyDescent="0.25">
      <c r="A57" s="6" t="s">
        <v>58</v>
      </c>
      <c r="B57" s="43" t="s">
        <v>57</v>
      </c>
      <c r="C57" s="43"/>
      <c r="D57" s="4">
        <f>D45</f>
        <v>0</v>
      </c>
    </row>
    <row r="58" spans="1:4" x14ac:dyDescent="0.25">
      <c r="A58" s="6" t="s">
        <v>56</v>
      </c>
      <c r="B58" s="43" t="s">
        <v>55</v>
      </c>
      <c r="C58" s="43"/>
      <c r="D58" s="4">
        <f>D53</f>
        <v>0</v>
      </c>
    </row>
    <row r="59" spans="1:4" ht="15" customHeight="1" x14ac:dyDescent="0.25">
      <c r="A59" s="44" t="s">
        <v>33</v>
      </c>
      <c r="B59" s="44"/>
      <c r="C59" s="44"/>
      <c r="D59" s="4">
        <f>SUM(D56:D58)</f>
        <v>0</v>
      </c>
    </row>
    <row r="60" spans="1:4" x14ac:dyDescent="0.25">
      <c r="A60" s="34"/>
      <c r="B60" s="34"/>
      <c r="C60" s="34"/>
      <c r="D60" s="34"/>
    </row>
    <row r="61" spans="1:4" x14ac:dyDescent="0.25">
      <c r="A61" s="39" t="s">
        <v>9</v>
      </c>
      <c r="B61" s="39"/>
      <c r="C61" s="39"/>
      <c r="D61" s="39"/>
    </row>
    <row r="62" spans="1:4" x14ac:dyDescent="0.25">
      <c r="A62" s="6">
        <v>3</v>
      </c>
      <c r="B62" s="10" t="s">
        <v>54</v>
      </c>
      <c r="C62" s="6" t="s">
        <v>26</v>
      </c>
      <c r="D62" s="6" t="s">
        <v>15</v>
      </c>
    </row>
    <row r="63" spans="1:4" x14ac:dyDescent="0.25">
      <c r="A63" s="6" t="s">
        <v>14</v>
      </c>
      <c r="B63" s="10" t="s">
        <v>53</v>
      </c>
      <c r="C63" s="12">
        <v>4.1999999999999997E-3</v>
      </c>
      <c r="D63" s="4">
        <f>D27*C63</f>
        <v>0</v>
      </c>
    </row>
    <row r="64" spans="1:4" x14ac:dyDescent="0.25">
      <c r="A64" s="6" t="s">
        <v>12</v>
      </c>
      <c r="B64" s="10" t="s">
        <v>52</v>
      </c>
      <c r="C64" s="12">
        <v>3.4000000000000002E-4</v>
      </c>
      <c r="D64" s="4">
        <f>D27*C64</f>
        <v>0</v>
      </c>
    </row>
    <row r="65" spans="1:4" x14ac:dyDescent="0.25">
      <c r="A65" s="6" t="s">
        <v>10</v>
      </c>
      <c r="B65" s="10" t="s">
        <v>51</v>
      </c>
      <c r="C65" s="12">
        <v>0.04</v>
      </c>
      <c r="D65" s="4">
        <f>D27*C65</f>
        <v>0</v>
      </c>
    </row>
    <row r="66" spans="1:4" x14ac:dyDescent="0.25">
      <c r="A66" s="6" t="s">
        <v>8</v>
      </c>
      <c r="B66" s="10" t="s">
        <v>50</v>
      </c>
      <c r="C66" s="12">
        <v>1.9400000000000001E-2</v>
      </c>
      <c r="D66" s="4">
        <f>D27*C66</f>
        <v>0</v>
      </c>
    </row>
    <row r="67" spans="1:4" x14ac:dyDescent="0.25">
      <c r="A67" s="6" t="s">
        <v>6</v>
      </c>
      <c r="B67" s="10" t="s">
        <v>49</v>
      </c>
      <c r="C67" s="12">
        <f>C45</f>
        <v>0.36800000000000005</v>
      </c>
      <c r="D67" s="4">
        <f>D66*C67</f>
        <v>0</v>
      </c>
    </row>
    <row r="68" spans="1:4" x14ac:dyDescent="0.25">
      <c r="A68" s="6" t="s">
        <v>3</v>
      </c>
      <c r="B68" s="10" t="s">
        <v>48</v>
      </c>
      <c r="C68" s="12">
        <v>6.2E-4</v>
      </c>
      <c r="D68" s="4">
        <f>D27*C68</f>
        <v>0</v>
      </c>
    </row>
    <row r="69" spans="1:4" ht="15" customHeight="1" x14ac:dyDescent="0.25">
      <c r="A69" s="41" t="s">
        <v>18</v>
      </c>
      <c r="B69" s="42"/>
      <c r="C69" s="9">
        <f>SUM(C63:C68)</f>
        <v>0.43256000000000006</v>
      </c>
      <c r="D69" s="4">
        <f>SUM(D63:D68)</f>
        <v>0</v>
      </c>
    </row>
    <row r="70" spans="1:4" x14ac:dyDescent="0.25">
      <c r="A70" s="45"/>
      <c r="B70" s="45"/>
      <c r="C70" s="45"/>
      <c r="D70" s="45"/>
    </row>
    <row r="71" spans="1:4" x14ac:dyDescent="0.25">
      <c r="A71" s="39" t="s">
        <v>7</v>
      </c>
      <c r="B71" s="39"/>
      <c r="C71" s="39"/>
      <c r="D71" s="39"/>
    </row>
    <row r="72" spans="1:4" x14ac:dyDescent="0.25">
      <c r="A72" s="47" t="s">
        <v>47</v>
      </c>
      <c r="B72" s="48"/>
      <c r="C72" s="48"/>
      <c r="D72" s="49"/>
    </row>
    <row r="73" spans="1:4" x14ac:dyDescent="0.25">
      <c r="A73" s="6" t="s">
        <v>37</v>
      </c>
      <c r="B73" s="11" t="s">
        <v>36</v>
      </c>
      <c r="C73" s="6" t="s">
        <v>26</v>
      </c>
      <c r="D73" s="6" t="s">
        <v>15</v>
      </c>
    </row>
    <row r="74" spans="1:4" x14ac:dyDescent="0.25">
      <c r="A74" s="6" t="s">
        <v>14</v>
      </c>
      <c r="B74" s="11" t="s">
        <v>46</v>
      </c>
      <c r="C74" s="9">
        <v>7.2639999999999996E-2</v>
      </c>
      <c r="D74" s="4">
        <f t="shared" ref="D74:D79" si="1">$D$27*C74</f>
        <v>0</v>
      </c>
    </row>
    <row r="75" spans="1:4" x14ac:dyDescent="0.25">
      <c r="A75" s="6" t="s">
        <v>12</v>
      </c>
      <c r="B75" s="11" t="s">
        <v>36</v>
      </c>
      <c r="C75" s="9">
        <v>1.7575711640000001E-3</v>
      </c>
      <c r="D75" s="4">
        <f t="shared" si="1"/>
        <v>0</v>
      </c>
    </row>
    <row r="76" spans="1:4" x14ac:dyDescent="0.25">
      <c r="A76" s="6" t="s">
        <v>10</v>
      </c>
      <c r="B76" s="11" t="s">
        <v>45</v>
      </c>
      <c r="C76" s="9">
        <v>1.9991058200000003E-4</v>
      </c>
      <c r="D76" s="4">
        <f t="shared" si="1"/>
        <v>0</v>
      </c>
    </row>
    <row r="77" spans="1:4" x14ac:dyDescent="0.25">
      <c r="A77" s="6" t="s">
        <v>8</v>
      </c>
      <c r="B77" s="11" t="s">
        <v>44</v>
      </c>
      <c r="C77" s="9">
        <v>3.8333999999999997E-4</v>
      </c>
      <c r="D77" s="4">
        <f t="shared" si="1"/>
        <v>0</v>
      </c>
    </row>
    <row r="78" spans="1:4" x14ac:dyDescent="0.25">
      <c r="A78" s="6" t="s">
        <v>6</v>
      </c>
      <c r="B78" s="11" t="s">
        <v>43</v>
      </c>
      <c r="C78" s="9">
        <v>8.265419999999999E-3</v>
      </c>
      <c r="D78" s="4">
        <f t="shared" si="1"/>
        <v>0</v>
      </c>
    </row>
    <row r="79" spans="1:4" x14ac:dyDescent="0.25">
      <c r="A79" s="6" t="s">
        <v>3</v>
      </c>
      <c r="B79" s="11" t="s">
        <v>42</v>
      </c>
      <c r="C79" s="9">
        <v>0</v>
      </c>
      <c r="D79" s="4">
        <f t="shared" si="1"/>
        <v>0</v>
      </c>
    </row>
    <row r="80" spans="1:4" ht="15" customHeight="1" x14ac:dyDescent="0.25">
      <c r="A80" s="41" t="s">
        <v>18</v>
      </c>
      <c r="B80" s="42"/>
      <c r="C80" s="9">
        <f>SUM(C74:C79)</f>
        <v>8.3246241745999983E-2</v>
      </c>
      <c r="D80" s="4">
        <f>SUM(D74:D79)</f>
        <v>0</v>
      </c>
    </row>
    <row r="81" spans="1:4" x14ac:dyDescent="0.25">
      <c r="A81" s="50" t="s">
        <v>41</v>
      </c>
      <c r="B81" s="51"/>
      <c r="C81" s="51"/>
      <c r="D81" s="51"/>
    </row>
    <row r="82" spans="1:4" x14ac:dyDescent="0.25">
      <c r="A82" s="6" t="s">
        <v>35</v>
      </c>
      <c r="B82" s="11" t="s">
        <v>34</v>
      </c>
      <c r="C82" s="6" t="s">
        <v>26</v>
      </c>
      <c r="D82" s="6" t="s">
        <v>15</v>
      </c>
    </row>
    <row r="83" spans="1:4" x14ac:dyDescent="0.25">
      <c r="A83" s="6" t="s">
        <v>14</v>
      </c>
      <c r="B83" s="10" t="s">
        <v>40</v>
      </c>
      <c r="C83" s="9">
        <v>0</v>
      </c>
      <c r="D83" s="4">
        <v>0</v>
      </c>
    </row>
    <row r="84" spans="1:4" ht="15" customHeight="1" x14ac:dyDescent="0.25">
      <c r="A84" s="41" t="s">
        <v>18</v>
      </c>
      <c r="B84" s="42"/>
      <c r="C84" s="9">
        <f>SUM(C83)</f>
        <v>0</v>
      </c>
      <c r="D84" s="4">
        <f>SUM(D83)</f>
        <v>0</v>
      </c>
    </row>
    <row r="85" spans="1:4" x14ac:dyDescent="0.25">
      <c r="A85" s="39" t="s">
        <v>39</v>
      </c>
      <c r="B85" s="39"/>
      <c r="C85" s="39"/>
      <c r="D85" s="39"/>
    </row>
    <row r="86" spans="1:4" x14ac:dyDescent="0.25">
      <c r="A86" s="6">
        <v>4</v>
      </c>
      <c r="B86" s="43" t="s">
        <v>38</v>
      </c>
      <c r="C86" s="43"/>
      <c r="D86" s="6" t="s">
        <v>15</v>
      </c>
    </row>
    <row r="87" spans="1:4" x14ac:dyDescent="0.25">
      <c r="A87" s="6" t="s">
        <v>37</v>
      </c>
      <c r="B87" s="43" t="s">
        <v>36</v>
      </c>
      <c r="C87" s="43"/>
      <c r="D87" s="4">
        <f>D80</f>
        <v>0</v>
      </c>
    </row>
    <row r="88" spans="1:4" x14ac:dyDescent="0.25">
      <c r="A88" s="6" t="s">
        <v>35</v>
      </c>
      <c r="B88" s="43" t="s">
        <v>34</v>
      </c>
      <c r="C88" s="43"/>
      <c r="D88" s="4">
        <f>D84</f>
        <v>0</v>
      </c>
    </row>
    <row r="89" spans="1:4" ht="15" customHeight="1" x14ac:dyDescent="0.25">
      <c r="A89" s="44" t="s">
        <v>33</v>
      </c>
      <c r="B89" s="44"/>
      <c r="C89" s="44"/>
      <c r="D89" s="4">
        <f>SUM(D87:D88)</f>
        <v>0</v>
      </c>
    </row>
    <row r="90" spans="1:4" x14ac:dyDescent="0.25">
      <c r="A90" s="45"/>
      <c r="B90" s="45"/>
      <c r="C90" s="45"/>
      <c r="D90" s="45"/>
    </row>
    <row r="91" spans="1:4" x14ac:dyDescent="0.25">
      <c r="A91" s="47" t="s">
        <v>5</v>
      </c>
      <c r="B91" s="48"/>
      <c r="C91" s="48"/>
      <c r="D91" s="49"/>
    </row>
    <row r="92" spans="1:4" x14ac:dyDescent="0.25">
      <c r="A92" s="6">
        <v>5</v>
      </c>
      <c r="B92" s="43" t="s">
        <v>32</v>
      </c>
      <c r="C92" s="43"/>
      <c r="D92" s="6" t="s">
        <v>15</v>
      </c>
    </row>
    <row r="93" spans="1:4" x14ac:dyDescent="0.25">
      <c r="A93" s="6" t="s">
        <v>14</v>
      </c>
      <c r="B93" s="43" t="s">
        <v>31</v>
      </c>
      <c r="C93" s="43"/>
      <c r="D93" s="8">
        <v>0</v>
      </c>
    </row>
    <row r="94" spans="1:4" x14ac:dyDescent="0.25">
      <c r="A94" s="6" t="s">
        <v>12</v>
      </c>
      <c r="B94" s="43" t="s">
        <v>30</v>
      </c>
      <c r="C94" s="43"/>
      <c r="D94" s="8">
        <v>0</v>
      </c>
    </row>
    <row r="95" spans="1:4" x14ac:dyDescent="0.25">
      <c r="A95" s="6" t="s">
        <v>10</v>
      </c>
      <c r="B95" s="43" t="s">
        <v>29</v>
      </c>
      <c r="C95" s="43"/>
      <c r="D95" s="8">
        <v>0</v>
      </c>
    </row>
    <row r="96" spans="1:4" x14ac:dyDescent="0.25">
      <c r="A96" s="6" t="s">
        <v>8</v>
      </c>
      <c r="B96" s="43" t="s">
        <v>28</v>
      </c>
      <c r="C96" s="43"/>
      <c r="D96" s="8">
        <v>0</v>
      </c>
    </row>
    <row r="97" spans="1:4" ht="15" customHeight="1" x14ac:dyDescent="0.25">
      <c r="A97" s="44" t="s">
        <v>18</v>
      </c>
      <c r="B97" s="44"/>
      <c r="C97" s="44"/>
      <c r="D97" s="4">
        <f>SUM(D93:D96)</f>
        <v>0</v>
      </c>
    </row>
    <row r="98" spans="1:4" x14ac:dyDescent="0.25">
      <c r="A98" s="45"/>
      <c r="B98" s="45"/>
      <c r="C98" s="45"/>
      <c r="D98" s="45"/>
    </row>
    <row r="99" spans="1:4" x14ac:dyDescent="0.25">
      <c r="A99" s="39" t="s">
        <v>2</v>
      </c>
      <c r="B99" s="39"/>
      <c r="C99" s="39"/>
      <c r="D99" s="39"/>
    </row>
    <row r="100" spans="1:4" x14ac:dyDescent="0.25">
      <c r="A100" s="6">
        <v>6</v>
      </c>
      <c r="B100" s="5" t="s">
        <v>27</v>
      </c>
      <c r="C100" s="6" t="s">
        <v>26</v>
      </c>
      <c r="D100" s="6" t="s">
        <v>15</v>
      </c>
    </row>
    <row r="101" spans="1:4" x14ac:dyDescent="0.25">
      <c r="A101" s="6" t="s">
        <v>14</v>
      </c>
      <c r="B101" s="5" t="s">
        <v>25</v>
      </c>
      <c r="C101" s="7">
        <v>0.08</v>
      </c>
      <c r="D101" s="4">
        <f>D117*C101</f>
        <v>0</v>
      </c>
    </row>
    <row r="102" spans="1:4" x14ac:dyDescent="0.25">
      <c r="A102" s="6" t="s">
        <v>12</v>
      </c>
      <c r="B102" s="5" t="s">
        <v>24</v>
      </c>
      <c r="C102" s="7">
        <v>0.05</v>
      </c>
      <c r="D102" s="4">
        <f>(D101+D117)*C102</f>
        <v>0</v>
      </c>
    </row>
    <row r="103" spans="1:4" x14ac:dyDescent="0.25">
      <c r="A103" s="6" t="s">
        <v>10</v>
      </c>
      <c r="B103" s="53" t="s">
        <v>23</v>
      </c>
      <c r="C103" s="54"/>
      <c r="D103" s="55"/>
    </row>
    <row r="104" spans="1:4" x14ac:dyDescent="0.25">
      <c r="A104" s="6"/>
      <c r="B104" s="5" t="s">
        <v>22</v>
      </c>
      <c r="C104" s="7">
        <v>1.6500000000000001E-2</v>
      </c>
      <c r="D104" s="4" t="e">
        <f ca="1">D119*C104</f>
        <v>#DIV/0!</v>
      </c>
    </row>
    <row r="105" spans="1:4" x14ac:dyDescent="0.25">
      <c r="A105" s="6"/>
      <c r="B105" s="5" t="s">
        <v>21</v>
      </c>
      <c r="C105" s="7">
        <v>7.5999999999999998E-2</v>
      </c>
      <c r="D105" s="4" t="e">
        <f ca="1">D119*C105</f>
        <v>#DIV/0!</v>
      </c>
    </row>
    <row r="106" spans="1:4" x14ac:dyDescent="0.25">
      <c r="A106" s="6"/>
      <c r="B106" s="5" t="s">
        <v>20</v>
      </c>
      <c r="C106" s="7">
        <v>0</v>
      </c>
      <c r="D106" s="4" t="e">
        <f ca="1">D119*C106</f>
        <v>#DIV/0!</v>
      </c>
    </row>
    <row r="107" spans="1:4" x14ac:dyDescent="0.25">
      <c r="A107" s="6"/>
      <c r="B107" s="5" t="s">
        <v>19</v>
      </c>
      <c r="C107" s="7">
        <v>0.05</v>
      </c>
      <c r="D107" s="4" t="e">
        <f ca="1">D119*C107</f>
        <v>#DIV/0!</v>
      </c>
    </row>
    <row r="108" spans="1:4" ht="15" customHeight="1" x14ac:dyDescent="0.25">
      <c r="A108" s="44" t="s">
        <v>18</v>
      </c>
      <c r="B108" s="44"/>
      <c r="C108" s="7">
        <f>SUM(C101,C102,C104,C105,C106,C107)</f>
        <v>0.27250000000000002</v>
      </c>
      <c r="D108" s="4" t="e">
        <f ca="1">SUM(D101,D102,D104,D105,D106,D107)</f>
        <v>#DIV/0!</v>
      </c>
    </row>
    <row r="109" spans="1:4" x14ac:dyDescent="0.25">
      <c r="A109" s="45"/>
      <c r="B109" s="45"/>
      <c r="C109" s="45"/>
      <c r="D109" s="45"/>
    </row>
    <row r="110" spans="1:4" x14ac:dyDescent="0.25">
      <c r="A110" s="39" t="s">
        <v>17</v>
      </c>
      <c r="B110" s="39"/>
      <c r="C110" s="39"/>
      <c r="D110" s="39"/>
    </row>
    <row r="111" spans="1:4" x14ac:dyDescent="0.25">
      <c r="A111" s="6"/>
      <c r="B111" s="43" t="s">
        <v>16</v>
      </c>
      <c r="C111" s="43"/>
      <c r="D111" s="6" t="s">
        <v>15</v>
      </c>
    </row>
    <row r="112" spans="1:4" x14ac:dyDescent="0.25">
      <c r="A112" s="6" t="s">
        <v>14</v>
      </c>
      <c r="B112" s="43" t="s">
        <v>13</v>
      </c>
      <c r="C112" s="43"/>
      <c r="D112" s="4">
        <f>D27</f>
        <v>0</v>
      </c>
    </row>
    <row r="113" spans="1:4" x14ac:dyDescent="0.25">
      <c r="A113" s="6" t="s">
        <v>12</v>
      </c>
      <c r="B113" s="43" t="s">
        <v>11</v>
      </c>
      <c r="C113" s="43"/>
      <c r="D113" s="4">
        <f>D59</f>
        <v>0</v>
      </c>
    </row>
    <row r="114" spans="1:4" x14ac:dyDescent="0.25">
      <c r="A114" s="6" t="s">
        <v>10</v>
      </c>
      <c r="B114" s="43" t="s">
        <v>9</v>
      </c>
      <c r="C114" s="43"/>
      <c r="D114" s="4">
        <f>D69</f>
        <v>0</v>
      </c>
    </row>
    <row r="115" spans="1:4" x14ac:dyDescent="0.25">
      <c r="A115" s="6" t="s">
        <v>8</v>
      </c>
      <c r="B115" s="43" t="s">
        <v>7</v>
      </c>
      <c r="C115" s="43"/>
      <c r="D115" s="4">
        <f>D89</f>
        <v>0</v>
      </c>
    </row>
    <row r="116" spans="1:4" x14ac:dyDescent="0.25">
      <c r="A116" s="6" t="s">
        <v>6</v>
      </c>
      <c r="B116" s="43" t="s">
        <v>5</v>
      </c>
      <c r="C116" s="43"/>
      <c r="D116" s="4">
        <f>D97</f>
        <v>0</v>
      </c>
    </row>
    <row r="117" spans="1:4" ht="15" customHeight="1" x14ac:dyDescent="0.25">
      <c r="A117" s="44" t="s">
        <v>4</v>
      </c>
      <c r="B117" s="44"/>
      <c r="C117" s="44"/>
      <c r="D117" s="4">
        <f>SUM(D112:D116)</f>
        <v>0</v>
      </c>
    </row>
    <row r="118" spans="1:4" x14ac:dyDescent="0.25">
      <c r="A118" s="6" t="s">
        <v>3</v>
      </c>
      <c r="B118" s="43" t="s">
        <v>2</v>
      </c>
      <c r="C118" s="43"/>
      <c r="D118" s="4" t="e">
        <f ca="1">D108</f>
        <v>#DIV/0!</v>
      </c>
    </row>
    <row r="119" spans="1:4" ht="15" customHeight="1" x14ac:dyDescent="0.25">
      <c r="A119" s="46" t="s">
        <v>1</v>
      </c>
      <c r="B119" s="46"/>
      <c r="C119" s="46"/>
      <c r="D119" s="3" t="e">
        <f ca="1">D117+D118</f>
        <v>#DIV/0!</v>
      </c>
    </row>
    <row r="120" spans="1:4" ht="15" customHeight="1" x14ac:dyDescent="0.25">
      <c r="A120" s="46" t="s">
        <v>0</v>
      </c>
      <c r="B120" s="46"/>
      <c r="C120" s="46"/>
      <c r="D120" s="3" t="e">
        <f ca="1">D119*12</f>
        <v>#DIV/0!</v>
      </c>
    </row>
    <row r="121" spans="1:4" x14ac:dyDescent="0.25">
      <c r="A121" s="45"/>
      <c r="B121" s="45"/>
      <c r="C121" s="45"/>
      <c r="D121" s="45"/>
    </row>
  </sheetData>
  <mergeCells count="82">
    <mergeCell ref="A110:D110"/>
    <mergeCell ref="B111:C111"/>
    <mergeCell ref="B112:C112"/>
    <mergeCell ref="B113:C113"/>
    <mergeCell ref="B118:C118"/>
    <mergeCell ref="B95:C95"/>
    <mergeCell ref="B96:C96"/>
    <mergeCell ref="A97:C97"/>
    <mergeCell ref="A98:D98"/>
    <mergeCell ref="A99:D99"/>
    <mergeCell ref="A108:B108"/>
    <mergeCell ref="A109:D109"/>
    <mergeCell ref="A19:D19"/>
    <mergeCell ref="B22:C22"/>
    <mergeCell ref="B23:C23"/>
    <mergeCell ref="A27:C27"/>
    <mergeCell ref="B103:D103"/>
    <mergeCell ref="A89:C89"/>
    <mergeCell ref="B94:C94"/>
    <mergeCell ref="A61:D61"/>
    <mergeCell ref="A69:B69"/>
    <mergeCell ref="A70:D70"/>
    <mergeCell ref="A71:D71"/>
    <mergeCell ref="A72:D72"/>
    <mergeCell ref="A34:B34"/>
    <mergeCell ref="A35:D35"/>
    <mergeCell ref="A90:D90"/>
    <mergeCell ref="A91:D91"/>
    <mergeCell ref="B92:C92"/>
    <mergeCell ref="B93:C93"/>
    <mergeCell ref="A80:B80"/>
    <mergeCell ref="A81:D81"/>
    <mergeCell ref="A84:B84"/>
    <mergeCell ref="A85:D85"/>
    <mergeCell ref="B86:C86"/>
    <mergeCell ref="B87:C87"/>
    <mergeCell ref="B88:C88"/>
    <mergeCell ref="A121:D121"/>
    <mergeCell ref="B114:C114"/>
    <mergeCell ref="B115:C115"/>
    <mergeCell ref="B116:C116"/>
    <mergeCell ref="A117:C117"/>
    <mergeCell ref="A120:C120"/>
    <mergeCell ref="A119:C119"/>
    <mergeCell ref="A60:D60"/>
    <mergeCell ref="A46:D46"/>
    <mergeCell ref="B50:C50"/>
    <mergeCell ref="B51:C51"/>
    <mergeCell ref="B52:C52"/>
    <mergeCell ref="A53:C53"/>
    <mergeCell ref="A54:D54"/>
    <mergeCell ref="B55:C55"/>
    <mergeCell ref="B56:C56"/>
    <mergeCell ref="B57:C57"/>
    <mergeCell ref="B58:C58"/>
    <mergeCell ref="A59:C59"/>
    <mergeCell ref="A45:B45"/>
    <mergeCell ref="B26:C26"/>
    <mergeCell ref="B20:C20"/>
    <mergeCell ref="B21:C21"/>
    <mergeCell ref="B24:C24"/>
    <mergeCell ref="B25:C25"/>
    <mergeCell ref="A28:D28"/>
    <mergeCell ref="A29:D29"/>
    <mergeCell ref="A30:D30"/>
    <mergeCell ref="A18:D18"/>
    <mergeCell ref="B12:C12"/>
    <mergeCell ref="A7:D7"/>
    <mergeCell ref="A8:D8"/>
    <mergeCell ref="A9:D9"/>
    <mergeCell ref="A10:D10"/>
    <mergeCell ref="B11:C11"/>
    <mergeCell ref="B17:C17"/>
    <mergeCell ref="B14:C14"/>
    <mergeCell ref="B15:C15"/>
    <mergeCell ref="B16:C16"/>
    <mergeCell ref="B13:C13"/>
    <mergeCell ref="A1:D1"/>
    <mergeCell ref="A2:D2"/>
    <mergeCell ref="A3:D3"/>
    <mergeCell ref="A4:D4"/>
    <mergeCell ref="A5:D5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E897-9101-42DB-A253-DE20F830A3E1}">
  <sheetPr>
    <tabColor theme="4" tint="0.39997558519241921"/>
  </sheetPr>
  <dimension ref="A1:W22"/>
  <sheetViews>
    <sheetView zoomScale="130" zoomScaleNormal="130" workbookViewId="0">
      <selection activeCell="I11" sqref="I11:I14"/>
    </sheetView>
  </sheetViews>
  <sheetFormatPr defaultRowHeight="15" x14ac:dyDescent="0.25"/>
  <cols>
    <col min="3" max="3" width="46.42578125" customWidth="1"/>
    <col min="4" max="4" width="29.28515625" customWidth="1"/>
    <col min="5" max="5" width="9.85546875" customWidth="1"/>
    <col min="6" max="6" width="13.140625" bestFit="1" customWidth="1"/>
    <col min="7" max="7" width="18.42578125" bestFit="1" customWidth="1"/>
    <col min="8" max="8" width="18.42578125" customWidth="1"/>
    <col min="9" max="10" width="18.42578125" bestFit="1" customWidth="1"/>
    <col min="11" max="11" width="18.42578125" style="18" customWidth="1"/>
    <col min="12" max="12" width="17.5703125" style="18" customWidth="1"/>
    <col min="13" max="13" width="16.5703125" style="18" bestFit="1" customWidth="1"/>
    <col min="14" max="14" width="17.7109375" style="18" bestFit="1" customWidth="1"/>
    <col min="15" max="15" width="19" style="18" customWidth="1"/>
    <col min="16" max="23" width="9.140625" style="18"/>
  </cols>
  <sheetData>
    <row r="1" spans="1:15" s="18" customFormat="1" ht="22.5" customHeight="1" x14ac:dyDescent="0.25">
      <c r="A1" s="59" t="s">
        <v>133</v>
      </c>
      <c r="B1" s="59"/>
      <c r="C1" s="59"/>
      <c r="D1" s="59"/>
      <c r="E1" s="59"/>
      <c r="F1" s="59"/>
      <c r="G1" s="59"/>
      <c r="H1" s="59"/>
      <c r="I1" s="60"/>
      <c r="J1"/>
      <c r="K1"/>
      <c r="L1"/>
      <c r="M1"/>
    </row>
    <row r="2" spans="1:15" s="18" customFormat="1" ht="60" x14ac:dyDescent="0.25">
      <c r="A2" s="32" t="s">
        <v>132</v>
      </c>
      <c r="B2" s="32" t="s">
        <v>131</v>
      </c>
      <c r="C2" s="32" t="s">
        <v>130</v>
      </c>
      <c r="D2" s="32" t="s">
        <v>129</v>
      </c>
      <c r="E2" s="32" t="s">
        <v>128</v>
      </c>
      <c r="F2" s="32" t="s">
        <v>127</v>
      </c>
      <c r="G2" s="32" t="s">
        <v>126</v>
      </c>
      <c r="H2" s="32" t="s">
        <v>125</v>
      </c>
      <c r="I2" s="32" t="s">
        <v>124</v>
      </c>
      <c r="J2"/>
      <c r="K2"/>
      <c r="L2"/>
      <c r="M2"/>
    </row>
    <row r="3" spans="1:15" s="18" customFormat="1" x14ac:dyDescent="0.25">
      <c r="A3" s="61">
        <v>1</v>
      </c>
      <c r="B3" s="27">
        <v>1</v>
      </c>
      <c r="C3" s="27" t="s">
        <v>123</v>
      </c>
      <c r="D3" s="27" t="s">
        <v>122</v>
      </c>
      <c r="E3" s="27">
        <v>2</v>
      </c>
      <c r="F3" s="26">
        <f>'[2]Ass Social'!D15</f>
        <v>6069.5916666666662</v>
      </c>
      <c r="G3" s="26"/>
      <c r="H3" s="26"/>
      <c r="I3" s="26"/>
      <c r="J3"/>
      <c r="K3"/>
      <c r="L3"/>
      <c r="M3"/>
      <c r="N3" s="29"/>
      <c r="O3" s="29"/>
    </row>
    <row r="4" spans="1:15" s="18" customFormat="1" x14ac:dyDescent="0.25">
      <c r="A4" s="62"/>
      <c r="B4" s="27">
        <v>2</v>
      </c>
      <c r="C4" s="27" t="s">
        <v>121</v>
      </c>
      <c r="D4" s="27" t="s">
        <v>115</v>
      </c>
      <c r="E4" s="27">
        <v>6</v>
      </c>
      <c r="F4" s="26" t="e">
        <f>#REF!</f>
        <v>#REF!</v>
      </c>
      <c r="G4" s="26"/>
      <c r="H4" s="26"/>
      <c r="I4" s="26"/>
      <c r="J4"/>
      <c r="K4"/>
      <c r="L4"/>
      <c r="M4"/>
      <c r="N4" s="31"/>
      <c r="O4" s="29"/>
    </row>
    <row r="5" spans="1:15" s="18" customFormat="1" x14ac:dyDescent="0.25">
      <c r="A5" s="62"/>
      <c r="B5" s="27">
        <v>3</v>
      </c>
      <c r="C5" s="27" t="s">
        <v>120</v>
      </c>
      <c r="D5" s="27" t="s">
        <v>115</v>
      </c>
      <c r="E5" s="27">
        <v>4</v>
      </c>
      <c r="F5" s="26">
        <f>'[2]Eng Agrônomo'!D15</f>
        <v>10302</v>
      </c>
      <c r="G5" s="26"/>
      <c r="H5" s="26"/>
      <c r="I5" s="26"/>
      <c r="J5"/>
      <c r="K5"/>
      <c r="L5"/>
      <c r="M5"/>
      <c r="N5" s="29"/>
      <c r="O5" s="29"/>
    </row>
    <row r="6" spans="1:15" s="18" customFormat="1" x14ac:dyDescent="0.25">
      <c r="A6" s="62"/>
      <c r="B6" s="27">
        <v>4</v>
      </c>
      <c r="C6" s="27" t="s">
        <v>119</v>
      </c>
      <c r="D6" s="27" t="s">
        <v>115</v>
      </c>
      <c r="E6" s="27">
        <v>6</v>
      </c>
      <c r="F6" s="26">
        <v>10302</v>
      </c>
      <c r="G6" s="26"/>
      <c r="H6" s="26"/>
      <c r="I6" s="26"/>
      <c r="J6"/>
      <c r="K6"/>
      <c r="L6"/>
      <c r="M6"/>
      <c r="N6" s="29"/>
      <c r="O6" s="29"/>
    </row>
    <row r="7" spans="1:15" s="18" customFormat="1" x14ac:dyDescent="0.25">
      <c r="A7" s="62"/>
      <c r="B7" s="27">
        <v>5</v>
      </c>
      <c r="C7" s="27" t="s">
        <v>118</v>
      </c>
      <c r="D7" s="27" t="s">
        <v>115</v>
      </c>
      <c r="E7" s="27">
        <v>13</v>
      </c>
      <c r="F7" s="26">
        <v>10302</v>
      </c>
      <c r="G7" s="26"/>
      <c r="H7" s="26"/>
      <c r="I7" s="26"/>
      <c r="J7"/>
      <c r="K7"/>
      <c r="L7"/>
      <c r="M7"/>
      <c r="N7" s="29"/>
      <c r="O7" s="29"/>
    </row>
    <row r="8" spans="1:15" s="18" customFormat="1" x14ac:dyDescent="0.25">
      <c r="A8" s="62"/>
      <c r="B8" s="27">
        <v>6</v>
      </c>
      <c r="C8" s="27" t="s">
        <v>117</v>
      </c>
      <c r="D8" s="27" t="s">
        <v>115</v>
      </c>
      <c r="E8" s="27">
        <v>2</v>
      </c>
      <c r="F8" s="26">
        <f>[2]Psicólogo!D15</f>
        <v>6437.9400000000005</v>
      </c>
      <c r="G8" s="26"/>
      <c r="H8" s="26"/>
      <c r="I8" s="26"/>
      <c r="J8"/>
      <c r="K8"/>
      <c r="L8"/>
      <c r="M8"/>
      <c r="N8" s="29"/>
      <c r="O8" s="29"/>
    </row>
    <row r="9" spans="1:15" s="18" customFormat="1" x14ac:dyDescent="0.25">
      <c r="A9" s="62"/>
      <c r="B9" s="27">
        <v>7</v>
      </c>
      <c r="C9" s="27" t="s">
        <v>116</v>
      </c>
      <c r="D9" s="27" t="s">
        <v>115</v>
      </c>
      <c r="E9" s="27">
        <v>5</v>
      </c>
      <c r="F9" s="26">
        <f>'[2]Sociólogo-Antropólogo'!D15</f>
        <v>7821.6466666666674</v>
      </c>
      <c r="G9" s="26"/>
      <c r="H9" s="26"/>
      <c r="I9" s="26"/>
      <c r="J9"/>
      <c r="K9"/>
      <c r="L9"/>
      <c r="M9"/>
      <c r="N9" s="29"/>
      <c r="O9" s="29"/>
    </row>
    <row r="10" spans="1:15" s="18" customFormat="1" x14ac:dyDescent="0.25">
      <c r="A10" s="62"/>
      <c r="B10" s="64" t="s">
        <v>110</v>
      </c>
      <c r="C10" s="65"/>
      <c r="D10" s="65"/>
      <c r="E10" s="65"/>
      <c r="F10" s="65"/>
      <c r="G10" s="66"/>
      <c r="H10" s="30">
        <f>SUM(H3:H9)</f>
        <v>0</v>
      </c>
      <c r="I10" s="30">
        <f>SUM(I3:I9)</f>
        <v>0</v>
      </c>
      <c r="J10"/>
      <c r="K10"/>
      <c r="L10"/>
      <c r="M10"/>
      <c r="N10" s="29"/>
      <c r="O10" s="29"/>
    </row>
    <row r="11" spans="1:15" s="18" customFormat="1" x14ac:dyDescent="0.25">
      <c r="A11" s="62"/>
      <c r="B11" s="27">
        <v>8</v>
      </c>
      <c r="C11" s="67" t="s">
        <v>114</v>
      </c>
      <c r="D11" s="67"/>
      <c r="E11" s="67"/>
      <c r="F11" s="67">
        <v>175</v>
      </c>
      <c r="G11" s="67"/>
      <c r="H11" s="28">
        <v>262.55</v>
      </c>
      <c r="I11" s="25"/>
      <c r="J11"/>
      <c r="K11"/>
      <c r="L11"/>
      <c r="M11"/>
    </row>
    <row r="12" spans="1:15" s="18" customFormat="1" x14ac:dyDescent="0.25">
      <c r="A12" s="62"/>
      <c r="B12" s="27">
        <v>9</v>
      </c>
      <c r="C12" s="68" t="s">
        <v>113</v>
      </c>
      <c r="D12" s="68"/>
      <c r="E12" s="68"/>
      <c r="F12" s="68">
        <v>750</v>
      </c>
      <c r="G12" s="68"/>
      <c r="H12" s="26">
        <v>425</v>
      </c>
      <c r="I12" s="25"/>
      <c r="J12"/>
      <c r="K12"/>
      <c r="L12"/>
      <c r="M12"/>
    </row>
    <row r="13" spans="1:15" s="18" customFormat="1" x14ac:dyDescent="0.25">
      <c r="A13" s="62"/>
      <c r="B13" s="27">
        <v>10</v>
      </c>
      <c r="C13" s="68" t="s">
        <v>112</v>
      </c>
      <c r="D13" s="68"/>
      <c r="E13" s="68"/>
      <c r="F13" s="68">
        <v>750</v>
      </c>
      <c r="G13" s="68"/>
      <c r="H13" s="26">
        <v>1680.09</v>
      </c>
      <c r="I13" s="25"/>
      <c r="J13"/>
      <c r="K13"/>
      <c r="L13"/>
      <c r="M13"/>
    </row>
    <row r="14" spans="1:15" s="18" customFormat="1" x14ac:dyDescent="0.25">
      <c r="A14" s="62"/>
      <c r="B14" s="27">
        <v>11</v>
      </c>
      <c r="C14" s="68" t="s">
        <v>111</v>
      </c>
      <c r="D14" s="68"/>
      <c r="E14" s="68"/>
      <c r="F14" s="68">
        <v>375</v>
      </c>
      <c r="G14" s="68"/>
      <c r="H14" s="26">
        <v>95</v>
      </c>
      <c r="I14" s="25"/>
      <c r="J14"/>
      <c r="K14"/>
      <c r="L14"/>
      <c r="M14"/>
      <c r="N14" s="21"/>
    </row>
    <row r="15" spans="1:15" s="18" customFormat="1" x14ac:dyDescent="0.25">
      <c r="A15" s="62"/>
      <c r="B15" s="64" t="s">
        <v>110</v>
      </c>
      <c r="C15" s="65"/>
      <c r="D15" s="65"/>
      <c r="E15" s="65"/>
      <c r="F15" s="65"/>
      <c r="G15" s="65"/>
      <c r="H15" s="66"/>
      <c r="I15" s="24">
        <f>SUM(I11:I14)</f>
        <v>0</v>
      </c>
      <c r="J15"/>
      <c r="K15"/>
      <c r="L15"/>
      <c r="M15"/>
    </row>
    <row r="16" spans="1:15" s="18" customFormat="1" x14ac:dyDescent="0.25">
      <c r="A16" s="63"/>
      <c r="B16" s="56" t="s">
        <v>109</v>
      </c>
      <c r="C16" s="57"/>
      <c r="D16" s="57"/>
      <c r="E16" s="57"/>
      <c r="F16" s="57"/>
      <c r="G16" s="57"/>
      <c r="H16" s="58"/>
      <c r="I16" s="23">
        <f>I10+I15</f>
        <v>0</v>
      </c>
      <c r="J16"/>
      <c r="K16" s="22"/>
    </row>
    <row r="17" spans="8:11" s="18" customFormat="1" x14ac:dyDescent="0.25">
      <c r="H17"/>
      <c r="I17" s="19"/>
      <c r="J17"/>
      <c r="K17" s="21"/>
    </row>
    <row r="18" spans="8:11" s="18" customFormat="1" x14ac:dyDescent="0.25">
      <c r="H18"/>
      <c r="I18" s="19"/>
      <c r="J18"/>
      <c r="K18" s="21"/>
    </row>
    <row r="19" spans="8:11" s="18" customFormat="1" x14ac:dyDescent="0.25">
      <c r="H19" s="20"/>
      <c r="I19"/>
      <c r="J19"/>
    </row>
    <row r="20" spans="8:11" s="18" customFormat="1" x14ac:dyDescent="0.25">
      <c r="H20" s="19"/>
      <c r="I20"/>
      <c r="J20"/>
    </row>
    <row r="21" spans="8:11" s="18" customFormat="1" x14ac:dyDescent="0.25">
      <c r="H21" s="19"/>
      <c r="I21"/>
      <c r="J21"/>
    </row>
    <row r="22" spans="8:11" s="18" customFormat="1" x14ac:dyDescent="0.25">
      <c r="H22" s="19"/>
      <c r="I22"/>
      <c r="J22"/>
    </row>
  </sheetData>
  <mergeCells count="13">
    <mergeCell ref="B16:H16"/>
    <mergeCell ref="A1:I1"/>
    <mergeCell ref="A3:A16"/>
    <mergeCell ref="B10:G10"/>
    <mergeCell ref="C11:E11"/>
    <mergeCell ref="F11:G11"/>
    <mergeCell ref="C12:E12"/>
    <mergeCell ref="F12:G12"/>
    <mergeCell ref="C13:E13"/>
    <mergeCell ref="F13:G13"/>
    <mergeCell ref="C14:E14"/>
    <mergeCell ref="F14:G14"/>
    <mergeCell ref="B15:H15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MODELO</vt:lpstr>
      <vt:lpstr>Resumo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03734582156</dc:creator>
  <cp:lastModifiedBy>Renato Alves dos Santos</cp:lastModifiedBy>
  <dcterms:created xsi:type="dcterms:W3CDTF">2015-06-05T18:19:34Z</dcterms:created>
  <dcterms:modified xsi:type="dcterms:W3CDTF">2025-02-06T19:24:42Z</dcterms:modified>
</cp:coreProperties>
</file>