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istrador\Desktop\"/>
    </mc:Choice>
  </mc:AlternateContent>
  <xr:revisionPtr revIDLastSave="0" documentId="8_{306DF61D-9164-4A60-B807-17F5D54FFC2D}" xr6:coauthVersionLast="47" xr6:coauthVersionMax="47" xr10:uidLastSave="{00000000-0000-0000-0000-000000000000}"/>
  <bookViews>
    <workbookView xWindow="21480" yWindow="-120" windowWidth="20730" windowHeight="11160" tabRatio="906" firstSheet="16" activeTab="24" xr2:uid="{A052C50C-A7ED-4701-BFE7-E1C8DA015234}"/>
  </bookViews>
  <sheets>
    <sheet name="Mem.Calc-Postos&amp;ResumoFinal" sheetId="4" r:id="rId1"/>
    <sheet name="Mat.Equip-BA" sheetId="20" r:id="rId2"/>
    <sheet name="Mat.Equip-MA" sheetId="17" r:id="rId3"/>
    <sheet name="Mat.Equip-PB" sheetId="18" r:id="rId4"/>
    <sheet name="Mat.Equip-PE" sheetId="19" r:id="rId5"/>
    <sheet name="Mat.Equip-RN" sheetId="6" r:id="rId6"/>
    <sheet name="Uniforme-Todos Estados" sheetId="25" r:id="rId7"/>
    <sheet name="Serv. Interno-BA" sheetId="1" r:id="rId8"/>
    <sheet name="Serv. Externo-BA" sheetId="2" r:id="rId9"/>
    <sheet name="Op. de Roçadeira-BA" sheetId="3" r:id="rId10"/>
    <sheet name="Custo M²-BA" sheetId="26" r:id="rId11"/>
    <sheet name="Serv.Interno MA" sheetId="7" r:id="rId12"/>
    <sheet name="Serv.Externo-MA" sheetId="9" r:id="rId13"/>
    <sheet name="Custo M²-MA" sheetId="27" r:id="rId14"/>
    <sheet name="Serv.Interno-PB" sheetId="10" r:id="rId15"/>
    <sheet name="Op.Roçadeira-PB" sheetId="12" r:id="rId16"/>
    <sheet name="Custo M²-PB" sheetId="28" r:id="rId17"/>
    <sheet name="Serv.Interno-PE" sheetId="13" r:id="rId18"/>
    <sheet name="Serv.Externo-PE" sheetId="11" r:id="rId19"/>
    <sheet name="Op.Roçadeira-PE" sheetId="31" r:id="rId20"/>
    <sheet name="Custo M²-PE" sheetId="29" r:id="rId21"/>
    <sheet name="Serv.Interno-RN" sheetId="14" r:id="rId22"/>
    <sheet name="Serv.Externo-RN" sheetId="15" r:id="rId23"/>
    <sheet name="Op.Roçadeira-RN" sheetId="16" r:id="rId24"/>
    <sheet name="Custo M²-RN" sheetId="30" r:id="rId25"/>
  </sheets>
  <externalReferences>
    <externalReference r:id="rId26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1" i="25" l="1"/>
  <c r="H120" i="31"/>
  <c r="I119" i="31"/>
  <c r="I118" i="31"/>
  <c r="I117" i="31"/>
  <c r="I116" i="31"/>
  <c r="H108" i="31"/>
  <c r="I93" i="31"/>
  <c r="H99" i="31" s="1"/>
  <c r="H93" i="31"/>
  <c r="H88" i="31"/>
  <c r="I82" i="31"/>
  <c r="H74" i="31"/>
  <c r="H72" i="31"/>
  <c r="H73" i="31" s="1"/>
  <c r="H59" i="31"/>
  <c r="H57" i="31"/>
  <c r="H55" i="31"/>
  <c r="H50" i="31"/>
  <c r="H35" i="31"/>
  <c r="H30" i="31"/>
  <c r="H125" i="31" s="1"/>
  <c r="H75" i="31" l="1"/>
  <c r="H37" i="31"/>
  <c r="H38" i="31" s="1"/>
  <c r="H77" i="31"/>
  <c r="I43" i="31"/>
  <c r="I72" i="31"/>
  <c r="I83" i="31"/>
  <c r="I49" i="31"/>
  <c r="I73" i="31"/>
  <c r="I76" i="31"/>
  <c r="I84" i="31"/>
  <c r="I48" i="31"/>
  <c r="I75" i="31"/>
  <c r="I44" i="31"/>
  <c r="I35" i="31"/>
  <c r="I45" i="31"/>
  <c r="I85" i="31"/>
  <c r="I36" i="31"/>
  <c r="I47" i="31"/>
  <c r="H60" i="31"/>
  <c r="H67" i="31" s="1"/>
  <c r="I74" i="31"/>
  <c r="I87" i="31"/>
  <c r="H109" i="31"/>
  <c r="H129" i="31" s="1"/>
  <c r="I37" i="31"/>
  <c r="I38" i="31" s="1"/>
  <c r="H65" i="31" s="1"/>
  <c r="I42" i="31"/>
  <c r="I46" i="31"/>
  <c r="I86" i="31"/>
  <c r="I88" i="31" l="1"/>
  <c r="H98" i="31" s="1"/>
  <c r="H100" i="31" s="1"/>
  <c r="H128" i="31" s="1"/>
  <c r="I77" i="31"/>
  <c r="H127" i="31" s="1"/>
  <c r="I50" i="31"/>
  <c r="H66" i="31" s="1"/>
  <c r="H68" i="31" s="1"/>
  <c r="H126" i="31" s="1"/>
  <c r="H130" i="31" s="1"/>
  <c r="I113" i="31" l="1"/>
  <c r="I114" i="31" l="1"/>
  <c r="I120" i="31" s="1"/>
  <c r="H131" i="31" s="1"/>
  <c r="H132" i="31" s="1"/>
  <c r="E18" i="4" l="1"/>
  <c r="E22" i="4"/>
  <c r="H55" i="11" l="1"/>
  <c r="H55" i="2"/>
  <c r="H55" i="1"/>
  <c r="E21" i="25"/>
  <c r="E20" i="25"/>
  <c r="E19" i="25"/>
  <c r="E18" i="25"/>
  <c r="E17" i="25"/>
  <c r="E16" i="25"/>
  <c r="E15" i="25"/>
  <c r="N10" i="25"/>
  <c r="N9" i="25"/>
  <c r="N8" i="25"/>
  <c r="E8" i="25"/>
  <c r="N7" i="25"/>
  <c r="E7" i="25"/>
  <c r="N6" i="25"/>
  <c r="E6" i="25"/>
  <c r="N5" i="25"/>
  <c r="E5" i="25"/>
  <c r="N4" i="25"/>
  <c r="E4" i="25"/>
  <c r="H9" i="25" l="1"/>
  <c r="Q13" i="25"/>
  <c r="H22" i="25"/>
  <c r="H104" i="11" l="1"/>
  <c r="H104" i="9"/>
  <c r="H104" i="15"/>
  <c r="H104" i="2"/>
  <c r="H104" i="16"/>
  <c r="H104" i="12"/>
  <c r="H104" i="3"/>
  <c r="H104" i="1"/>
  <c r="H104" i="13"/>
  <c r="H104" i="7"/>
  <c r="H104" i="14"/>
  <c r="H104" i="10"/>
  <c r="E14" i="4"/>
  <c r="E11" i="4"/>
  <c r="E8" i="4"/>
  <c r="H120" i="16"/>
  <c r="I119" i="16"/>
  <c r="I118" i="16"/>
  <c r="I117" i="16"/>
  <c r="I116" i="16"/>
  <c r="H108" i="16"/>
  <c r="I93" i="16"/>
  <c r="H99" i="16" s="1"/>
  <c r="H93" i="16"/>
  <c r="H88" i="16"/>
  <c r="I82" i="16"/>
  <c r="H74" i="16"/>
  <c r="H73" i="16"/>
  <c r="H72" i="16"/>
  <c r="H50" i="16"/>
  <c r="H35" i="16"/>
  <c r="H37" i="16" s="1"/>
  <c r="H38" i="16" s="1"/>
  <c r="H24" i="16"/>
  <c r="I119" i="15"/>
  <c r="I118" i="15"/>
  <c r="I117" i="15"/>
  <c r="I116" i="15"/>
  <c r="H120" i="15"/>
  <c r="H108" i="15"/>
  <c r="I93" i="15"/>
  <c r="H99" i="15" s="1"/>
  <c r="H93" i="15"/>
  <c r="H88" i="15"/>
  <c r="I82" i="15"/>
  <c r="H74" i="15"/>
  <c r="H72" i="15"/>
  <c r="H73" i="15" s="1"/>
  <c r="H50" i="15"/>
  <c r="H37" i="15"/>
  <c r="H35" i="15"/>
  <c r="H30" i="15"/>
  <c r="H24" i="15"/>
  <c r="I119" i="14"/>
  <c r="I118" i="14"/>
  <c r="I117" i="14"/>
  <c r="I116" i="14"/>
  <c r="H120" i="14"/>
  <c r="H108" i="14"/>
  <c r="I93" i="14"/>
  <c r="H99" i="14" s="1"/>
  <c r="H93" i="14"/>
  <c r="H88" i="14"/>
  <c r="I82" i="14"/>
  <c r="H74" i="14"/>
  <c r="H72" i="14"/>
  <c r="H73" i="14" s="1"/>
  <c r="H50" i="14"/>
  <c r="H35" i="14"/>
  <c r="H24" i="14"/>
  <c r="H30" i="14" s="1"/>
  <c r="I119" i="11"/>
  <c r="I118" i="11"/>
  <c r="I117" i="11"/>
  <c r="I116" i="11"/>
  <c r="H120" i="11"/>
  <c r="H108" i="11"/>
  <c r="I93" i="11"/>
  <c r="H99" i="11" s="1"/>
  <c r="H93" i="11"/>
  <c r="H88" i="11"/>
  <c r="I82" i="11"/>
  <c r="H74" i="11"/>
  <c r="H72" i="11"/>
  <c r="H73" i="11" s="1"/>
  <c r="H59" i="11"/>
  <c r="H57" i="11"/>
  <c r="H50" i="11"/>
  <c r="H35" i="11"/>
  <c r="H24" i="11"/>
  <c r="H30" i="11" s="1"/>
  <c r="I119" i="13"/>
  <c r="I118" i="13"/>
  <c r="I117" i="13"/>
  <c r="I116" i="13"/>
  <c r="H120" i="13"/>
  <c r="H108" i="13"/>
  <c r="I93" i="13"/>
  <c r="H99" i="13" s="1"/>
  <c r="H93" i="13"/>
  <c r="H88" i="13"/>
  <c r="I82" i="13"/>
  <c r="H74" i="13"/>
  <c r="H72" i="13"/>
  <c r="H73" i="13" s="1"/>
  <c r="H50" i="13"/>
  <c r="H75" i="13" s="1"/>
  <c r="H35" i="13"/>
  <c r="H37" i="13" s="1"/>
  <c r="H24" i="13"/>
  <c r="H30" i="13" s="1"/>
  <c r="H24" i="12"/>
  <c r="H30" i="12" s="1"/>
  <c r="I119" i="12"/>
  <c r="I118" i="12"/>
  <c r="I117" i="12"/>
  <c r="I116" i="12"/>
  <c r="H120" i="12"/>
  <c r="H108" i="12"/>
  <c r="I93" i="12"/>
  <c r="H99" i="12" s="1"/>
  <c r="H93" i="12"/>
  <c r="H88" i="12"/>
  <c r="I82" i="12"/>
  <c r="H74" i="12"/>
  <c r="H72" i="12"/>
  <c r="H73" i="12" s="1"/>
  <c r="H50" i="12"/>
  <c r="H35" i="12"/>
  <c r="H58" i="10"/>
  <c r="H55" i="10"/>
  <c r="I119" i="10"/>
  <c r="I118" i="10"/>
  <c r="I117" i="10"/>
  <c r="I116" i="10"/>
  <c r="H120" i="10"/>
  <c r="H108" i="10"/>
  <c r="I93" i="10"/>
  <c r="H99" i="10" s="1"/>
  <c r="H93" i="10"/>
  <c r="H88" i="10"/>
  <c r="I82" i="10"/>
  <c r="H74" i="10"/>
  <c r="H72" i="10"/>
  <c r="H73" i="10" s="1"/>
  <c r="H50" i="10"/>
  <c r="H35" i="10"/>
  <c r="H24" i="10"/>
  <c r="H30" i="10" s="1"/>
  <c r="I119" i="9"/>
  <c r="I118" i="9"/>
  <c r="I117" i="9"/>
  <c r="I116" i="9"/>
  <c r="H120" i="9"/>
  <c r="H108" i="9"/>
  <c r="I93" i="9"/>
  <c r="H99" i="9" s="1"/>
  <c r="H93" i="9"/>
  <c r="H88" i="9"/>
  <c r="I82" i="9"/>
  <c r="H74" i="9"/>
  <c r="H72" i="9"/>
  <c r="H73" i="9" s="1"/>
  <c r="I73" i="9" s="1"/>
  <c r="H50" i="9"/>
  <c r="H35" i="9"/>
  <c r="H24" i="9"/>
  <c r="H30" i="9" s="1"/>
  <c r="I119" i="7"/>
  <c r="I118" i="7"/>
  <c r="I117" i="7"/>
  <c r="I116" i="7"/>
  <c r="H120" i="7"/>
  <c r="H108" i="7"/>
  <c r="I93" i="7"/>
  <c r="H99" i="7" s="1"/>
  <c r="H93" i="7"/>
  <c r="H88" i="7"/>
  <c r="I82" i="7"/>
  <c r="H74" i="7"/>
  <c r="H72" i="7"/>
  <c r="H50" i="7"/>
  <c r="H35" i="7"/>
  <c r="H24" i="7"/>
  <c r="H30" i="7" s="1"/>
  <c r="I119" i="3"/>
  <c r="I118" i="3"/>
  <c r="I117" i="3"/>
  <c r="I116" i="3"/>
  <c r="H120" i="3"/>
  <c r="H108" i="3"/>
  <c r="I93" i="3"/>
  <c r="H99" i="3" s="1"/>
  <c r="H93" i="3"/>
  <c r="H88" i="3"/>
  <c r="I82" i="3"/>
  <c r="H74" i="3"/>
  <c r="H75" i="3" s="1"/>
  <c r="H72" i="3"/>
  <c r="H73" i="3" s="1"/>
  <c r="H59" i="3"/>
  <c r="H50" i="3"/>
  <c r="H35" i="3"/>
  <c r="H37" i="3" s="1"/>
  <c r="H24" i="3"/>
  <c r="H30" i="3" s="1"/>
  <c r="H120" i="2"/>
  <c r="I119" i="2"/>
  <c r="I118" i="2"/>
  <c r="I117" i="2"/>
  <c r="I116" i="2"/>
  <c r="H108" i="2"/>
  <c r="I93" i="2"/>
  <c r="H99" i="2" s="1"/>
  <c r="H93" i="2"/>
  <c r="H88" i="2"/>
  <c r="I82" i="2"/>
  <c r="H74" i="2"/>
  <c r="H75" i="2" s="1"/>
  <c r="H72" i="2"/>
  <c r="H59" i="2"/>
  <c r="H58" i="2"/>
  <c r="H57" i="2"/>
  <c r="H50" i="2"/>
  <c r="H37" i="2" s="1"/>
  <c r="H38" i="2" s="1"/>
  <c r="H35" i="2"/>
  <c r="H30" i="2"/>
  <c r="H75" i="16" l="1"/>
  <c r="H38" i="15"/>
  <c r="H75" i="15"/>
  <c r="I37" i="15"/>
  <c r="I85" i="15"/>
  <c r="H60" i="15"/>
  <c r="H67" i="15" s="1"/>
  <c r="I73" i="15"/>
  <c r="I75" i="15"/>
  <c r="I85" i="14"/>
  <c r="H37" i="11"/>
  <c r="I37" i="11" s="1"/>
  <c r="H75" i="11"/>
  <c r="I85" i="11"/>
  <c r="I73" i="11"/>
  <c r="I75" i="11"/>
  <c r="I75" i="13"/>
  <c r="H75" i="12"/>
  <c r="H75" i="10"/>
  <c r="H77" i="10" s="1"/>
  <c r="H75" i="9"/>
  <c r="H77" i="9" s="1"/>
  <c r="H37" i="9"/>
  <c r="I37" i="9" s="1"/>
  <c r="I75" i="9"/>
  <c r="H75" i="7"/>
  <c r="I75" i="7" s="1"/>
  <c r="H37" i="7"/>
  <c r="H38" i="7" s="1"/>
  <c r="H73" i="7"/>
  <c r="H38" i="3"/>
  <c r="H73" i="2"/>
  <c r="H77" i="2" s="1"/>
  <c r="H60" i="2"/>
  <c r="I85" i="3"/>
  <c r="H60" i="3"/>
  <c r="H67" i="3" s="1"/>
  <c r="E23" i="4"/>
  <c r="H30" i="16"/>
  <c r="H77" i="16"/>
  <c r="I46" i="15"/>
  <c r="I43" i="15"/>
  <c r="I47" i="15"/>
  <c r="I76" i="15"/>
  <c r="I83" i="15"/>
  <c r="I87" i="15"/>
  <c r="H125" i="15"/>
  <c r="I35" i="15"/>
  <c r="I44" i="15"/>
  <c r="I48" i="15"/>
  <c r="I72" i="15"/>
  <c r="I74" i="15"/>
  <c r="H77" i="15"/>
  <c r="I84" i="15"/>
  <c r="I88" i="15" s="1"/>
  <c r="H98" i="15" s="1"/>
  <c r="H100" i="15" s="1"/>
  <c r="H128" i="15" s="1"/>
  <c r="I42" i="15"/>
  <c r="I86" i="15"/>
  <c r="I36" i="15"/>
  <c r="I45" i="15"/>
  <c r="I49" i="15"/>
  <c r="H75" i="14"/>
  <c r="H77" i="14" s="1"/>
  <c r="I42" i="14"/>
  <c r="I43" i="14"/>
  <c r="I47" i="14"/>
  <c r="I76" i="14"/>
  <c r="I83" i="14"/>
  <c r="I87" i="14"/>
  <c r="H37" i="14"/>
  <c r="I46" i="14"/>
  <c r="I73" i="14"/>
  <c r="I86" i="14"/>
  <c r="H125" i="14"/>
  <c r="I35" i="14"/>
  <c r="I44" i="14"/>
  <c r="I48" i="14"/>
  <c r="I72" i="14"/>
  <c r="I74" i="14"/>
  <c r="I84" i="14"/>
  <c r="I36" i="14"/>
  <c r="I45" i="14"/>
  <c r="I49" i="14"/>
  <c r="I46" i="11"/>
  <c r="I86" i="11"/>
  <c r="I43" i="11"/>
  <c r="I47" i="11"/>
  <c r="I76" i="11"/>
  <c r="I83" i="11"/>
  <c r="I87" i="11"/>
  <c r="I88" i="11" s="1"/>
  <c r="H98" i="11" s="1"/>
  <c r="H100" i="11" s="1"/>
  <c r="H128" i="11" s="1"/>
  <c r="I35" i="11"/>
  <c r="I44" i="11"/>
  <c r="I48" i="11"/>
  <c r="I72" i="11"/>
  <c r="I74" i="11"/>
  <c r="H77" i="11"/>
  <c r="I84" i="11"/>
  <c r="I42" i="11"/>
  <c r="H125" i="11"/>
  <c r="I36" i="11"/>
  <c r="I45" i="11"/>
  <c r="I49" i="11"/>
  <c r="H77" i="13"/>
  <c r="I85" i="13"/>
  <c r="I48" i="13"/>
  <c r="I44" i="13"/>
  <c r="I35" i="13"/>
  <c r="I45" i="13"/>
  <c r="I84" i="13"/>
  <c r="I74" i="13"/>
  <c r="I72" i="13"/>
  <c r="I47" i="13"/>
  <c r="I43" i="13"/>
  <c r="H125" i="13"/>
  <c r="I86" i="13"/>
  <c r="I73" i="13"/>
  <c r="I87" i="13"/>
  <c r="I83" i="13"/>
  <c r="I76" i="13"/>
  <c r="I46" i="13"/>
  <c r="I42" i="13"/>
  <c r="I49" i="13"/>
  <c r="I36" i="13"/>
  <c r="H38" i="13"/>
  <c r="I37" i="13"/>
  <c r="I85" i="12"/>
  <c r="I48" i="12"/>
  <c r="I44" i="12"/>
  <c r="I84" i="12"/>
  <c r="I47" i="12"/>
  <c r="I43" i="12"/>
  <c r="H125" i="12"/>
  <c r="I86" i="12"/>
  <c r="I49" i="12"/>
  <c r="I36" i="12"/>
  <c r="I87" i="12"/>
  <c r="I83" i="12"/>
  <c r="I76" i="12"/>
  <c r="I46" i="12"/>
  <c r="I42" i="12"/>
  <c r="I45" i="12"/>
  <c r="I73" i="12"/>
  <c r="I75" i="12"/>
  <c r="H37" i="12"/>
  <c r="I37" i="12" s="1"/>
  <c r="I72" i="12"/>
  <c r="I74" i="12"/>
  <c r="H77" i="12"/>
  <c r="I35" i="12"/>
  <c r="I85" i="10"/>
  <c r="I48" i="10"/>
  <c r="I44" i="10"/>
  <c r="I84" i="10"/>
  <c r="I72" i="10"/>
  <c r="I47" i="10"/>
  <c r="I43" i="10"/>
  <c r="I74" i="10"/>
  <c r="I87" i="10"/>
  <c r="I83" i="10"/>
  <c r="I76" i="10"/>
  <c r="I46" i="10"/>
  <c r="I42" i="10"/>
  <c r="H125" i="10"/>
  <c r="I86" i="10"/>
  <c r="I75" i="10"/>
  <c r="I73" i="10"/>
  <c r="I49" i="10"/>
  <c r="I45" i="10"/>
  <c r="I36" i="10"/>
  <c r="H37" i="10"/>
  <c r="I37" i="10" s="1"/>
  <c r="I35" i="10"/>
  <c r="I38" i="10" s="1"/>
  <c r="H65" i="10" s="1"/>
  <c r="H60" i="9"/>
  <c r="H67" i="9" s="1"/>
  <c r="I87" i="9"/>
  <c r="I83" i="9"/>
  <c r="I76" i="9"/>
  <c r="I46" i="9"/>
  <c r="I42" i="9"/>
  <c r="H125" i="9"/>
  <c r="I86" i="9"/>
  <c r="I49" i="9"/>
  <c r="I45" i="9"/>
  <c r="I36" i="9"/>
  <c r="I85" i="9"/>
  <c r="I48" i="9"/>
  <c r="I44" i="9"/>
  <c r="I84" i="9"/>
  <c r="I74" i="9"/>
  <c r="I72" i="9"/>
  <c r="I47" i="9"/>
  <c r="I43" i="9"/>
  <c r="I35" i="9"/>
  <c r="I87" i="7"/>
  <c r="I83" i="7"/>
  <c r="I76" i="7"/>
  <c r="I47" i="7"/>
  <c r="I43" i="7"/>
  <c r="H125" i="7"/>
  <c r="I86" i="7"/>
  <c r="I46" i="7"/>
  <c r="I42" i="7"/>
  <c r="I85" i="7"/>
  <c r="I49" i="7"/>
  <c r="I45" i="7"/>
  <c r="I36" i="7"/>
  <c r="I84" i="7"/>
  <c r="I74" i="7"/>
  <c r="I72" i="7"/>
  <c r="I48" i="7"/>
  <c r="I44" i="7"/>
  <c r="I35" i="7"/>
  <c r="I73" i="7"/>
  <c r="I75" i="3"/>
  <c r="I37" i="3"/>
  <c r="I73" i="3"/>
  <c r="I46" i="3"/>
  <c r="I43" i="3"/>
  <c r="I47" i="3"/>
  <c r="I76" i="3"/>
  <c r="I83" i="3"/>
  <c r="I87" i="3"/>
  <c r="I86" i="3"/>
  <c r="H125" i="3"/>
  <c r="I35" i="3"/>
  <c r="I44" i="3"/>
  <c r="I48" i="3"/>
  <c r="I72" i="3"/>
  <c r="I74" i="3"/>
  <c r="H77" i="3"/>
  <c r="I84" i="3"/>
  <c r="I42" i="3"/>
  <c r="I36" i="3"/>
  <c r="I45" i="3"/>
  <c r="I49" i="3"/>
  <c r="I49" i="2"/>
  <c r="I36" i="2"/>
  <c r="I74" i="2"/>
  <c r="I44" i="2"/>
  <c r="I35" i="2"/>
  <c r="I87" i="2"/>
  <c r="I83" i="2"/>
  <c r="I76" i="2"/>
  <c r="I47" i="2"/>
  <c r="I43" i="2"/>
  <c r="H125" i="2"/>
  <c r="I86" i="2"/>
  <c r="I46" i="2"/>
  <c r="I42" i="2"/>
  <c r="I85" i="2"/>
  <c r="I45" i="2"/>
  <c r="I84" i="2"/>
  <c r="I72" i="2"/>
  <c r="I48" i="2"/>
  <c r="I75" i="2"/>
  <c r="I37" i="2"/>
  <c r="I73" i="2"/>
  <c r="I77" i="15" l="1"/>
  <c r="H127" i="15" s="1"/>
  <c r="H38" i="11"/>
  <c r="I38" i="11"/>
  <c r="H65" i="11" s="1"/>
  <c r="I88" i="13"/>
  <c r="H98" i="13" s="1"/>
  <c r="H100" i="13" s="1"/>
  <c r="H128" i="13" s="1"/>
  <c r="H38" i="10"/>
  <c r="I88" i="10"/>
  <c r="H98" i="10" s="1"/>
  <c r="H100" i="10" s="1"/>
  <c r="H128" i="10" s="1"/>
  <c r="H38" i="9"/>
  <c r="I38" i="9"/>
  <c r="H65" i="9" s="1"/>
  <c r="I77" i="9"/>
  <c r="H127" i="9" s="1"/>
  <c r="I37" i="7"/>
  <c r="H77" i="7"/>
  <c r="I45" i="16"/>
  <c r="H60" i="16"/>
  <c r="H67" i="16" s="1"/>
  <c r="I38" i="12"/>
  <c r="H65" i="12" s="1"/>
  <c r="I50" i="12"/>
  <c r="H66" i="12" s="1"/>
  <c r="I88" i="12"/>
  <c r="H98" i="12" s="1"/>
  <c r="H100" i="12" s="1"/>
  <c r="H128" i="12" s="1"/>
  <c r="I37" i="16"/>
  <c r="I43" i="16"/>
  <c r="I87" i="16"/>
  <c r="I44" i="16"/>
  <c r="I84" i="16"/>
  <c r="I49" i="16"/>
  <c r="I46" i="16"/>
  <c r="I48" i="16"/>
  <c r="I85" i="16"/>
  <c r="I42" i="16"/>
  <c r="I76" i="16"/>
  <c r="I86" i="16"/>
  <c r="I72" i="16"/>
  <c r="I36" i="16"/>
  <c r="I75" i="16"/>
  <c r="I47" i="16"/>
  <c r="I73" i="16"/>
  <c r="H125" i="16"/>
  <c r="I83" i="16"/>
  <c r="I35" i="16"/>
  <c r="I38" i="16" s="1"/>
  <c r="H65" i="16" s="1"/>
  <c r="I74" i="16"/>
  <c r="I50" i="15"/>
  <c r="H66" i="15" s="1"/>
  <c r="I38" i="15"/>
  <c r="H65" i="15" s="1"/>
  <c r="H68" i="15" s="1"/>
  <c r="H126" i="15" s="1"/>
  <c r="I75" i="14"/>
  <c r="I88" i="14"/>
  <c r="H98" i="14" s="1"/>
  <c r="H100" i="14" s="1"/>
  <c r="H128" i="14" s="1"/>
  <c r="I77" i="14"/>
  <c r="H127" i="14" s="1"/>
  <c r="H38" i="14"/>
  <c r="I37" i="14"/>
  <c r="I38" i="14" s="1"/>
  <c r="H65" i="14" s="1"/>
  <c r="H60" i="14"/>
  <c r="H67" i="14" s="1"/>
  <c r="I50" i="14"/>
  <c r="H66" i="14" s="1"/>
  <c r="I50" i="11"/>
  <c r="H66" i="11" s="1"/>
  <c r="I77" i="11"/>
  <c r="H127" i="11" s="1"/>
  <c r="H60" i="11"/>
  <c r="H67" i="11" s="1"/>
  <c r="I77" i="13"/>
  <c r="H127" i="13" s="1"/>
  <c r="I38" i="13"/>
  <c r="H65" i="13" s="1"/>
  <c r="I50" i="13"/>
  <c r="H66" i="13" s="1"/>
  <c r="H60" i="13"/>
  <c r="H67" i="13" s="1"/>
  <c r="H60" i="12"/>
  <c r="H67" i="12" s="1"/>
  <c r="I77" i="12"/>
  <c r="H127" i="12" s="1"/>
  <c r="H38" i="12"/>
  <c r="H60" i="10"/>
  <c r="H67" i="10" s="1"/>
  <c r="I50" i="10"/>
  <c r="H66" i="10" s="1"/>
  <c r="I77" i="10"/>
  <c r="H127" i="10" s="1"/>
  <c r="I88" i="9"/>
  <c r="H98" i="9" s="1"/>
  <c r="H100" i="9" s="1"/>
  <c r="H128" i="9" s="1"/>
  <c r="I50" i="9"/>
  <c r="H66" i="9" s="1"/>
  <c r="H68" i="9" s="1"/>
  <c r="H126" i="9" s="1"/>
  <c r="I88" i="7"/>
  <c r="H98" i="7" s="1"/>
  <c r="H100" i="7" s="1"/>
  <c r="H128" i="7" s="1"/>
  <c r="H60" i="7"/>
  <c r="H67" i="7" s="1"/>
  <c r="I50" i="7"/>
  <c r="H66" i="7" s="1"/>
  <c r="I38" i="7"/>
  <c r="H65" i="7" s="1"/>
  <c r="I77" i="7"/>
  <c r="H127" i="7" s="1"/>
  <c r="I88" i="3"/>
  <c r="H98" i="3" s="1"/>
  <c r="H100" i="3" s="1"/>
  <c r="H128" i="3" s="1"/>
  <c r="I50" i="3"/>
  <c r="H66" i="3" s="1"/>
  <c r="I77" i="3"/>
  <c r="H127" i="3" s="1"/>
  <c r="I38" i="3"/>
  <c r="H65" i="3" s="1"/>
  <c r="I38" i="2"/>
  <c r="H65" i="2" s="1"/>
  <c r="I88" i="2"/>
  <c r="H98" i="2" s="1"/>
  <c r="H100" i="2" s="1"/>
  <c r="H128" i="2" s="1"/>
  <c r="I77" i="2"/>
  <c r="H127" i="2" s="1"/>
  <c r="I50" i="2"/>
  <c r="H66" i="2" s="1"/>
  <c r="H67" i="2"/>
  <c r="I50" i="16" l="1"/>
  <c r="H66" i="16" s="1"/>
  <c r="H68" i="16" s="1"/>
  <c r="H126" i="16" s="1"/>
  <c r="I77" i="16"/>
  <c r="H127" i="16" s="1"/>
  <c r="H68" i="12"/>
  <c r="H126" i="12" s="1"/>
  <c r="H68" i="11"/>
  <c r="H126" i="11" s="1"/>
  <c r="I88" i="16"/>
  <c r="H98" i="16" s="1"/>
  <c r="H100" i="16" s="1"/>
  <c r="H128" i="16" s="1"/>
  <c r="H68" i="14"/>
  <c r="H126" i="14" s="1"/>
  <c r="H68" i="13"/>
  <c r="H126" i="13" s="1"/>
  <c r="H68" i="10"/>
  <c r="H126" i="10" s="1"/>
  <c r="H68" i="7"/>
  <c r="H126" i="7" s="1"/>
  <c r="H68" i="3"/>
  <c r="H126" i="3" s="1"/>
  <c r="H68" i="2"/>
  <c r="H126" i="2" s="1"/>
  <c r="H58" i="1" l="1"/>
  <c r="H57" i="1"/>
  <c r="S46" i="20" l="1"/>
  <c r="S48" i="20" s="1"/>
  <c r="S33" i="6"/>
  <c r="S34" i="6"/>
  <c r="S35" i="6"/>
  <c r="S36" i="6"/>
  <c r="S37" i="6"/>
  <c r="S38" i="6"/>
  <c r="S39" i="6"/>
  <c r="S40" i="6"/>
  <c r="S41" i="6"/>
  <c r="S42" i="6"/>
  <c r="S43" i="6"/>
  <c r="S44" i="6"/>
  <c r="S45" i="6"/>
  <c r="S32" i="6"/>
  <c r="S31" i="6"/>
  <c r="S30" i="6"/>
  <c r="S29" i="6"/>
  <c r="S28" i="6"/>
  <c r="S27" i="6"/>
  <c r="S26" i="6"/>
  <c r="S25" i="6"/>
  <c r="S24" i="6"/>
  <c r="S23" i="6"/>
  <c r="S22" i="6"/>
  <c r="S21" i="6"/>
  <c r="S20" i="6"/>
  <c r="S19" i="6"/>
  <c r="S18" i="6"/>
  <c r="S17" i="6"/>
  <c r="S16" i="6"/>
  <c r="S15" i="6"/>
  <c r="S14" i="6"/>
  <c r="S13" i="6"/>
  <c r="S12" i="6"/>
  <c r="S11" i="6"/>
  <c r="S10" i="6"/>
  <c r="S9" i="6"/>
  <c r="S8" i="6"/>
  <c r="S7" i="6"/>
  <c r="S6" i="6"/>
  <c r="S5" i="6"/>
  <c r="S4" i="6"/>
  <c r="I119" i="1"/>
  <c r="I118" i="1"/>
  <c r="I117" i="1"/>
  <c r="I116" i="1"/>
  <c r="H120" i="1"/>
  <c r="H108" i="1"/>
  <c r="I93" i="1"/>
  <c r="H99" i="1" s="1"/>
  <c r="H93" i="1"/>
  <c r="H88" i="1"/>
  <c r="I82" i="1"/>
  <c r="H74" i="1"/>
  <c r="H72" i="1"/>
  <c r="H73" i="1" s="1"/>
  <c r="H59" i="1"/>
  <c r="H50" i="1"/>
  <c r="H35" i="1"/>
  <c r="H30" i="1"/>
  <c r="H60" i="1" l="1"/>
  <c r="S46" i="6"/>
  <c r="E63" i="19"/>
  <c r="S46" i="19"/>
  <c r="E63" i="18"/>
  <c r="E65" i="18" s="1"/>
  <c r="E63" i="17"/>
  <c r="E65" i="17" s="1"/>
  <c r="E63" i="20"/>
  <c r="E65" i="20" s="1"/>
  <c r="H107" i="1"/>
  <c r="H107" i="3"/>
  <c r="H107" i="2"/>
  <c r="H125" i="1"/>
  <c r="I87" i="1"/>
  <c r="I45" i="1"/>
  <c r="I49" i="1"/>
  <c r="I35" i="1"/>
  <c r="I74" i="1"/>
  <c r="I84" i="1"/>
  <c r="I83" i="1"/>
  <c r="I76" i="1"/>
  <c r="I46" i="1"/>
  <c r="I42" i="1"/>
  <c r="I86" i="1"/>
  <c r="I36" i="1"/>
  <c r="I85" i="1"/>
  <c r="I73" i="1"/>
  <c r="I72" i="1"/>
  <c r="I43" i="1"/>
  <c r="I47" i="1"/>
  <c r="I44" i="1"/>
  <c r="I48" i="1"/>
  <c r="H37" i="1"/>
  <c r="I37" i="1" s="1"/>
  <c r="I38" i="1" s="1"/>
  <c r="H65" i="1" s="1"/>
  <c r="E63" i="6"/>
  <c r="E65" i="6" s="1"/>
  <c r="S46" i="18"/>
  <c r="S48" i="18" s="1"/>
  <c r="S46" i="17"/>
  <c r="S48" i="17" s="1"/>
  <c r="E65" i="19"/>
  <c r="L34" i="20"/>
  <c r="L36" i="20" s="1"/>
  <c r="L34" i="19"/>
  <c r="L36" i="19" s="1"/>
  <c r="L34" i="18"/>
  <c r="L36" i="18" s="1"/>
  <c r="L34" i="17"/>
  <c r="L36" i="17" s="1"/>
  <c r="S48" i="6"/>
  <c r="L34" i="6"/>
  <c r="L36" i="6" s="1"/>
  <c r="H75" i="1"/>
  <c r="I75" i="1" s="1"/>
  <c r="H38" i="1"/>
  <c r="I50" i="1" l="1"/>
  <c r="H66" i="1" s="1"/>
  <c r="I88" i="1"/>
  <c r="H98" i="1" s="1"/>
  <c r="H100" i="1" s="1"/>
  <c r="H128" i="1" s="1"/>
  <c r="H105" i="14"/>
  <c r="H105" i="15"/>
  <c r="H105" i="16"/>
  <c r="H107" i="16"/>
  <c r="H107" i="15"/>
  <c r="H107" i="14"/>
  <c r="H109" i="14" s="1"/>
  <c r="H129" i="14" s="1"/>
  <c r="H130" i="14" s="1"/>
  <c r="I113" i="14" s="1"/>
  <c r="I114" i="14" s="1"/>
  <c r="I120" i="14" s="1"/>
  <c r="H131" i="14" s="1"/>
  <c r="H132" i="14" s="1"/>
  <c r="H106" i="15"/>
  <c r="H106" i="16"/>
  <c r="H106" i="14"/>
  <c r="H106" i="13"/>
  <c r="H106" i="11"/>
  <c r="H105" i="13"/>
  <c r="H105" i="11"/>
  <c r="H105" i="10"/>
  <c r="H105" i="12"/>
  <c r="H107" i="10"/>
  <c r="H107" i="12"/>
  <c r="H106" i="10"/>
  <c r="H106" i="12"/>
  <c r="H107" i="7"/>
  <c r="H107" i="9"/>
  <c r="H106" i="7"/>
  <c r="H106" i="9"/>
  <c r="H105" i="7"/>
  <c r="H105" i="9"/>
  <c r="H105" i="1"/>
  <c r="H105" i="2"/>
  <c r="H105" i="3"/>
  <c r="H106" i="1"/>
  <c r="H106" i="3"/>
  <c r="H106" i="2"/>
  <c r="H109" i="16"/>
  <c r="H129" i="16" s="1"/>
  <c r="H130" i="16" s="1"/>
  <c r="I113" i="16" s="1"/>
  <c r="I114" i="16" s="1"/>
  <c r="I120" i="16" s="1"/>
  <c r="H131" i="16" s="1"/>
  <c r="H132" i="16" s="1"/>
  <c r="H109" i="15"/>
  <c r="H129" i="15" s="1"/>
  <c r="H130" i="15" s="1"/>
  <c r="I113" i="15" s="1"/>
  <c r="I114" i="15" s="1"/>
  <c r="I120" i="15" s="1"/>
  <c r="H131" i="15" s="1"/>
  <c r="H132" i="15" s="1"/>
  <c r="H67" i="1"/>
  <c r="H77" i="1"/>
  <c r="I77" i="1"/>
  <c r="H127" i="1" s="1"/>
  <c r="S48" i="19"/>
  <c r="H109" i="7" l="1"/>
  <c r="H129" i="7" s="1"/>
  <c r="H130" i="7" s="1"/>
  <c r="I113" i="7" s="1"/>
  <c r="I114" i="7" s="1"/>
  <c r="I120" i="7" s="1"/>
  <c r="H131" i="7" s="1"/>
  <c r="H132" i="7" s="1"/>
  <c r="C6" i="27" s="1" a="1"/>
  <c r="C6" i="27" s="1"/>
  <c r="E6" i="27" s="1"/>
  <c r="E8" i="27" s="1"/>
  <c r="H109" i="9"/>
  <c r="H129" i="9" s="1"/>
  <c r="H130" i="9" s="1"/>
  <c r="I113" i="9" s="1"/>
  <c r="I114" i="9" s="1"/>
  <c r="I120" i="9" s="1"/>
  <c r="H131" i="9" s="1"/>
  <c r="H132" i="9" s="1"/>
  <c r="C12" i="27" s="1" a="1"/>
  <c r="C12" i="27" s="1"/>
  <c r="E12" i="27" s="1"/>
  <c r="E14" i="27" s="1"/>
  <c r="C12" i="30" a="1"/>
  <c r="C12" i="30" s="1"/>
  <c r="E12" i="30" s="1"/>
  <c r="E14" i="30" s="1"/>
  <c r="C18" i="30" a="1"/>
  <c r="C18" i="30" s="1"/>
  <c r="E18" i="30" s="1"/>
  <c r="E20" i="30" s="1"/>
  <c r="C6" i="30" a="1"/>
  <c r="C6" i="30" s="1"/>
  <c r="E6" i="30" s="1"/>
  <c r="E8" i="30" s="1"/>
  <c r="H107" i="11"/>
  <c r="H109" i="11" s="1"/>
  <c r="H129" i="11" s="1"/>
  <c r="H130" i="11" s="1"/>
  <c r="I113" i="11" s="1"/>
  <c r="I114" i="11" s="1"/>
  <c r="I120" i="11" s="1"/>
  <c r="H131" i="11" s="1"/>
  <c r="H132" i="11" s="1"/>
  <c r="H107" i="13"/>
  <c r="H109" i="13" s="1"/>
  <c r="H129" i="13" s="1"/>
  <c r="H130" i="13" s="1"/>
  <c r="I113" i="13" s="1"/>
  <c r="I114" i="13" s="1"/>
  <c r="I120" i="13" s="1"/>
  <c r="H131" i="13" s="1"/>
  <c r="H132" i="13" s="1"/>
  <c r="H109" i="10"/>
  <c r="H129" i="10" s="1"/>
  <c r="H130" i="10" s="1"/>
  <c r="I113" i="10" s="1"/>
  <c r="I114" i="10" s="1"/>
  <c r="I120" i="10" s="1"/>
  <c r="H131" i="10" s="1"/>
  <c r="H132" i="10" s="1"/>
  <c r="H109" i="12"/>
  <c r="H129" i="12" s="1"/>
  <c r="H130" i="12" s="1"/>
  <c r="I113" i="12" s="1"/>
  <c r="I114" i="12" s="1"/>
  <c r="I120" i="12" s="1"/>
  <c r="H131" i="12" s="1"/>
  <c r="H132" i="12" s="1"/>
  <c r="H109" i="2"/>
  <c r="H109" i="3"/>
  <c r="H129" i="3" s="1"/>
  <c r="H130" i="3" s="1"/>
  <c r="I113" i="3" s="1"/>
  <c r="I114" i="3" s="1"/>
  <c r="I120" i="3" s="1"/>
  <c r="H131" i="3" s="1"/>
  <c r="H132" i="3" s="1"/>
  <c r="H109" i="1"/>
  <c r="H129" i="1" s="1"/>
  <c r="H68" i="1"/>
  <c r="H126" i="1" s="1"/>
  <c r="C6" i="29" l="1" a="1"/>
  <c r="C6" i="29" s="1"/>
  <c r="E6" i="29" s="1"/>
  <c r="E8" i="29" s="1"/>
  <c r="C12" i="29" a="1"/>
  <c r="C12" i="29" s="1"/>
  <c r="E12" i="29" s="1"/>
  <c r="E14" i="29" s="1"/>
  <c r="C13" i="28" a="1"/>
  <c r="C13" i="28" s="1"/>
  <c r="E13" i="28" s="1"/>
  <c r="E15" i="28" s="1"/>
  <c r="C6" i="28" a="1"/>
  <c r="C6" i="28" s="1"/>
  <c r="E6" i="28" s="1"/>
  <c r="E8" i="28" s="1"/>
  <c r="C18" i="26" a="1"/>
  <c r="C18" i="26" s="1"/>
  <c r="E18" i="26" s="1"/>
  <c r="E20" i="26" s="1"/>
  <c r="H129" i="2"/>
  <c r="H130" i="2" s="1"/>
  <c r="I113" i="2" s="1"/>
  <c r="I114" i="2" s="1"/>
  <c r="I120" i="2" s="1"/>
  <c r="H131" i="2" s="1"/>
  <c r="H132" i="2" s="1"/>
  <c r="H130" i="1"/>
  <c r="I113" i="1" s="1"/>
  <c r="I114" i="1" s="1"/>
  <c r="I120" i="1" s="1"/>
  <c r="H131" i="1" s="1"/>
  <c r="H132" i="1" s="1"/>
  <c r="C6" i="26" l="1" a="1"/>
  <c r="C6" i="26" s="1"/>
  <c r="E6" i="26" s="1"/>
  <c r="E8" i="26" s="1"/>
  <c r="C12" i="26" a="1"/>
  <c r="C12" i="26" s="1"/>
  <c r="E12" i="26" s="1"/>
  <c r="E14" i="26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<sst xmlns="http://schemas.openxmlformats.org/spreadsheetml/2006/main" count="3856" uniqueCount="384">
  <si>
    <t>Instituto Chico Mendes de Conservação da Biodiversidade</t>
  </si>
  <si>
    <t>Processo nº 02124.003498/2022-13</t>
  </si>
  <si>
    <t>Tipo do serviço</t>
  </si>
  <si>
    <t>Classificação Brasileira de Ocupações (CBO)</t>
  </si>
  <si>
    <t>5143-20</t>
  </si>
  <si>
    <t>Salário Normativo da Categoria Profissional</t>
  </si>
  <si>
    <t>Categoria profissional</t>
  </si>
  <si>
    <t>Data base da categoria</t>
  </si>
  <si>
    <t>MÓDULO 01: COMPOSIÇÃO DA REMUNERAÇÃO</t>
  </si>
  <si>
    <t>Composição da remuneração</t>
  </si>
  <si>
    <t>Valor (R$)</t>
  </si>
  <si>
    <t>A</t>
  </si>
  <si>
    <t>Salário base</t>
  </si>
  <si>
    <t>B</t>
  </si>
  <si>
    <t>Adicional de periculosidade</t>
  </si>
  <si>
    <t>C</t>
  </si>
  <si>
    <t>Adicional de insalubridade</t>
  </si>
  <si>
    <t>D</t>
  </si>
  <si>
    <t>Adicional noturno</t>
  </si>
  <si>
    <t>E</t>
  </si>
  <si>
    <t>Hora noturna reduzida</t>
  </si>
  <si>
    <t>F</t>
  </si>
  <si>
    <t>Outros (especificar)</t>
  </si>
  <si>
    <t>TOTAL DA REMUNERAÇÃO</t>
  </si>
  <si>
    <t>MÓDULO 02: ENCARGOS E BENEFÍCIOS ANUAIS, MENSAIS E DIÁRIOS</t>
  </si>
  <si>
    <t>Submódulo 2.1 - 13º (décimo terceiro) salário e Férias e Adicional de Férias</t>
  </si>
  <si>
    <t>2.1</t>
  </si>
  <si>
    <t>13º Salário, Férias e Adicional de Férias</t>
  </si>
  <si>
    <t>(%)</t>
  </si>
  <si>
    <t>13º salário</t>
  </si>
  <si>
    <t>Adicional de férias</t>
  </si>
  <si>
    <t>Incidência do submódulo 2.2 sobre o 13º salário e adicional de férias</t>
  </si>
  <si>
    <t>TOTAL</t>
  </si>
  <si>
    <t>Submódulo 2.2 - Encargos previdenciários (GPS), Fundo de Garantia por Tempo de Serviço (FGTS) e outras contribuições</t>
  </si>
  <si>
    <t>2.2</t>
  </si>
  <si>
    <t>GPS, FGTS e outras contribuições</t>
  </si>
  <si>
    <t>INSS</t>
  </si>
  <si>
    <t>Salário Educação</t>
  </si>
  <si>
    <t>Seguro Acidente do Trabalho (RATxFAP)</t>
  </si>
  <si>
    <t>SESC ou SESI</t>
  </si>
  <si>
    <t>SENAI ou SENAC</t>
  </si>
  <si>
    <t>SEBRAE</t>
  </si>
  <si>
    <t>G</t>
  </si>
  <si>
    <t>INCRA</t>
  </si>
  <si>
    <t>H</t>
  </si>
  <si>
    <t>FGTS</t>
  </si>
  <si>
    <t>Submódulo 2.3 - Benefícios Mensais e Diários</t>
  </si>
  <si>
    <t>2.3</t>
  </si>
  <si>
    <t>Benefícios Mensais e Diários</t>
  </si>
  <si>
    <t>Transporte</t>
  </si>
  <si>
    <t>Auxílio-Refeição/Alimentação</t>
  </si>
  <si>
    <t>Seguro de vida, invalidez e funeral</t>
  </si>
  <si>
    <t>Auxílio Saúde</t>
  </si>
  <si>
    <t>Assistência Odontológica</t>
  </si>
  <si>
    <t xml:space="preserve">Outros (especificar) </t>
  </si>
  <si>
    <t>QUADRO RESUMO DO MÓDULO 2 - ENCARGOS E BENEFÍCIOS ANUAIS, MENSAIS E DIÁRIOS</t>
  </si>
  <si>
    <t>Encargos e Benefícios Anuais, Mensais e Diários</t>
  </si>
  <si>
    <t>13º (décimo terceiro) Salário e Adicional de Férias</t>
  </si>
  <si>
    <t>MÓDULO 03: PROVISÃO PARA RESCISÃO</t>
  </si>
  <si>
    <t>Provisão para Rescisão</t>
  </si>
  <si>
    <t>Aviso Prévio Indenizado</t>
  </si>
  <si>
    <t>Incidência do FGTS sobre o Aviso Prévio Indenizado</t>
  </si>
  <si>
    <t>Aviso Prévio Trabalhado</t>
  </si>
  <si>
    <t>Incidência dos encargos do submódulo 2.2 sobre o Aviso Prévio Trabalhado</t>
  </si>
  <si>
    <t>Multa do FGTS sobre o API e APT</t>
  </si>
  <si>
    <t>MÓDULO 04: CUSTO DE REPOSIÇÃO DO PROFISSIONAL AUSENTE</t>
  </si>
  <si>
    <t>Submódulo 4.1 - Substituto nas Ausências Legais</t>
  </si>
  <si>
    <t>4.1</t>
  </si>
  <si>
    <t>Ausências Legais</t>
  </si>
  <si>
    <t>Substituto nas Ausências de Férias</t>
  </si>
  <si>
    <t>Substituto na cobertura de Ausências Legais</t>
  </si>
  <si>
    <t>Substituto na cobertura de Licença-Paternidade</t>
  </si>
  <si>
    <t>Substituto na cobertura de Ausências por acidente de trabalho</t>
  </si>
  <si>
    <t>Substituto na cobertura de Afastamento Maternidade</t>
  </si>
  <si>
    <t>Substituto na cobertura de Outras ausências (Ausência por Doença))</t>
  </si>
  <si>
    <t>Submódulo 4.2 -Substituto na Intrajornada</t>
  </si>
  <si>
    <t>4.2</t>
  </si>
  <si>
    <t>Substituto na Intrajornada</t>
  </si>
  <si>
    <t>Substituto na cobertura de Intervalo para repouso ou alimentação</t>
  </si>
  <si>
    <t>QUADRO RESUMO DO MÓDULO 4 - CUSTO DE REPOSIÇÃO DO PROFISSIONAL AUSENTE</t>
  </si>
  <si>
    <t>Custo de Reposição de Profissional Ausente</t>
  </si>
  <si>
    <t>Substituto nas Ausência Legais</t>
  </si>
  <si>
    <t>MÓDULO 05: INSUMOS DIVERSOS (CUSTO MENSAL POR EMPREGADO)</t>
  </si>
  <si>
    <t>Insumos Diversos</t>
  </si>
  <si>
    <t>Uniformes</t>
  </si>
  <si>
    <t>Materiais de Limpeza</t>
  </si>
  <si>
    <t>Materiais de Consumo Duráveis</t>
  </si>
  <si>
    <t xml:space="preserve">Equipamentos </t>
  </si>
  <si>
    <t>EPI</t>
  </si>
  <si>
    <t>MÓDULO 6: CUSTOS INDIRETOS, TRIBUTOS E LUCRO</t>
  </si>
  <si>
    <t>Custos Indiretos, Tributos e Lucro</t>
  </si>
  <si>
    <t>Custos indiretos</t>
  </si>
  <si>
    <t>Lucro</t>
  </si>
  <si>
    <t>Tributos</t>
  </si>
  <si>
    <t>C.1</t>
  </si>
  <si>
    <t>Tributos Federais</t>
  </si>
  <si>
    <t>PIS</t>
  </si>
  <si>
    <t>C.2</t>
  </si>
  <si>
    <t>COFINS</t>
  </si>
  <si>
    <t>C.3</t>
  </si>
  <si>
    <t>CPRB</t>
  </si>
  <si>
    <t>C.4</t>
  </si>
  <si>
    <t>Tibutos Municipais</t>
  </si>
  <si>
    <t>ISS</t>
  </si>
  <si>
    <t>QUADRO RESUMO DO CUSTO POR EMPREGADO</t>
  </si>
  <si>
    <t>Mão-de-obra vinculada  à execução contratual (valor por empregado)</t>
  </si>
  <si>
    <t>Módulo 1 - Composição da Remuneração</t>
  </si>
  <si>
    <t>Módulo 2 - Encargos e Benefícios Anuais, Mensais e Diários</t>
  </si>
  <si>
    <t>Módulo 3 - Provisão para rescisão</t>
  </si>
  <si>
    <t>Módulo 4 – Custo de Reposição do Profissional Ausente</t>
  </si>
  <si>
    <t>Módulo 5 – Insumos Diversos</t>
  </si>
  <si>
    <t>SUBTOTAL (A+B+C+D+E)</t>
  </si>
  <si>
    <t>Módulo 6 – Custos indiretos, tributos e lucro</t>
  </si>
  <si>
    <t>VALOR TOTAL POR EMPREGADO</t>
  </si>
  <si>
    <t>Dados para composição dos custos referente à mão-de-obra</t>
  </si>
  <si>
    <t>PLANILHA DE CUSTOS E FORMAÇÕES DE PREÇOS</t>
  </si>
  <si>
    <t>DISCRIMINAÇÃO DOS SERVIÇOS (DADOS REFERENTES À CONTRATAÇÃO)</t>
  </si>
  <si>
    <t>Data de apresentação da proposta (dia/mês/ano)</t>
  </si>
  <si>
    <t>Município/ UF</t>
  </si>
  <si>
    <t>Ano Acordo, Convenção ou Sentença Normativa em Dissídio Coletivo</t>
  </si>
  <si>
    <t>Nº de meses de execução contratual</t>
  </si>
  <si>
    <t>IDENTIFICAÇÃO DO SERVIÇO</t>
  </si>
  <si>
    <t>Tipo de Serviço</t>
  </si>
  <si>
    <t>Unidade de Medida</t>
  </si>
  <si>
    <t>Quantidade total a contratar</t>
  </si>
  <si>
    <t>Servente</t>
  </si>
  <si>
    <t>Área a ser limpa</t>
  </si>
  <si>
    <t>Conforme Anexo</t>
  </si>
  <si>
    <t>MÃO-DE-OBRA</t>
  </si>
  <si>
    <t>MÃO-DE-OBRA VINCULADA À EXECUÇÃO CONTRATUAL</t>
  </si>
  <si>
    <t>Limpeza, Asseio e Conservação</t>
  </si>
  <si>
    <t>ITEM</t>
  </si>
  <si>
    <t>OP. DE ROÇADEIRA</t>
  </si>
  <si>
    <t>RELAÇÃO DE MATERIAL DE LIMPEZA</t>
  </si>
  <si>
    <t>MATERIAIS DE CONSUMO DURÁVEIS</t>
  </si>
  <si>
    <t>EQUIPAMENTOS</t>
  </si>
  <si>
    <t>Item</t>
  </si>
  <si>
    <t>Descrição</t>
  </si>
  <si>
    <t>Quantidade Mensal</t>
  </si>
  <si>
    <t>Valor Unitário</t>
  </si>
  <si>
    <t>Valor Total</t>
  </si>
  <si>
    <t>Quantidade Anual</t>
  </si>
  <si>
    <t>Valor Mensal</t>
  </si>
  <si>
    <t xml:space="preserve">Quantidade </t>
  </si>
  <si>
    <t xml:space="preserve">Valor Unitário </t>
  </si>
  <si>
    <t>Vida Útil (Meses) Depreciação</t>
  </si>
  <si>
    <t>Valor Anual</t>
  </si>
  <si>
    <t>Quantidade Inicial</t>
  </si>
  <si>
    <t>Quantidade Semestral</t>
  </si>
  <si>
    <t>VALOR TOTAL POR SERVENTE</t>
  </si>
  <si>
    <t>TOTAL MENSAL</t>
  </si>
  <si>
    <t>QUANTIDADE DE EMPREGADOS</t>
  </si>
  <si>
    <t>VALOR POR EMPREGADO</t>
  </si>
  <si>
    <t>UNIFORME OPERADOR DE ROÇADEIRA</t>
  </si>
  <si>
    <t>VALOR TOTAL POR OPERADOR DE ROÇADEIRA</t>
  </si>
  <si>
    <t>TIPO DE POSTO</t>
  </si>
  <si>
    <t>SERVENTE  EXTERNO</t>
  </si>
  <si>
    <t>QUANT. POSTOS</t>
  </si>
  <si>
    <t>SERVENTE  INTERNO</t>
  </si>
  <si>
    <t>GRUPO - UF</t>
  </si>
  <si>
    <t>1 - BA</t>
  </si>
  <si>
    <t>1- BA</t>
  </si>
  <si>
    <t>2- MA</t>
  </si>
  <si>
    <t>2 - MA</t>
  </si>
  <si>
    <t>3- PB</t>
  </si>
  <si>
    <t>4 - PE</t>
  </si>
  <si>
    <t>5 - RN</t>
  </si>
  <si>
    <t>Àcido Muriático</t>
  </si>
  <si>
    <t xml:space="preserve">Água Sanitária </t>
  </si>
  <si>
    <t>Álcool em gel 70% com 500g</t>
  </si>
  <si>
    <t>Álcool líquido 70%</t>
  </si>
  <si>
    <t>Amaciante para lavagem de Roupa de Cama e Banho</t>
  </si>
  <si>
    <t>Cera líquida (Embalagem com 5 lts.)</t>
  </si>
  <si>
    <t xml:space="preserve">Cera pastosa incolor </t>
  </si>
  <si>
    <t>Copo plástico 200ml</t>
  </si>
  <si>
    <t>Cupinçída</t>
  </si>
  <si>
    <t>Desinfetante líquido concentrado</t>
  </si>
  <si>
    <t>Desodorizador de ambiente em aerosol</t>
  </si>
  <si>
    <t>Desodorizador de vaso sanitário tipo bloco (pedra) para caixa acoplada  16g</t>
  </si>
  <si>
    <t>Detergente líquido (embalagem c/500mL.)</t>
  </si>
  <si>
    <t>Esponja de aço ( Pacote com 08 unidades)</t>
  </si>
  <si>
    <t>Esponja de mini lock</t>
  </si>
  <si>
    <t>Esponja dupla face (110 mm x 75 mm x 20 mm)</t>
  </si>
  <si>
    <t>Face shield</t>
  </si>
  <si>
    <t>Flanela 40 x 60 cm</t>
  </si>
  <si>
    <t>Fósforo</t>
  </si>
  <si>
    <t xml:space="preserve">Inseticida aerossol, sem odor – frasco com 500 ml </t>
  </si>
  <si>
    <t>Limpa alumínio ( Embalagem com 500ml)</t>
  </si>
  <si>
    <t>Limpador concentrado multiuso ( Embalagem com 500ml)</t>
  </si>
  <si>
    <t>Limpa-vidros (Embalagem com 500ml)</t>
  </si>
  <si>
    <t>Limpeza pesada (Embalagem com 500ml)</t>
  </si>
  <si>
    <t>Lustra-móveis ( Embalagem com 200 ml)</t>
  </si>
  <si>
    <t xml:space="preserve">Luva de borracha </t>
  </si>
  <si>
    <t>Luva de vaqueta</t>
  </si>
  <si>
    <t>Máscara facial - tripla proteção</t>
  </si>
  <si>
    <t>Óleo de peróba (Embalagem com 200ml)</t>
  </si>
  <si>
    <t>Pano de chão - saco de algodão  40x150 cm duplo</t>
  </si>
  <si>
    <t>Pano de prato</t>
  </si>
  <si>
    <t>Papel higiênico em fardos com 8 pacotes, com 04 rolos cada, em folha dupla picotada na cor branca</t>
  </si>
  <si>
    <t>Papel higiênico rolão de folha dupla ( Fardo com 08 unidades)</t>
  </si>
  <si>
    <t>Papel toalha dupla, medindo 23 x 26, pacote com 1.250 folhas na cor branca</t>
  </si>
  <si>
    <t>Papel toalha para dispensador</t>
  </si>
  <si>
    <t xml:space="preserve">Pinho em gel </t>
  </si>
  <si>
    <t>Prendedor de roupa/pano</t>
  </si>
  <si>
    <t>Produto anti-mofo</t>
  </si>
  <si>
    <t>Removedor de cera</t>
  </si>
  <si>
    <t>Removedor de sujeiras pesadas</t>
  </si>
  <si>
    <t>Sabão de côco</t>
  </si>
  <si>
    <t>Sabão em barra 200g (Pacote com 5 unidades)</t>
  </si>
  <si>
    <t>sabão em pó 1kg</t>
  </si>
  <si>
    <t>Sabão líquido concentrado (5Lts)</t>
  </si>
  <si>
    <t>Sabonete em tablete de 90g</t>
  </si>
  <si>
    <t xml:space="preserve">Sabonete líquido para mãos </t>
  </si>
  <si>
    <t>Saco plástico para Lixo de 15 litros (Pacote com 100 unidades)</t>
  </si>
  <si>
    <t>Saco plástico para Lixo de 20 litros (Pacote com 100 unidades)</t>
  </si>
  <si>
    <t>Saco plástico para Lixo de 30 litros (Pacote com 100 unidades)</t>
  </si>
  <si>
    <t>Saco plástico para Lixo de 40 litros (Pacote com 100 unidades)</t>
  </si>
  <si>
    <t>Saco plástico para Lixo de 50 litros (Pacote com 100 unidades)</t>
  </si>
  <si>
    <t>Saco plástico para Lixo de 100 litros (Pacote com 100 unidades)</t>
  </si>
  <si>
    <t>Saco plástico para Lixo de 200 litros (Pacote com 100 unidades)</t>
  </si>
  <si>
    <t>Soda cáustica</t>
  </si>
  <si>
    <t xml:space="preserve">Sapólio em pó </t>
  </si>
  <si>
    <t>Saponáceo Líquido</t>
  </si>
  <si>
    <t>Saponáceo em pó grande</t>
  </si>
  <si>
    <t>Suporte LT</t>
  </si>
  <si>
    <t>Gasolina</t>
  </si>
  <si>
    <t>Balde plástico capacidade 20 litros</t>
  </si>
  <si>
    <t>Borrifador</t>
  </si>
  <si>
    <t>Cesto para colocar lixo</t>
  </si>
  <si>
    <t>Desentupidor de Vaso Sanitário com cabo</t>
  </si>
  <si>
    <t>Desentupidor de pia</t>
  </si>
  <si>
    <t>Escova de nylon manual</t>
  </si>
  <si>
    <t>Esfregão</t>
  </si>
  <si>
    <t>Espanador de móveis</t>
  </si>
  <si>
    <t>Espanador de teto</t>
  </si>
  <si>
    <t>Fio para roçadeira</t>
  </si>
  <si>
    <t>Máscara de proteção contra poeira</t>
  </si>
  <si>
    <t>Mini Lock com cabo</t>
  </si>
  <si>
    <t>Pá plástica para recolher lixo, cabo longo</t>
  </si>
  <si>
    <t>Rodo grande - 60 cm</t>
  </si>
  <si>
    <t>Rodo pequeno - 40 cm</t>
  </si>
  <si>
    <t>Rodo limpador de vidro</t>
  </si>
  <si>
    <t>Rodo Alumínio</t>
  </si>
  <si>
    <t>Rodo de 90 cm cabo de madeira</t>
  </si>
  <si>
    <t>Vassoura de jardim (rastelo)</t>
  </si>
  <si>
    <t>Vassoura de pelo</t>
  </si>
  <si>
    <t>Vassoura de piaçava</t>
  </si>
  <si>
    <t xml:space="preserve">Vassourão (vassoura de gari) </t>
  </si>
  <si>
    <t>Vassoura para limpeza de vaso sanitário</t>
  </si>
  <si>
    <t>Alicate de poda</t>
  </si>
  <si>
    <t>Arrancador de inço (Firmino)</t>
  </si>
  <si>
    <t>Aspirador de pó</t>
  </si>
  <si>
    <t>Caixa de ferramenta</t>
  </si>
  <si>
    <t>Carrinho funcional PAT 044/049</t>
  </si>
  <si>
    <t>Carro de mão</t>
  </si>
  <si>
    <t>Cavadeira com cabo</t>
  </si>
  <si>
    <t>Chibanca</t>
  </si>
  <si>
    <t>Ciscador para jardim</t>
  </si>
  <si>
    <t>Cone</t>
  </si>
  <si>
    <t>Dispensador de papel higiênico (banheiro)</t>
  </si>
  <si>
    <t>Dispensador de papel toalha (banheiro)</t>
  </si>
  <si>
    <t>Enceradeira Industrial grande de 410 mm</t>
  </si>
  <si>
    <t>Enxada</t>
  </si>
  <si>
    <t>Enxada Larga 2,0 L</t>
  </si>
  <si>
    <t>Escada de alumínio 2m</t>
  </si>
  <si>
    <t>Escada de ferro 07 degraus</t>
  </si>
  <si>
    <t xml:space="preserve">Espanador de pó </t>
  </si>
  <si>
    <t>Facão para mato 18”</t>
  </si>
  <si>
    <t>Fita de sinalização</t>
  </si>
  <si>
    <t>Foice roçadeira (ronca);</t>
  </si>
  <si>
    <t>Garfo para terra</t>
  </si>
  <si>
    <t>Kit de EPI para poda (chapéu, perneira, óculos de proteção, luvas de couro, coturno, avental de couro)</t>
  </si>
  <si>
    <t>Lavadora de Alta Pressão</t>
  </si>
  <si>
    <t>Lavadora e enceradeira de piso</t>
  </si>
  <si>
    <t>Lima chata 8 polegadas</t>
  </si>
  <si>
    <t>Machadinha;</t>
  </si>
  <si>
    <t>Mangueira 30 metros</t>
  </si>
  <si>
    <t>Mangueira 50 metros</t>
  </si>
  <si>
    <t>Máquina de lavar roupa</t>
  </si>
  <si>
    <t>Máquina lava jato</t>
  </si>
  <si>
    <t>Motoserra</t>
  </si>
  <si>
    <t>Pá</t>
  </si>
  <si>
    <t>Placa sinalizadora de piso molhado</t>
  </si>
  <si>
    <t>Podador de galho a altura - a gasolina</t>
  </si>
  <si>
    <t>Rastel de metal</t>
  </si>
  <si>
    <t>Reservatório para sabão líquido ( Banheiro)</t>
  </si>
  <si>
    <t>Roçadeira / aparador de grama</t>
  </si>
  <si>
    <t>Roçadeira costal à gasolina</t>
  </si>
  <si>
    <t>Serrote</t>
  </si>
  <si>
    <t>Serrote corta galho;</t>
  </si>
  <si>
    <t xml:space="preserve">Soprador </t>
  </si>
  <si>
    <t>Tesoura de poda</t>
  </si>
  <si>
    <t>Toalhas para banheiro de tecido para mãos</t>
  </si>
  <si>
    <t>Vassoura de cipó</t>
  </si>
  <si>
    <t>BA000008/2022</t>
  </si>
  <si>
    <t>Municípios/ UF</t>
  </si>
  <si>
    <t>Informações CCT</t>
  </si>
  <si>
    <t>Data-Base</t>
  </si>
  <si>
    <t>Auxílio-Alimentação</t>
  </si>
  <si>
    <t xml:space="preserve">Aux. Transporte </t>
  </si>
  <si>
    <t>OBS</t>
  </si>
  <si>
    <t>desc. 6%</t>
  </si>
  <si>
    <t>Aux. Saúde</t>
  </si>
  <si>
    <t>mês</t>
  </si>
  <si>
    <t>Mês</t>
  </si>
  <si>
    <t>Piso Salarial - Servente</t>
  </si>
  <si>
    <t>Piso Salarial - Op. Roçadeira</t>
  </si>
  <si>
    <t>1° de janeiro</t>
  </si>
  <si>
    <t>MA000084/2022</t>
  </si>
  <si>
    <t>Dezembro/2022</t>
  </si>
  <si>
    <t>Imperatriz, Carolina, Barreirinhas / MA</t>
  </si>
  <si>
    <t xml:space="preserve">Prado, Porto Seguro, Canavieiras, Vitória da Conquista, Palmeiras, Paulo Afonso, Mucugê, Caravelas, Una, Itamaraju, Contendas do Sincorá e Maragogipe / BA   </t>
  </si>
  <si>
    <t>MÊs</t>
  </si>
  <si>
    <t>Cesta-Básica</t>
  </si>
  <si>
    <t>Adic. Insalubridade</t>
  </si>
  <si>
    <t>Dezembro/2002</t>
  </si>
  <si>
    <t>Mamanguape, Cabedelo, Rio Tinto / PB</t>
  </si>
  <si>
    <t>PB000074/2022</t>
  </si>
  <si>
    <t>não</t>
  </si>
  <si>
    <t xml:space="preserve"> Plano Odontológico</t>
  </si>
  <si>
    <t>Adic. Periculosidade</t>
  </si>
  <si>
    <t>Tamandaré, Ibimirim, Buíque, Serrita, Lagoa do Ouro, Fernando de Noronha / PE</t>
  </si>
  <si>
    <t>Não</t>
  </si>
  <si>
    <t>PE000091/2022 - municípios de Serrita e Ibimirim; PE 000089/2002 - Demais municipios</t>
  </si>
  <si>
    <t>RN000038/2022</t>
  </si>
  <si>
    <t>Nísia Floresta, Natal, Mossoró, Açu, Serra Negra do Norte / RN</t>
  </si>
  <si>
    <t>Piso Salarial - Op. Roçadeira*</t>
  </si>
  <si>
    <t>* agente de limpeza de áreas verdes</t>
  </si>
  <si>
    <t>Benefício Social Familiar</t>
  </si>
  <si>
    <t>Servente Interno</t>
  </si>
  <si>
    <t>Servente externo</t>
  </si>
  <si>
    <t xml:space="preserve">Outros (especificar) - Cesta Básica </t>
  </si>
  <si>
    <t>CCT não define valor</t>
  </si>
  <si>
    <t>Operador de Roçadeira</t>
  </si>
  <si>
    <t>Auxílio Saúde / Coberturas Sociais</t>
  </si>
  <si>
    <t>Servente Externo</t>
  </si>
  <si>
    <t>Outros - Benefício Social Familiar</t>
  </si>
  <si>
    <t>Estimativa Custo Unitário (R$)</t>
  </si>
  <si>
    <t>Estimativa Custo Total (R$)</t>
  </si>
  <si>
    <t>Total Bahia</t>
  </si>
  <si>
    <t>Total Maranhão</t>
  </si>
  <si>
    <t>Total Paraíba</t>
  </si>
  <si>
    <t>Total Pernambuco</t>
  </si>
  <si>
    <t xml:space="preserve">Total Rio Grande do Norte </t>
  </si>
  <si>
    <t>TOTAL GLOBAL</t>
  </si>
  <si>
    <t xml:space="preserve">PAR DE MEIAS </t>
  </si>
  <si>
    <t>PAR DE MEIAS</t>
  </si>
  <si>
    <t>CAMISETA PROTEÇÃO UV MANGA LONGA</t>
  </si>
  <si>
    <t>BONÉ LEGIONÁRIO</t>
  </si>
  <si>
    <t>UNIFORME SERVENTES INTERNO</t>
  </si>
  <si>
    <t>UNIFORME SERVENTES EXTERNO</t>
  </si>
  <si>
    <t>CALÇA EM TACTEL OU BRIM COM ELÁSTICO NA CINTURA, 2 BOLSOS CHAPADOS NA PARTE FRONTAL E 1 NA TRASEIRA</t>
  </si>
  <si>
    <t>CAMISETA DE MALHA MANGA CURTA TIPO UNIFORME</t>
  </si>
  <si>
    <t>CALÇADO OCUPACIONAL FECHADO UNISSEX</t>
  </si>
  <si>
    <t>CASACO MALHA UNISSEX COM ZÍPER FRONTAL</t>
  </si>
  <si>
    <t>CAMISA PROTEÇÃO SOLAR UV MANGA LONGA</t>
  </si>
  <si>
    <t>BONÉ COMUM COM REGULAGEM</t>
  </si>
  <si>
    <t>BOTINA DE COURO COM BIQUEIRA DE AÇO</t>
  </si>
  <si>
    <t>CALÇA COM PROTEÇÃO ANTI-CORTE*</t>
  </si>
  <si>
    <t>BLUSÃO COM PROTEÇÃO ANTI-CORTE*</t>
  </si>
  <si>
    <t>ANEXO III -A - MODELO PRODUTIVIDADE POR M²</t>
  </si>
  <si>
    <t xml:space="preserve">Preço mensal unitário por m² </t>
  </si>
  <si>
    <t>ÁREA INTERNA M² - ITEM 1</t>
  </si>
  <si>
    <t>MAO-DE-OBRA</t>
  </si>
  <si>
    <t>(A)
PRODUTIVIDADE
(1/1200)</t>
  </si>
  <si>
    <t>(B)
PREÇO HOMEM-MÊS
(R$)</t>
  </si>
  <si>
    <t>(A X B)
SUBTOTAL
(R$/M2)</t>
  </si>
  <si>
    <t>SERVENTE</t>
  </si>
  <si>
    <t>ENCARREGADO</t>
  </si>
  <si>
    <t>DISCRIMINAÇÃO ÁREA</t>
  </si>
  <si>
    <t>m²</t>
  </si>
  <si>
    <t>TOTAL POSTO</t>
  </si>
  <si>
    <t>TOTAL ÁREA INTERNA</t>
  </si>
  <si>
    <t>ÁREA EXTERNA M² - ITEM 2</t>
  </si>
  <si>
    <t>(A)
PRODUTIVIDADE
(1/2700)</t>
  </si>
  <si>
    <t>OPERADOR DE ROÇADEIRA M² - ITEM 3</t>
  </si>
  <si>
    <t>OPERADOR DE ROÇADEIRA</t>
  </si>
  <si>
    <t>(A)
PRODUTIVIDADE
(Posto)</t>
  </si>
  <si>
    <t>(A X B)
SUBTOTAL
(R$/POSTO)</t>
  </si>
  <si>
    <t>VALOR DO METRO/POSTO</t>
  </si>
  <si>
    <t>TOTAL ÁREA EXTERNA</t>
  </si>
  <si>
    <t>ESTIMATIVA DE CUSTOS DA LICITAÇÃO</t>
  </si>
  <si>
    <t>Estimativo Custo Total (12 meses)</t>
  </si>
  <si>
    <t>ABAFADOR DE RUÍDOS TIPO CONCHA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</si>
</sst>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43" formatCode="_-* #,##0.00_-;\-* #,##0.00_-;_-* &quot;-&quot;??_-;_-@_-"/>
    <numFmt numFmtId="164" formatCode="&quot;R$&quot;\ #,##0.00;[Red]\-&quot;R$&quot;\ #,##0.00"/>
    <numFmt numFmtId="165" formatCode="_-&quot;R$&quot;\ * #,##0.00_-;\-&quot;R$&quot;\ * #,##0.00_-;_-&quot;R$&quot;\ * &quot;-&quot;??_-;_-@_-"/>
    <numFmt numFmtId="166" formatCode="d/m/yyyy"/>
    <numFmt numFmtId="167" formatCode="&quot;R$ &quot;#,##0.00"/>
    <numFmt numFmtId="168" formatCode="_-&quot;R$ &quot;* #,##0.00_-;&quot;-R$ &quot;* #,##0.00_-;_-&quot;R$ &quot;* \-??_-;_-@_-"/>
    <numFmt numFmtId="169" formatCode="&quot;R$&quot;\ #,##0.00"/>
    <numFmt numFmtId="170" formatCode="#,##0_ ;\-#,##0\ "/>
    <numFmt numFmtId="171" formatCode="_(&quot;R$ &quot;* #,##0.00_);_(&quot;R$ &quot;* \(#,##0.00\);_(&quot;R$ &quot;* &quot;-&quot;??_);_(@_)"/>
    <numFmt numFmtId="172" formatCode="_(* #,##0.00_);_(* \(#,##0.00\);_(* \-??_);_(@_)"/>
    <numFmt numFmtId="173" formatCode="#,##0.0000"/>
    <numFmt numFmtId="174" formatCode="_-[$R$-416]\ * #,##0.00_-;\-[$R$-416]\ * #,##0.00_-;_-[$R$-416]\ * &quot;-&quot;??_-;_-@_-"/>
    <numFmt numFmtId="175" formatCode="0.0000"/>
    <numFmt numFmtId="176" formatCode="_-[$R$-416]\ * #,##0.00_-;\-[$R$-416]\ * #,##0.00_-;_-[$R$-416]\ * &quot;-&quot;????_-;_-@_-"/>
    <numFmt numFmtId="177" formatCode="&quot;R$&quot;#,##0.00"/>
    <numFmt numFmtId="180" formatCode="_-* #,##0.00_-;\-* #,##0.00_-;_-* &quot;-&quot;??_-;_-@_-"/>
  </numFmts>
  <fonts count="5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rgb="FF000000"/>
      <name val="Calibri"/>
      <family val="2"/>
      <charset val="1"/>
    </font>
    <font>
      <sz val="10"/>
      <color rgb="FF000000"/>
      <name val="Calibri"/>
      <family val="2"/>
      <charset val="1"/>
    </font>
    <font>
      <sz val="10"/>
      <name val="Calibri"/>
      <family val="2"/>
      <charset val="1"/>
    </font>
    <font>
      <b/>
      <sz val="10"/>
      <name val="Calibri"/>
      <family val="2"/>
      <charset val="1"/>
    </font>
    <font>
      <b/>
      <sz val="10"/>
      <color rgb="FF000000"/>
      <name val="Calibri"/>
      <family val="2"/>
    </font>
    <font>
      <sz val="10"/>
      <color rgb="FFFF0000"/>
      <name val="Calibri"/>
      <family val="2"/>
      <charset val="1"/>
    </font>
    <font>
      <b/>
      <sz val="10"/>
      <name val="Calibri"/>
      <family val="2"/>
    </font>
    <font>
      <b/>
      <i/>
      <sz val="10"/>
      <name val="Arial"/>
      <family val="2"/>
      <charset val="1"/>
    </font>
    <font>
      <b/>
      <sz val="10"/>
      <color theme="1"/>
      <name val="Arial"/>
      <family val="2"/>
    </font>
    <font>
      <b/>
      <i/>
      <sz val="10"/>
      <color rgb="FF000000"/>
      <name val="Arial"/>
      <family val="2"/>
      <charset val="1"/>
    </font>
    <font>
      <sz val="12"/>
      <color rgb="FF000000"/>
      <name val="Times New Roman"/>
      <family val="1"/>
    </font>
    <font>
      <sz val="10"/>
      <color theme="1"/>
      <name val="Calibri"/>
      <family val="2"/>
      <scheme val="minor"/>
    </font>
    <font>
      <b/>
      <sz val="11"/>
      <color rgb="FF000000"/>
      <name val="Times New Roman"/>
      <family val="1"/>
    </font>
    <font>
      <sz val="8"/>
      <name val="Calibri"/>
      <family val="2"/>
      <scheme val="minor"/>
    </font>
    <font>
      <sz val="11"/>
      <color rgb="FF000000"/>
      <name val="Calibri"/>
      <family val="2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b/>
      <sz val="14"/>
      <color theme="1"/>
      <name val="Times New Roman"/>
      <family val="1"/>
    </font>
    <font>
      <sz val="14"/>
      <color theme="1"/>
      <name val="Times New Roman"/>
      <family val="1"/>
    </font>
    <font>
      <sz val="10"/>
      <name val="Arial"/>
      <family val="2"/>
    </font>
    <font>
      <sz val="10"/>
      <color theme="1"/>
      <name val="Arial"/>
      <family val="2"/>
    </font>
    <font>
      <sz val="8"/>
      <color rgb="FF000000"/>
      <name val="Arial"/>
      <family val="2"/>
    </font>
    <font>
      <b/>
      <sz val="10"/>
      <name val="Arial"/>
      <family val="2"/>
    </font>
    <font>
      <sz val="10"/>
      <color rgb="FF000000"/>
      <name val="Arial"/>
      <family val="2"/>
    </font>
    <font>
      <b/>
      <sz val="12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indexed="64"/>
      <name val="Calibri"/>
      <family val="2"/>
      <scheme val="minor"/>
    </font>
    <font>
      <b/>
      <sz val="1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1"/>
      <name val="Arial"/>
      <family val="2"/>
    </font>
    <font>
      <b/>
      <sz val="14"/>
      <color rgb="FF000000"/>
      <name val="Times New Roman"/>
      <family val="1"/>
    </font>
    <font>
      <u/>
      <sz val="11"/>
      <color theme="10"/>
      <name val="Calibri"/>
      <family val="2"/>
      <scheme val="minor"/>
    </font>
  </fonts>
  <fills count="45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theme="0"/>
        <bgColor rgb="FFFFFFCC"/>
      </patternFill>
    </fill>
    <fill>
      <patternFill patternType="solid">
        <fgColor rgb="FFFFFFFF"/>
        <bgColor rgb="FFFFFFCC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6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16" applyNumberFormat="0" applyFill="0" applyAlignment="0" applyProtection="0"/>
    <xf numFmtId="0" fontId="31" fillId="0" borderId="17" applyNumberFormat="0" applyFill="0" applyAlignment="0" applyProtection="0"/>
    <xf numFmtId="0" fontId="32" fillId="0" borderId="18" applyNumberFormat="0" applyFill="0" applyAlignment="0" applyProtection="0"/>
    <xf numFmtId="0" fontId="32" fillId="0" borderId="0" applyNumberFormat="0" applyFill="0" applyBorder="0" applyAlignment="0" applyProtection="0"/>
    <xf numFmtId="0" fontId="33" fillId="12" borderId="0" applyNumberFormat="0" applyBorder="0" applyAlignment="0" applyProtection="0"/>
    <xf numFmtId="0" fontId="34" fillId="13" borderId="0" applyNumberFormat="0" applyBorder="0" applyAlignment="0" applyProtection="0"/>
    <xf numFmtId="0" fontId="35" fillId="15" borderId="19" applyNumberFormat="0" applyAlignment="0" applyProtection="0"/>
    <xf numFmtId="0" fontId="36" fillId="16" borderId="20" applyNumberFormat="0" applyAlignment="0" applyProtection="0"/>
    <xf numFmtId="0" fontId="37" fillId="16" borderId="19" applyNumberFormat="0" applyAlignment="0" applyProtection="0"/>
    <xf numFmtId="0" fontId="38" fillId="0" borderId="21" applyNumberFormat="0" applyFill="0" applyAlignment="0" applyProtection="0"/>
    <xf numFmtId="0" fontId="39" fillId="17" borderId="22" applyNumberFormat="0" applyAlignment="0" applyProtection="0"/>
    <xf numFmtId="0" fontId="40" fillId="0" borderId="0" applyNumberFormat="0" applyFill="0" applyBorder="0" applyAlignment="0" applyProtection="0"/>
    <xf numFmtId="0" fontId="1" fillId="18" borderId="23" applyNumberFormat="0" applyFont="0" applyAlignment="0" applyProtection="0"/>
    <xf numFmtId="0" fontId="41" fillId="0" borderId="0" applyNumberFormat="0" applyFill="0" applyBorder="0" applyAlignment="0" applyProtection="0"/>
    <xf numFmtId="0" fontId="2" fillId="0" borderId="24" applyNumberFormat="0" applyFill="0" applyAlignment="0" applyProtection="0"/>
    <xf numFmtId="0" fontId="42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42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42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42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42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42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172" fontId="23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3" fillId="14" borderId="0" applyNumberFormat="0" applyBorder="0" applyAlignment="0" applyProtection="0"/>
    <xf numFmtId="0" fontId="42" fillId="22" borderId="0" applyNumberFormat="0" applyBorder="0" applyAlignment="0" applyProtection="0"/>
    <xf numFmtId="0" fontId="42" fillId="26" borderId="0" applyNumberFormat="0" applyBorder="0" applyAlignment="0" applyProtection="0"/>
    <xf numFmtId="0" fontId="42" fillId="30" borderId="0" applyNumberFormat="0" applyBorder="0" applyAlignment="0" applyProtection="0"/>
    <xf numFmtId="0" fontId="42" fillId="34" borderId="0" applyNumberFormat="0" applyBorder="0" applyAlignment="0" applyProtection="0"/>
    <xf numFmtId="0" fontId="42" fillId="38" borderId="0" applyNumberFormat="0" applyBorder="0" applyAlignment="0" applyProtection="0"/>
    <xf numFmtId="0" fontId="42" fillId="42" borderId="0" applyNumberFormat="0" applyBorder="0" applyAlignment="0" applyProtection="0"/>
    <xf numFmtId="43" fontId="1" fillId="0" borderId="0" applyFont="0" applyFill="0" applyBorder="0" applyAlignment="0" applyProtection="0"/>
    <xf numFmtId="0" fontId="4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0" fillId="0" borderId="0" applyNumberForma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</cellStyleXfs>
  <cellXfs count="266">
    <xf numFmtId="0" fontId="0" fillId="0" borderId="0" xfId="0"/>
    <xf numFmtId="0" fontId="3" fillId="2" borderId="1" xfId="0" applyFont="1" applyFill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168" fontId="4" fillId="0" borderId="1" xfId="0" applyNumberFormat="1" applyFont="1" applyBorder="1" applyAlignment="1">
      <alignment horizontal="center" vertical="center"/>
    </xf>
    <xf numFmtId="165" fontId="5" fillId="0" borderId="1" xfId="1" applyFont="1" applyBorder="1" applyAlignment="1" applyProtection="1">
      <alignment horizontal="left" vertical="center"/>
    </xf>
    <xf numFmtId="0" fontId="5" fillId="0" borderId="1" xfId="0" applyFont="1" applyBorder="1" applyAlignment="1">
      <alignment vertical="center"/>
    </xf>
    <xf numFmtId="165" fontId="4" fillId="0" borderId="1" xfId="1" applyFont="1" applyBorder="1" applyAlignment="1" applyProtection="1">
      <alignment horizontal="left" vertical="center"/>
    </xf>
    <xf numFmtId="0" fontId="3" fillId="2" borderId="1" xfId="0" applyFont="1" applyFill="1" applyBorder="1" applyAlignment="1">
      <alignment horizontal="center" vertical="center"/>
    </xf>
    <xf numFmtId="165" fontId="3" fillId="2" borderId="1" xfId="1" applyFont="1" applyFill="1" applyBorder="1" applyAlignment="1" applyProtection="1">
      <alignment horizontal="left" vertical="center"/>
    </xf>
    <xf numFmtId="0" fontId="3" fillId="2" borderId="1" xfId="0" applyFont="1" applyFill="1" applyBorder="1" applyAlignment="1">
      <alignment vertical="center"/>
    </xf>
    <xf numFmtId="10" fontId="4" fillId="0" borderId="1" xfId="2" applyNumberFormat="1" applyFont="1" applyBorder="1" applyAlignment="1" applyProtection="1">
      <alignment horizontal="center" vertical="center"/>
    </xf>
    <xf numFmtId="0" fontId="5" fillId="0" borderId="1" xfId="0" applyFont="1" applyBorder="1" applyAlignment="1">
      <alignment horizontal="center" vertical="center"/>
    </xf>
    <xf numFmtId="10" fontId="5" fillId="0" borderId="1" xfId="0" applyNumberFormat="1" applyFont="1" applyBorder="1" applyAlignment="1">
      <alignment horizontal="center" vertical="center"/>
    </xf>
    <xf numFmtId="10" fontId="3" fillId="2" borderId="1" xfId="0" applyNumberFormat="1" applyFont="1" applyFill="1" applyBorder="1" applyAlignment="1">
      <alignment horizontal="center" vertical="center"/>
    </xf>
    <xf numFmtId="165" fontId="3" fillId="2" borderId="1" xfId="1" applyFont="1" applyFill="1" applyBorder="1" applyAlignment="1" applyProtection="1">
      <alignment vertical="center"/>
    </xf>
    <xf numFmtId="10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10" fontId="5" fillId="3" borderId="1" xfId="2" applyNumberFormat="1" applyFont="1" applyFill="1" applyBorder="1" applyAlignment="1" applyProtection="1">
      <alignment horizontal="center" vertical="center"/>
    </xf>
    <xf numFmtId="10" fontId="4" fillId="0" borderId="0" xfId="2" applyNumberFormat="1" applyFont="1" applyBorder="1" applyAlignment="1" applyProtection="1">
      <alignment horizontal="center" vertical="center"/>
      <protection locked="0"/>
    </xf>
    <xf numFmtId="0" fontId="6" fillId="2" borderId="1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center" vertical="center"/>
    </xf>
    <xf numFmtId="165" fontId="6" fillId="2" borderId="1" xfId="1" applyFont="1" applyFill="1" applyBorder="1" applyAlignment="1" applyProtection="1">
      <alignment horizontal="left" vertical="center"/>
    </xf>
    <xf numFmtId="0" fontId="6" fillId="2" borderId="1" xfId="0" applyFont="1" applyFill="1" applyBorder="1" applyAlignment="1">
      <alignment vertical="center"/>
    </xf>
    <xf numFmtId="0" fontId="5" fillId="4" borderId="3" xfId="0" applyFont="1" applyFill="1" applyBorder="1" applyAlignment="1">
      <alignment vertical="center"/>
    </xf>
    <xf numFmtId="0" fontId="5" fillId="4" borderId="4" xfId="0" applyFont="1" applyFill="1" applyBorder="1" applyAlignment="1">
      <alignment vertical="center"/>
    </xf>
    <xf numFmtId="0" fontId="5" fillId="4" borderId="5" xfId="0" applyFont="1" applyFill="1" applyBorder="1" applyAlignment="1">
      <alignment vertical="center"/>
    </xf>
    <xf numFmtId="10" fontId="5" fillId="0" borderId="5" xfId="0" applyNumberFormat="1" applyFont="1" applyBorder="1" applyAlignment="1">
      <alignment horizontal="center" vertical="center"/>
    </xf>
    <xf numFmtId="0" fontId="5" fillId="4" borderId="3" xfId="0" applyFont="1" applyFill="1" applyBorder="1" applyAlignment="1">
      <alignment horizontal="left" vertical="center"/>
    </xf>
    <xf numFmtId="10" fontId="9" fillId="2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4" fillId="4" borderId="1" xfId="0" applyFont="1" applyFill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2" fillId="8" borderId="1" xfId="0" applyFont="1" applyFill="1" applyBorder="1" applyAlignment="1">
      <alignment horizontal="center" vertical="center"/>
    </xf>
    <xf numFmtId="0" fontId="2" fillId="8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" fontId="0" fillId="0" borderId="1" xfId="0" applyNumberFormat="1" applyBorder="1" applyAlignment="1">
      <alignment horizontal="center"/>
    </xf>
    <xf numFmtId="165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left" vertical="center" wrapText="1"/>
    </xf>
    <xf numFmtId="170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justify" vertical="center" wrapText="1"/>
    </xf>
    <xf numFmtId="1" fontId="0" fillId="0" borderId="1" xfId="0" applyNumberFormat="1" applyBorder="1" applyAlignment="1">
      <alignment horizontal="center" vertical="center"/>
    </xf>
    <xf numFmtId="165" fontId="0" fillId="0" borderId="1" xfId="0" applyNumberFormat="1" applyBorder="1"/>
    <xf numFmtId="165" fontId="2" fillId="6" borderId="1" xfId="0" applyNumberFormat="1" applyFont="1" applyFill="1" applyBorder="1"/>
    <xf numFmtId="165" fontId="2" fillId="6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" fontId="2" fillId="6" borderId="1" xfId="0" applyNumberFormat="1" applyFont="1" applyFill="1" applyBorder="1" applyAlignment="1">
      <alignment horizontal="center" vertical="center"/>
    </xf>
    <xf numFmtId="170" fontId="2" fillId="6" borderId="1" xfId="0" applyNumberFormat="1" applyFont="1" applyFill="1" applyBorder="1" applyAlignment="1">
      <alignment horizontal="center" vertical="center"/>
    </xf>
    <xf numFmtId="0" fontId="0" fillId="5" borderId="0" xfId="0" applyFill="1" applyAlignment="1">
      <alignment horizontal="center"/>
    </xf>
    <xf numFmtId="0" fontId="14" fillId="0" borderId="0" xfId="0" applyFont="1"/>
    <xf numFmtId="169" fontId="0" fillId="0" borderId="1" xfId="0" applyNumberFormat="1" applyBorder="1"/>
    <xf numFmtId="169" fontId="14" fillId="0" borderId="0" xfId="0" applyNumberFormat="1" applyFont="1"/>
    <xf numFmtId="0" fontId="0" fillId="6" borderId="11" xfId="0" applyFill="1" applyBorder="1"/>
    <xf numFmtId="0" fontId="0" fillId="6" borderId="12" xfId="0" applyFill="1" applyBorder="1"/>
    <xf numFmtId="0" fontId="0" fillId="6" borderId="15" xfId="0" applyFill="1" applyBorder="1"/>
    <xf numFmtId="0" fontId="0" fillId="6" borderId="10" xfId="0" applyFill="1" applyBorder="1"/>
    <xf numFmtId="0" fontId="0" fillId="6" borderId="13" xfId="0" applyFill="1" applyBorder="1"/>
    <xf numFmtId="0" fontId="0" fillId="6" borderId="14" xfId="0" applyFill="1" applyBorder="1"/>
    <xf numFmtId="0" fontId="17" fillId="5" borderId="1" xfId="0" applyFont="1" applyFill="1" applyBorder="1"/>
    <xf numFmtId="170" fontId="2" fillId="6" borderId="14" xfId="0" applyNumberFormat="1" applyFont="1" applyFill="1" applyBorder="1" applyAlignment="1">
      <alignment horizontal="center" vertical="center"/>
    </xf>
    <xf numFmtId="0" fontId="0" fillId="0" borderId="1" xfId="0" applyBorder="1"/>
    <xf numFmtId="0" fontId="0" fillId="5" borderId="1" xfId="0" applyFill="1" applyBorder="1" applyAlignment="1">
      <alignment horizontal="left" vertical="center" wrapText="1"/>
    </xf>
    <xf numFmtId="2" fontId="2" fillId="6" borderId="1" xfId="0" applyNumberFormat="1" applyFont="1" applyFill="1" applyBorder="1" applyAlignment="1">
      <alignment horizontal="center" vertical="center"/>
    </xf>
    <xf numFmtId="165" fontId="2" fillId="6" borderId="13" xfId="0" applyNumberFormat="1" applyFont="1" applyFill="1" applyBorder="1"/>
    <xf numFmtId="170" fontId="2" fillId="6" borderId="11" xfId="0" applyNumberFormat="1" applyFont="1" applyFill="1" applyBorder="1" applyAlignment="1">
      <alignment vertical="center"/>
    </xf>
    <xf numFmtId="170" fontId="2" fillId="6" borderId="12" xfId="0" applyNumberFormat="1" applyFont="1" applyFill="1" applyBorder="1" applyAlignment="1">
      <alignment vertical="center"/>
    </xf>
    <xf numFmtId="170" fontId="2" fillId="6" borderId="15" xfId="0" applyNumberFormat="1" applyFont="1" applyFill="1" applyBorder="1" applyAlignment="1">
      <alignment vertical="center"/>
    </xf>
    <xf numFmtId="170" fontId="2" fillId="6" borderId="10" xfId="0" applyNumberFormat="1" applyFont="1" applyFill="1" applyBorder="1" applyAlignment="1">
      <alignment vertical="center"/>
    </xf>
    <xf numFmtId="170" fontId="2" fillId="6" borderId="13" xfId="0" applyNumberFormat="1" applyFont="1" applyFill="1" applyBorder="1" applyAlignment="1">
      <alignment vertical="center"/>
    </xf>
    <xf numFmtId="170" fontId="2" fillId="6" borderId="14" xfId="0" applyNumberFormat="1" applyFont="1" applyFill="1" applyBorder="1" applyAlignment="1">
      <alignment vertical="center"/>
    </xf>
    <xf numFmtId="0" fontId="2" fillId="0" borderId="1" xfId="0" applyFont="1" applyBorder="1"/>
    <xf numFmtId="164" fontId="0" fillId="0" borderId="1" xfId="0" applyNumberFormat="1" applyBorder="1"/>
    <xf numFmtId="9" fontId="0" fillId="0" borderId="1" xfId="0" applyNumberFormat="1" applyBorder="1"/>
    <xf numFmtId="0" fontId="2" fillId="0" borderId="3" xfId="0" applyFont="1" applyBorder="1"/>
    <xf numFmtId="169" fontId="4" fillId="0" borderId="1" xfId="0" applyNumberFormat="1" applyFont="1" applyBorder="1" applyAlignment="1">
      <alignment vertical="center"/>
    </xf>
    <xf numFmtId="49" fontId="4" fillId="0" borderId="1" xfId="0" applyNumberFormat="1" applyFont="1" applyBorder="1" applyAlignment="1">
      <alignment horizontal="center" vertical="center"/>
    </xf>
    <xf numFmtId="0" fontId="14" fillId="0" borderId="0" xfId="0" applyFont="1" applyAlignment="1">
      <alignment horizontal="center"/>
    </xf>
    <xf numFmtId="0" fontId="13" fillId="0" borderId="0" xfId="0" applyFont="1" applyAlignment="1">
      <alignment horizontal="center" vertical="center" wrapText="1"/>
    </xf>
    <xf numFmtId="0" fontId="13" fillId="5" borderId="0" xfId="0" applyFont="1" applyFill="1" applyAlignment="1">
      <alignment horizontal="center" vertical="center" wrapText="1"/>
    </xf>
    <xf numFmtId="169" fontId="0" fillId="0" borderId="0" xfId="0" applyNumberFormat="1"/>
    <xf numFmtId="0" fontId="18" fillId="6" borderId="1" xfId="0" applyFont="1" applyFill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 wrapText="1"/>
    </xf>
    <xf numFmtId="1" fontId="20" fillId="0" borderId="1" xfId="0" applyNumberFormat="1" applyFont="1" applyBorder="1" applyAlignment="1">
      <alignment horizontal="center" vertical="center" wrapText="1"/>
    </xf>
    <xf numFmtId="0" fontId="20" fillId="5" borderId="1" xfId="0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/>
    </xf>
    <xf numFmtId="1" fontId="15" fillId="10" borderId="1" xfId="0" applyNumberFormat="1" applyFont="1" applyFill="1" applyBorder="1" applyAlignment="1">
      <alignment horizontal="center" vertical="center" wrapText="1"/>
    </xf>
    <xf numFmtId="1" fontId="18" fillId="10" borderId="1" xfId="0" applyNumberFormat="1" applyFont="1" applyFill="1" applyBorder="1" applyAlignment="1">
      <alignment horizontal="center"/>
    </xf>
    <xf numFmtId="1" fontId="21" fillId="10" borderId="1" xfId="0" applyNumberFormat="1" applyFont="1" applyFill="1" applyBorder="1" applyAlignment="1">
      <alignment horizontal="center"/>
    </xf>
    <xf numFmtId="0" fontId="0" fillId="0" borderId="8" xfId="0" applyBorder="1" applyAlignment="1">
      <alignment horizontal="justify" vertical="center" wrapText="1"/>
    </xf>
    <xf numFmtId="1" fontId="0" fillId="0" borderId="8" xfId="0" applyNumberFormat="1" applyBorder="1" applyAlignment="1">
      <alignment horizontal="center" vertical="center"/>
    </xf>
    <xf numFmtId="169" fontId="24" fillId="0" borderId="0" xfId="0" applyNumberFormat="1" applyFont="1"/>
    <xf numFmtId="0" fontId="46" fillId="43" borderId="1" xfId="0" applyFont="1" applyFill="1" applyBorder="1" applyAlignment="1">
      <alignment horizontal="center" vertical="center"/>
    </xf>
    <xf numFmtId="0" fontId="46" fillId="43" borderId="1" xfId="0" applyFont="1" applyFill="1" applyBorder="1" applyAlignment="1">
      <alignment horizontal="center" vertical="center" wrapText="1"/>
    </xf>
    <xf numFmtId="165" fontId="46" fillId="43" borderId="1" xfId="54" applyFont="1" applyFill="1" applyBorder="1" applyAlignment="1">
      <alignment horizontal="center" vertical="center" wrapText="1"/>
    </xf>
    <xf numFmtId="0" fontId="47" fillId="0" borderId="1" xfId="0" applyFont="1" applyBorder="1" applyAlignment="1">
      <alignment horizontal="center" vertical="center"/>
    </xf>
    <xf numFmtId="49" fontId="48" fillId="0" borderId="1" xfId="0" applyNumberFormat="1" applyFont="1" applyBorder="1" applyAlignment="1">
      <alignment horizontal="center" vertical="center"/>
    </xf>
    <xf numFmtId="171" fontId="47" fillId="0" borderId="1" xfId="0" applyNumberFormat="1" applyFont="1" applyBorder="1" applyAlignment="1">
      <alignment horizontal="center" vertical="center"/>
    </xf>
    <xf numFmtId="165" fontId="47" fillId="0" borderId="1" xfId="54" applyFont="1" applyBorder="1" applyAlignment="1">
      <alignment horizontal="center" vertical="center"/>
    </xf>
    <xf numFmtId="0" fontId="46" fillId="0" borderId="1" xfId="0" applyFont="1" applyBorder="1" applyAlignment="1">
      <alignment horizontal="center" vertical="center"/>
    </xf>
    <xf numFmtId="165" fontId="46" fillId="0" borderId="1" xfId="54" applyFont="1" applyBorder="1" applyAlignment="1">
      <alignment horizontal="center" vertical="center"/>
    </xf>
    <xf numFmtId="0" fontId="47" fillId="0" borderId="0" xfId="0" applyFont="1" applyAlignment="1">
      <alignment horizontal="center" vertical="center"/>
    </xf>
    <xf numFmtId="0" fontId="46" fillId="0" borderId="0" xfId="0" applyFont="1" applyAlignment="1">
      <alignment horizontal="center" vertical="center"/>
    </xf>
    <xf numFmtId="165" fontId="46" fillId="0" borderId="0" xfId="54" applyFont="1" applyBorder="1" applyAlignment="1">
      <alignment horizontal="center" vertical="center"/>
    </xf>
    <xf numFmtId="4" fontId="48" fillId="0" borderId="1" xfId="0" applyNumberFormat="1" applyFont="1" applyBorder="1" applyAlignment="1">
      <alignment horizontal="center" vertical="center"/>
    </xf>
    <xf numFmtId="4" fontId="47" fillId="0" borderId="1" xfId="0" applyNumberFormat="1" applyFont="1" applyBorder="1" applyAlignment="1">
      <alignment horizontal="center" vertical="center"/>
    </xf>
    <xf numFmtId="4" fontId="47" fillId="0" borderId="1" xfId="54" applyNumberFormat="1" applyFont="1" applyBorder="1" applyAlignment="1">
      <alignment horizontal="center" vertical="center"/>
    </xf>
    <xf numFmtId="173" fontId="48" fillId="0" borderId="1" xfId="0" applyNumberFormat="1" applyFont="1" applyBorder="1" applyAlignment="1">
      <alignment horizontal="center" vertical="center"/>
    </xf>
    <xf numFmtId="0" fontId="46" fillId="44" borderId="1" xfId="0" applyFont="1" applyFill="1" applyBorder="1" applyAlignment="1">
      <alignment horizontal="center" vertical="center"/>
    </xf>
    <xf numFmtId="0" fontId="46" fillId="44" borderId="1" xfId="0" applyFont="1" applyFill="1" applyBorder="1" applyAlignment="1">
      <alignment horizontal="center" vertical="center" wrapText="1"/>
    </xf>
    <xf numFmtId="165" fontId="46" fillId="44" borderId="1" xfId="54" applyFont="1" applyFill="1" applyBorder="1" applyAlignment="1">
      <alignment horizontal="center" vertical="center" wrapText="1"/>
    </xf>
    <xf numFmtId="0" fontId="46" fillId="9" borderId="1" xfId="0" applyFont="1" applyFill="1" applyBorder="1" applyAlignment="1">
      <alignment horizontal="center" vertical="center"/>
    </xf>
    <xf numFmtId="165" fontId="46" fillId="9" borderId="1" xfId="54" applyFont="1" applyFill="1" applyBorder="1" applyAlignment="1">
      <alignment horizontal="center" vertical="center"/>
    </xf>
    <xf numFmtId="174" fontId="47" fillId="0" borderId="1" xfId="0" applyNumberFormat="1" applyFont="1" applyBorder="1" applyAlignment="1">
      <alignment horizontal="center" vertical="center"/>
    </xf>
    <xf numFmtId="2" fontId="48" fillId="0" borderId="1" xfId="0" applyNumberFormat="1" applyFont="1" applyBorder="1" applyAlignment="1">
      <alignment horizontal="center" vertical="center"/>
    </xf>
    <xf numFmtId="175" fontId="48" fillId="0" borderId="1" xfId="0" applyNumberFormat="1" applyFont="1" applyBorder="1" applyAlignment="1">
      <alignment horizontal="center" vertical="center"/>
    </xf>
    <xf numFmtId="0" fontId="47" fillId="0" borderId="1" xfId="0" applyFont="1" applyBorder="1"/>
    <xf numFmtId="0" fontId="47" fillId="0" borderId="0" xfId="0" applyFont="1"/>
    <xf numFmtId="176" fontId="47" fillId="0" borderId="1" xfId="0" applyNumberFormat="1" applyFont="1" applyBorder="1"/>
    <xf numFmtId="176" fontId="46" fillId="0" borderId="1" xfId="0" applyNumberFormat="1" applyFont="1" applyBorder="1"/>
    <xf numFmtId="0" fontId="15" fillId="0" borderId="0" xfId="0" applyFont="1" applyAlignment="1">
      <alignment vertical="center" wrapText="1"/>
    </xf>
    <xf numFmtId="0" fontId="18" fillId="6" borderId="1" xfId="0" applyFont="1" applyFill="1" applyBorder="1" applyAlignment="1">
      <alignment horizontal="center" vertical="center" wrapText="1"/>
    </xf>
    <xf numFmtId="165" fontId="0" fillId="0" borderId="0" xfId="0" applyNumberFormat="1"/>
    <xf numFmtId="165" fontId="18" fillId="10" borderId="1" xfId="0" applyNumberFormat="1" applyFont="1" applyFill="1" applyBorder="1" applyAlignment="1">
      <alignment horizontal="center"/>
    </xf>
    <xf numFmtId="165" fontId="0" fillId="0" borderId="1" xfId="0" applyNumberFormat="1" applyBorder="1" applyAlignment="1">
      <alignment horizontal="center" vertical="center"/>
    </xf>
    <xf numFmtId="165" fontId="2" fillId="8" borderId="1" xfId="0" applyNumberFormat="1" applyFont="1" applyFill="1" applyBorder="1" applyAlignment="1">
      <alignment horizontal="center" vertical="center" wrapText="1"/>
    </xf>
    <xf numFmtId="4" fontId="2" fillId="0" borderId="0" xfId="0" applyNumberFormat="1" applyFont="1"/>
    <xf numFmtId="177" fontId="14" fillId="0" borderId="0" xfId="0" applyNumberFormat="1" applyFont="1"/>
    <xf numFmtId="43" fontId="14" fillId="0" borderId="0" xfId="56" applyFont="1"/>
    <xf numFmtId="165" fontId="15" fillId="5" borderId="1" xfId="0" applyNumberFormat="1" applyFont="1" applyFill="1" applyBorder="1" applyAlignment="1">
      <alignment horizontal="center" vertical="center" wrapText="1"/>
    </xf>
    <xf numFmtId="165" fontId="19" fillId="5" borderId="1" xfId="0" applyNumberFormat="1" applyFont="1" applyFill="1" applyBorder="1" applyAlignment="1">
      <alignment horizontal="center"/>
    </xf>
    <xf numFmtId="165" fontId="19" fillId="0" borderId="1" xfId="0" applyNumberFormat="1" applyFont="1" applyBorder="1" applyAlignment="1">
      <alignment horizontal="center"/>
    </xf>
    <xf numFmtId="165" fontId="22" fillId="10" borderId="1" xfId="0" applyNumberFormat="1" applyFont="1" applyFill="1" applyBorder="1"/>
    <xf numFmtId="0" fontId="50" fillId="0" borderId="0" xfId="57"/>
    <xf numFmtId="164" fontId="0" fillId="0" borderId="0" xfId="0" applyNumberFormat="1"/>
    <xf numFmtId="0" fontId="49" fillId="0" borderId="13" xfId="0" applyFont="1" applyBorder="1" applyAlignment="1">
      <alignment horizontal="center" vertical="center" wrapText="1"/>
    </xf>
    <xf numFmtId="0" fontId="49" fillId="0" borderId="6" xfId="0" applyFont="1" applyBorder="1" applyAlignment="1">
      <alignment horizontal="center" vertical="center" wrapText="1"/>
    </xf>
    <xf numFmtId="0" fontId="21" fillId="10" borderId="3" xfId="0" applyFont="1" applyFill="1" applyBorder="1" applyAlignment="1">
      <alignment horizontal="center"/>
    </xf>
    <xf numFmtId="0" fontId="21" fillId="10" borderId="4" xfId="0" applyFont="1" applyFill="1" applyBorder="1" applyAlignment="1">
      <alignment horizontal="center"/>
    </xf>
    <xf numFmtId="0" fontId="21" fillId="10" borderId="5" xfId="0" applyFont="1" applyFill="1" applyBorder="1" applyAlignment="1">
      <alignment horizontal="center"/>
    </xf>
    <xf numFmtId="0" fontId="15" fillId="10" borderId="1" xfId="0" applyFont="1" applyFill="1" applyBorder="1" applyAlignment="1">
      <alignment horizontal="center" vertical="center" wrapText="1"/>
    </xf>
    <xf numFmtId="0" fontId="2" fillId="6" borderId="3" xfId="0" applyFont="1" applyFill="1" applyBorder="1" applyAlignment="1">
      <alignment horizontal="center" vertical="center"/>
    </xf>
    <xf numFmtId="0" fontId="2" fillId="6" borderId="4" xfId="0" applyFont="1" applyFill="1" applyBorder="1" applyAlignment="1">
      <alignment horizontal="center" vertical="center"/>
    </xf>
    <xf numFmtId="0" fontId="2" fillId="6" borderId="5" xfId="0" applyFont="1" applyFill="1" applyBorder="1" applyAlignment="1">
      <alignment horizontal="center" vertical="center"/>
    </xf>
    <xf numFmtId="170" fontId="2" fillId="6" borderId="11" xfId="0" applyNumberFormat="1" applyFont="1" applyFill="1" applyBorder="1" applyAlignment="1">
      <alignment horizontal="center" vertical="center"/>
    </xf>
    <xf numFmtId="170" fontId="2" fillId="6" borderId="12" xfId="0" applyNumberFormat="1" applyFont="1" applyFill="1" applyBorder="1" applyAlignment="1">
      <alignment horizontal="center" vertical="center"/>
    </xf>
    <xf numFmtId="170" fontId="2" fillId="6" borderId="15" xfId="0" applyNumberFormat="1" applyFont="1" applyFill="1" applyBorder="1" applyAlignment="1">
      <alignment horizontal="center" vertical="center"/>
    </xf>
    <xf numFmtId="170" fontId="2" fillId="6" borderId="10" xfId="0" applyNumberFormat="1" applyFont="1" applyFill="1" applyBorder="1" applyAlignment="1">
      <alignment horizontal="center" vertical="center"/>
    </xf>
    <xf numFmtId="170" fontId="2" fillId="6" borderId="13" xfId="0" applyNumberFormat="1" applyFont="1" applyFill="1" applyBorder="1" applyAlignment="1">
      <alignment horizontal="center" vertical="center"/>
    </xf>
    <xf numFmtId="170" fontId="2" fillId="6" borderId="14" xfId="0" applyNumberFormat="1" applyFont="1" applyFill="1" applyBorder="1" applyAlignment="1">
      <alignment horizontal="center" vertical="center"/>
    </xf>
    <xf numFmtId="0" fontId="2" fillId="6" borderId="11" xfId="0" applyFont="1" applyFill="1" applyBorder="1" applyAlignment="1">
      <alignment horizontal="center" vertical="center"/>
    </xf>
    <xf numFmtId="0" fontId="2" fillId="6" borderId="2" xfId="0" applyFont="1" applyFill="1" applyBorder="1" applyAlignment="1">
      <alignment horizontal="center" vertical="center"/>
    </xf>
    <xf numFmtId="0" fontId="2" fillId="6" borderId="12" xfId="0" applyFont="1" applyFill="1" applyBorder="1" applyAlignment="1">
      <alignment horizontal="center" vertical="center"/>
    </xf>
    <xf numFmtId="0" fontId="2" fillId="6" borderId="13" xfId="0" applyFont="1" applyFill="1" applyBorder="1" applyAlignment="1">
      <alignment horizontal="center" vertical="center"/>
    </xf>
    <xf numFmtId="0" fontId="2" fillId="6" borderId="6" xfId="0" applyFont="1" applyFill="1" applyBorder="1" applyAlignment="1">
      <alignment horizontal="center" vertical="center"/>
    </xf>
    <xf numFmtId="0" fontId="2" fillId="6" borderId="14" xfId="0" applyFont="1" applyFill="1" applyBorder="1" applyAlignment="1">
      <alignment horizontal="center" vertical="center"/>
    </xf>
    <xf numFmtId="0" fontId="2" fillId="7" borderId="7" xfId="0" applyFont="1" applyFill="1" applyBorder="1" applyAlignment="1">
      <alignment horizontal="center" vertical="center"/>
    </xf>
    <xf numFmtId="0" fontId="2" fillId="7" borderId="8" xfId="0" applyFont="1" applyFill="1" applyBorder="1" applyAlignment="1">
      <alignment horizontal="center" vertical="center"/>
    </xf>
    <xf numFmtId="0" fontId="2" fillId="7" borderId="9" xfId="0" applyFont="1" applyFill="1" applyBorder="1" applyAlignment="1">
      <alignment horizontal="center" vertical="center"/>
    </xf>
    <xf numFmtId="1" fontId="2" fillId="6" borderId="11" xfId="0" applyNumberFormat="1" applyFont="1" applyFill="1" applyBorder="1" applyAlignment="1">
      <alignment horizontal="center" vertical="center"/>
    </xf>
    <xf numFmtId="1" fontId="2" fillId="6" borderId="12" xfId="0" applyNumberFormat="1" applyFont="1" applyFill="1" applyBorder="1" applyAlignment="1">
      <alignment horizontal="center" vertical="center"/>
    </xf>
    <xf numFmtId="1" fontId="2" fillId="6" borderId="15" xfId="0" applyNumberFormat="1" applyFont="1" applyFill="1" applyBorder="1" applyAlignment="1">
      <alignment horizontal="center" vertical="center"/>
    </xf>
    <xf numFmtId="1" fontId="2" fillId="6" borderId="10" xfId="0" applyNumberFormat="1" applyFont="1" applyFill="1" applyBorder="1" applyAlignment="1">
      <alignment horizontal="center" vertical="center"/>
    </xf>
    <xf numFmtId="1" fontId="2" fillId="6" borderId="13" xfId="0" applyNumberFormat="1" applyFont="1" applyFill="1" applyBorder="1" applyAlignment="1">
      <alignment horizontal="center" vertical="center"/>
    </xf>
    <xf numFmtId="1" fontId="2" fillId="6" borderId="14" xfId="0" applyNumberFormat="1" applyFont="1" applyFill="1" applyBorder="1" applyAlignment="1">
      <alignment horizontal="center" vertical="center"/>
    </xf>
    <xf numFmtId="0" fontId="2" fillId="6" borderId="3" xfId="0" applyFont="1" applyFill="1" applyBorder="1" applyAlignment="1">
      <alignment horizontal="center" vertical="center" wrapText="1"/>
    </xf>
    <xf numFmtId="0" fontId="2" fillId="6" borderId="5" xfId="0" applyFont="1" applyFill="1" applyBorder="1" applyAlignment="1">
      <alignment horizontal="center" vertical="center" wrapText="1"/>
    </xf>
    <xf numFmtId="0" fontId="0" fillId="6" borderId="11" xfId="0" applyFill="1" applyBorder="1" applyAlignment="1">
      <alignment horizontal="center"/>
    </xf>
    <xf numFmtId="0" fontId="0" fillId="6" borderId="2" xfId="0" applyFill="1" applyBorder="1" applyAlignment="1">
      <alignment horizontal="center"/>
    </xf>
    <xf numFmtId="0" fontId="0" fillId="6" borderId="15" xfId="0" applyFill="1" applyBorder="1" applyAlignment="1">
      <alignment horizontal="center"/>
    </xf>
    <xf numFmtId="0" fontId="0" fillId="6" borderId="0" xfId="0" applyFill="1" applyAlignment="1">
      <alignment horizontal="center"/>
    </xf>
    <xf numFmtId="0" fontId="0" fillId="6" borderId="13" xfId="0" applyFill="1" applyBorder="1" applyAlignment="1">
      <alignment horizontal="center"/>
    </xf>
    <xf numFmtId="0" fontId="0" fillId="6" borderId="6" xfId="0" applyFill="1" applyBorder="1" applyAlignment="1">
      <alignment horizontal="center"/>
    </xf>
    <xf numFmtId="0" fontId="2" fillId="6" borderId="1" xfId="0" applyFon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0" fillId="7" borderId="8" xfId="0" applyFill="1" applyBorder="1" applyAlignment="1">
      <alignment horizontal="center"/>
    </xf>
    <xf numFmtId="0" fontId="2" fillId="6" borderId="3" xfId="0" applyFont="1" applyFill="1" applyBorder="1" applyAlignment="1">
      <alignment horizontal="center"/>
    </xf>
    <xf numFmtId="0" fontId="2" fillId="6" borderId="4" xfId="0" applyFont="1" applyFill="1" applyBorder="1" applyAlignment="1">
      <alignment horizontal="center"/>
    </xf>
    <xf numFmtId="0" fontId="2" fillId="6" borderId="5" xfId="0" applyFont="1" applyFill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3" fillId="4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10" fontId="4" fillId="0" borderId="3" xfId="2" applyNumberFormat="1" applyFont="1" applyBorder="1" applyAlignment="1" applyProtection="1">
      <alignment horizontal="left" vertical="center"/>
    </xf>
    <xf numFmtId="10" fontId="4" fillId="0" borderId="4" xfId="2" applyNumberFormat="1" applyFont="1" applyBorder="1" applyAlignment="1" applyProtection="1">
      <alignment horizontal="left" vertical="center"/>
    </xf>
    <xf numFmtId="10" fontId="4" fillId="0" borderId="5" xfId="2" applyNumberFormat="1" applyFont="1" applyBorder="1" applyAlignment="1" applyProtection="1">
      <alignment horizontal="left" vertical="center"/>
    </xf>
    <xf numFmtId="165" fontId="5" fillId="0" borderId="1" xfId="1" applyFont="1" applyBorder="1" applyAlignment="1" applyProtection="1">
      <alignment horizontal="left" vertical="center"/>
    </xf>
    <xf numFmtId="165" fontId="4" fillId="0" borderId="1" xfId="1" applyFont="1" applyBorder="1" applyAlignment="1" applyProtection="1">
      <alignment horizontal="left" vertical="center"/>
    </xf>
    <xf numFmtId="164" fontId="5" fillId="0" borderId="1" xfId="1" applyNumberFormat="1" applyFont="1" applyBorder="1" applyAlignment="1" applyProtection="1">
      <alignment horizontal="left" vertical="center"/>
    </xf>
    <xf numFmtId="0" fontId="3" fillId="2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left" vertical="center"/>
    </xf>
    <xf numFmtId="0" fontId="5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49" fontId="5" fillId="3" borderId="1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6" fillId="2" borderId="1" xfId="0" applyFont="1" applyFill="1" applyBorder="1" applyAlignment="1">
      <alignment horizontal="center" vertical="center"/>
    </xf>
    <xf numFmtId="168" fontId="6" fillId="2" borderId="1" xfId="1" applyNumberFormat="1" applyFont="1" applyFill="1" applyBorder="1" applyAlignment="1" applyProtection="1">
      <alignment horizontal="left" vertical="center"/>
    </xf>
    <xf numFmtId="0" fontId="8" fillId="0" borderId="2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165" fontId="6" fillId="2" borderId="1" xfId="1" applyFont="1" applyFill="1" applyBorder="1" applyAlignment="1" applyProtection="1">
      <alignment horizontal="left" vertical="center"/>
    </xf>
    <xf numFmtId="0" fontId="5" fillId="0" borderId="1" xfId="0" applyFont="1" applyBorder="1" applyAlignment="1">
      <alignment horizontal="right" vertical="center"/>
    </xf>
    <xf numFmtId="0" fontId="10" fillId="2" borderId="0" xfId="0" applyFont="1" applyFill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6" fillId="2" borderId="1" xfId="0" applyFont="1" applyFill="1" applyBorder="1" applyAlignment="1">
      <alignment horizontal="left" vertical="center"/>
    </xf>
    <xf numFmtId="0" fontId="6" fillId="2" borderId="5" xfId="0" applyFont="1" applyFill="1" applyBorder="1" applyAlignment="1">
      <alignment horizontal="center" vertical="center"/>
    </xf>
    <xf numFmtId="0" fontId="5" fillId="4" borderId="7" xfId="0" applyFont="1" applyFill="1" applyBorder="1" applyAlignment="1">
      <alignment horizontal="center" vertical="center"/>
    </xf>
    <xf numFmtId="0" fontId="5" fillId="4" borderId="8" xfId="0" applyFont="1" applyFill="1" applyBorder="1" applyAlignment="1">
      <alignment horizontal="center" vertical="center"/>
    </xf>
    <xf numFmtId="0" fontId="5" fillId="4" borderId="9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right" vertical="center"/>
    </xf>
    <xf numFmtId="0" fontId="5" fillId="0" borderId="5" xfId="0" applyFont="1" applyBorder="1" applyAlignment="1">
      <alignment horizontal="right" vertical="center"/>
    </xf>
    <xf numFmtId="0" fontId="8" fillId="4" borderId="0" xfId="0" applyFont="1" applyFill="1" applyAlignment="1">
      <alignment horizontal="left" vertical="center"/>
    </xf>
    <xf numFmtId="0" fontId="3" fillId="2" borderId="1" xfId="0" applyFont="1" applyFill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5" fillId="0" borderId="4" xfId="0" applyFont="1" applyBorder="1" applyAlignment="1">
      <alignment horizontal="left" vertical="center"/>
    </xf>
    <xf numFmtId="0" fontId="5" fillId="0" borderId="5" xfId="0" applyFont="1" applyBorder="1" applyAlignment="1">
      <alignment horizontal="left" vertical="center"/>
    </xf>
    <xf numFmtId="165" fontId="5" fillId="4" borderId="1" xfId="1" applyFont="1" applyFill="1" applyBorder="1" applyAlignment="1" applyProtection="1">
      <alignment horizontal="left" vertical="center"/>
    </xf>
    <xf numFmtId="165" fontId="5" fillId="3" borderId="1" xfId="1" applyFont="1" applyFill="1" applyBorder="1" applyAlignment="1" applyProtection="1">
      <alignment horizontal="left" vertical="center"/>
    </xf>
    <xf numFmtId="165" fontId="7" fillId="2" borderId="1" xfId="1" applyFont="1" applyFill="1" applyBorder="1" applyAlignment="1" applyProtection="1">
      <alignment horizontal="left" vertical="center"/>
    </xf>
    <xf numFmtId="0" fontId="4" fillId="0" borderId="0" xfId="0" applyFont="1" applyAlignment="1">
      <alignment horizontal="center" vertical="center"/>
    </xf>
    <xf numFmtId="0" fontId="6" fillId="4" borderId="0" xfId="0" applyFont="1" applyFill="1" applyAlignment="1">
      <alignment horizontal="center" vertical="center"/>
    </xf>
    <xf numFmtId="0" fontId="5" fillId="4" borderId="6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4" fillId="4" borderId="0" xfId="0" applyFont="1" applyFill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165" fontId="3" fillId="2" borderId="1" xfId="1" applyFont="1" applyFill="1" applyBorder="1" applyAlignment="1" applyProtection="1">
      <alignment horizontal="left" vertical="center"/>
    </xf>
    <xf numFmtId="0" fontId="4" fillId="0" borderId="3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66" fontId="4" fillId="0" borderId="1" xfId="0" applyNumberFormat="1" applyFont="1" applyBorder="1" applyAlignment="1">
      <alignment horizontal="center" vertical="center"/>
    </xf>
    <xf numFmtId="167" fontId="3" fillId="2" borderId="1" xfId="0" applyNumberFormat="1" applyFont="1" applyFill="1" applyBorder="1" applyAlignment="1">
      <alignment horizontal="center" vertical="center"/>
    </xf>
    <xf numFmtId="164" fontId="4" fillId="0" borderId="1" xfId="1" applyNumberFormat="1" applyFont="1" applyBorder="1" applyAlignment="1" applyProtection="1">
      <alignment horizontal="center"/>
    </xf>
    <xf numFmtId="165" fontId="4" fillId="0" borderId="1" xfId="1" applyFont="1" applyBorder="1" applyAlignment="1" applyProtection="1">
      <alignment horizontal="center"/>
    </xf>
    <xf numFmtId="0" fontId="46" fillId="43" borderId="6" xfId="0" applyFont="1" applyFill="1" applyBorder="1" applyAlignment="1">
      <alignment horizontal="center"/>
    </xf>
    <xf numFmtId="0" fontId="46" fillId="44" borderId="0" xfId="0" applyFont="1" applyFill="1" applyAlignment="1">
      <alignment horizontal="center"/>
    </xf>
    <xf numFmtId="0" fontId="45" fillId="0" borderId="0" xfId="0" applyFont="1" applyAlignment="1">
      <alignment horizontal="center"/>
    </xf>
    <xf numFmtId="0" fontId="46" fillId="11" borderId="0" xfId="0" applyFont="1" applyFill="1" applyAlignment="1">
      <alignment horizontal="center"/>
    </xf>
    <xf numFmtId="0" fontId="5" fillId="3" borderId="1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169" fontId="5" fillId="0" borderId="1" xfId="1" applyNumberFormat="1" applyFont="1" applyBorder="1" applyAlignment="1" applyProtection="1">
      <alignment horizontal="left" vertical="center"/>
    </xf>
    <xf numFmtId="169" fontId="27" fillId="5" borderId="0" xfId="3" applyNumberFormat="1" applyFont="1" applyFill="1" applyBorder="1" applyAlignment="1">
      <alignment vertical="center" wrapText="1"/>
    </xf>
    <xf numFmtId="0" fontId="23" fillId="5" borderId="0" xfId="0" applyFont="1" applyFill="1" applyBorder="1" applyAlignment="1">
      <alignment horizontal="center" vertical="center" wrapText="1"/>
    </xf>
    <xf numFmtId="0" fontId="0" fillId="5" borderId="0" xfId="0" applyFill="1" applyBorder="1"/>
    <xf numFmtId="0" fontId="26" fillId="5" borderId="0" xfId="0" applyFont="1" applyFill="1" applyBorder="1" applyAlignment="1">
      <alignment horizontal="center" vertical="center" wrapText="1"/>
    </xf>
    <xf numFmtId="0" fontId="11" fillId="5" borderId="0" xfId="0" applyFont="1" applyFill="1" applyBorder="1" applyAlignment="1">
      <alignment horizontal="center" vertical="center" wrapText="1"/>
    </xf>
    <xf numFmtId="0" fontId="28" fillId="5" borderId="0" xfId="0" applyFont="1" applyFill="1" applyBorder="1" applyAlignment="1">
      <alignment horizontal="center" vertical="center"/>
    </xf>
    <xf numFmtId="171" fontId="25" fillId="5" borderId="0" xfId="3" applyFont="1" applyFill="1" applyBorder="1" applyAlignment="1">
      <alignment vertical="center" wrapText="1"/>
    </xf>
    <xf numFmtId="169" fontId="0" fillId="0" borderId="1" xfId="0" applyNumberFormat="1" applyBorder="1" applyAlignment="1">
      <alignment horizontal="center"/>
    </xf>
    <xf numFmtId="0" fontId="0" fillId="5" borderId="0" xfId="0" applyFill="1" applyBorder="1" applyAlignment="1">
      <alignment horizontal="left"/>
    </xf>
    <xf numFmtId="164" fontId="0" fillId="5" borderId="0" xfId="0" applyNumberFormat="1" applyFill="1" applyBorder="1"/>
    <xf numFmtId="0" fontId="24" fillId="5" borderId="0" xfId="0" applyFont="1" applyFill="1" applyBorder="1"/>
    <xf numFmtId="0" fontId="2" fillId="5" borderId="0" xfId="0" applyFont="1" applyFill="1" applyBorder="1"/>
    <xf numFmtId="164" fontId="24" fillId="5" borderId="0" xfId="0" applyNumberFormat="1" applyFont="1" applyFill="1" applyBorder="1"/>
    <xf numFmtId="170" fontId="0" fillId="0" borderId="1" xfId="0" applyNumberFormat="1" applyBorder="1" applyAlignment="1">
      <alignment horizontal="center"/>
    </xf>
    <xf numFmtId="170" fontId="0" fillId="0" borderId="1" xfId="0" applyNumberFormat="1" applyBorder="1" applyAlignment="1">
      <alignment horizontal="center"/>
    </xf>
    <xf numFmtId="170" fontId="0" fillId="0" borderId="1" xfId="0" applyNumberForma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170" fontId="0" fillId="0" borderId="1" xfId="0" applyNumberFormat="1" applyBorder="1" applyAlignment="1">
      <alignment horizontal="center"/>
    </xf>
  </cellXfs>
  <cellStyles count="66">
    <cellStyle name="20% - Ênfase1" xfId="21" builtinId="30" customBuiltin="1"/>
    <cellStyle name="20% - Ênfase2" xfId="24" builtinId="34" customBuiltin="1"/>
    <cellStyle name="20% - Ênfase3" xfId="27" builtinId="38" customBuiltin="1"/>
    <cellStyle name="20% - Ênfase4" xfId="30" builtinId="42" customBuiltin="1"/>
    <cellStyle name="20% - Ênfase5" xfId="33" builtinId="46" customBuiltin="1"/>
    <cellStyle name="20% - Ênfase6" xfId="36" builtinId="50" customBuiltin="1"/>
    <cellStyle name="40% - Ênfase1" xfId="22" builtinId="31" customBuiltin="1"/>
    <cellStyle name="40% - Ênfase2" xfId="25" builtinId="35" customBuiltin="1"/>
    <cellStyle name="40% - Ênfase3" xfId="28" builtinId="39" customBuiltin="1"/>
    <cellStyle name="40% - Ênfase4" xfId="31" builtinId="43" customBuiltin="1"/>
    <cellStyle name="40% - Ênfase5" xfId="34" builtinId="47" customBuiltin="1"/>
    <cellStyle name="40% - Ênfase6" xfId="37" builtinId="51" customBuiltin="1"/>
    <cellStyle name="60% - Ênfase1 2" xfId="42" xr:uid="{E9D0D13E-95BB-4D90-BF3C-17FC40479C33}"/>
    <cellStyle name="60% - Ênfase2 2" xfId="43" xr:uid="{FC6306BA-62C3-41BC-9E6D-568FD061A3F6}"/>
    <cellStyle name="60% - Ênfase3 2" xfId="44" xr:uid="{E76B02F6-1298-4FAB-8A7B-BEA594085FE3}"/>
    <cellStyle name="60% - Ênfase4 2" xfId="45" xr:uid="{180DDAFA-E64D-4AC1-B96F-DC45FACC88A4}"/>
    <cellStyle name="60% - Ênfase5 2" xfId="46" xr:uid="{05C5F9ED-B4C4-42FB-BEAD-8F5AD0417E2F}"/>
    <cellStyle name="60% - Ênfase6 2" xfId="47" xr:uid="{2F263A55-7794-41CE-89E8-E3DE000B7B71}"/>
    <cellStyle name="Bom" xfId="9" builtinId="26" customBuiltin="1"/>
    <cellStyle name="Cálculo" xfId="13" builtinId="22" customBuiltin="1"/>
    <cellStyle name="Célula de Verificação" xfId="15" builtinId="23" customBuiltin="1"/>
    <cellStyle name="Célula Vinculada" xfId="14" builtinId="24" customBuiltin="1"/>
    <cellStyle name="Ênfase1" xfId="20" builtinId="29" customBuiltin="1"/>
    <cellStyle name="Ênfase2" xfId="23" builtinId="33" customBuiltin="1"/>
    <cellStyle name="Ênfase3" xfId="26" builtinId="37" customBuiltin="1"/>
    <cellStyle name="Ênfase4" xfId="29" builtinId="41" customBuiltin="1"/>
    <cellStyle name="Ênfase5" xfId="32" builtinId="45" customBuiltin="1"/>
    <cellStyle name="Ênfase6" xfId="35" builtinId="49" customBuiltin="1"/>
    <cellStyle name="Entrada" xfId="11" builtinId="20" customBuiltin="1"/>
    <cellStyle name="Hiperlink" xfId="57" builtinId="8"/>
    <cellStyle name="Moeda" xfId="1" builtinId="4"/>
    <cellStyle name="Moeda 2" xfId="54" xr:uid="{A7295EB1-FD36-4480-A3B4-59045569C1C6}"/>
    <cellStyle name="Moeda 9" xfId="3" xr:uid="{360A6327-07C2-49D0-8A1F-F6E161EC28C5}"/>
    <cellStyle name="Neutro 2" xfId="41" xr:uid="{28EECD0B-F807-45D0-874F-E960D703E004}"/>
    <cellStyle name="Normal" xfId="0" builtinId="0"/>
    <cellStyle name="Normal 2" xfId="49" xr:uid="{A51216AB-7938-4F92-8242-720A58B3D100}"/>
    <cellStyle name="Nota" xfId="17" builtinId="10" customBuiltin="1"/>
    <cellStyle name="Porcentagem" xfId="2" builtinId="5"/>
    <cellStyle name="Ruim" xfId="10" builtinId="27" customBuiltin="1"/>
    <cellStyle name="Saída" xfId="12" builtinId="21" customBuiltin="1"/>
    <cellStyle name="Texto de Aviso" xfId="16" builtinId="11" customBuiltin="1"/>
    <cellStyle name="Texto Explicativo" xfId="18" builtinId="53" customBuiltin="1"/>
    <cellStyle name="Título" xfId="4" builtinId="15" customBuiltin="1"/>
    <cellStyle name="Título 1" xfId="5" builtinId="16" customBuiltin="1"/>
    <cellStyle name="Título 2" xfId="6" builtinId="17" customBuiltin="1"/>
    <cellStyle name="Título 3" xfId="7" builtinId="18" customBuiltin="1"/>
    <cellStyle name="Título 4" xfId="8" builtinId="19" customBuiltin="1"/>
    <cellStyle name="Total" xfId="19" builtinId="25" customBuiltin="1"/>
    <cellStyle name="Vírgula" xfId="56" builtinId="3"/>
    <cellStyle name="Vírgula 2" xfId="38" xr:uid="{0EACBCF6-E776-4D9C-BE63-8FD860685145}"/>
    <cellStyle name="Vírgula 3" xfId="40" xr:uid="{7E2076DA-A8EE-414A-9817-FE9B0552847B}"/>
    <cellStyle name="Vírgula 3 2" xfId="52" xr:uid="{960A353D-9CA8-4E19-84D0-99BC95950B04}"/>
    <cellStyle name="Vírgula 3 2 2" xfId="63" xr:uid="{35D5068A-4BAA-4D6E-A90A-1A22FAADE851}"/>
    <cellStyle name="Vírgula 3 3" xfId="59" xr:uid="{DA5E570D-A4E4-49B7-9B96-CE7E21E70503}"/>
    <cellStyle name="Vírgula 4" xfId="39" xr:uid="{71C058C6-0BCE-4196-94A5-551543463BEC}"/>
    <cellStyle name="Vírgula 4 2" xfId="51" xr:uid="{A205B454-4CC5-4E78-BD8B-0B3AA91F1DD6}"/>
    <cellStyle name="Vírgula 4 2 2" xfId="62" xr:uid="{E027B61B-A548-488C-A023-90BE1217F799}"/>
    <cellStyle name="Vírgula 4 3" xfId="58" xr:uid="{BFCDE62B-5894-4658-8266-323A5D6C89C9}"/>
    <cellStyle name="Vírgula 5" xfId="48" xr:uid="{89A6AD28-FDFB-4780-8077-6DC790CBF78E}"/>
    <cellStyle name="Vírgula 5 2" xfId="53" xr:uid="{20E331B2-5B4C-4524-9036-5BB7CA7441A9}"/>
    <cellStyle name="Vírgula 5 2 2" xfId="64" xr:uid="{B993BD3F-651E-43CC-B93C-88E457397A39}"/>
    <cellStyle name="Vírgula 5 3" xfId="60" xr:uid="{56BC6484-B46C-40E7-B61E-150F6D395C26}"/>
    <cellStyle name="Vírgula 6" xfId="50" xr:uid="{724B3507-C47F-4009-8B10-20F120F647B9}"/>
    <cellStyle name="Vírgula 6 2" xfId="61" xr:uid="{76E04E17-A463-436E-9A6B-3BC6714D94BB}"/>
    <cellStyle name="Vírgula 7" xfId="55" xr:uid="{FF273C77-438A-43E2-B2A1-184E0EB71263}"/>
    <cellStyle name="Vírgula 7 2" xfId="65" xr:uid="{1B044B2A-2940-44CD-9A39-81499EB2420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f769fdda199163a7/&#193;rea%20de%20Trabalho/TrabalhoDIAG2/Material%20Curso%20Planilha%20CGU%20-%20Joao/Planilha%20Exerc&#237;cio%20Limpeza%20(1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posta"/>
      <sheetName val="Resumo"/>
      <sheetName val="Piso Salarial "/>
      <sheetName val="Áreas x produtividade"/>
      <sheetName val="Área a ser limpa m²"/>
      <sheetName val="Memória de Cálculo "/>
      <sheetName val="Insumos "/>
      <sheetName val="Servente "/>
      <sheetName val="Servente  Insalubre "/>
      <sheetName val="Encarregado  "/>
      <sheetName val="Cálculo M² "/>
    </sheetNames>
    <sheetDataSet>
      <sheetData sheetId="0"/>
      <sheetData sheetId="1"/>
      <sheetData sheetId="2"/>
      <sheetData sheetId="3"/>
      <sheetData sheetId="4"/>
      <sheetData sheetId="5"/>
      <sheetData sheetId="6">
        <row r="17">
          <cell r="Z17">
            <v>0</v>
          </cell>
        </row>
      </sheetData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BD9DFF-9294-4C00-A7D0-B986894749F1}">
  <dimension ref="B1:I29"/>
  <sheetViews>
    <sheetView zoomScale="80" zoomScaleNormal="80" workbookViewId="0">
      <selection activeCell="A4" sqref="A4"/>
    </sheetView>
  </sheetViews>
  <sheetFormatPr defaultRowHeight="15" x14ac:dyDescent="0.25"/>
  <cols>
    <col min="1" max="1" width="9.140625" style="53"/>
    <col min="2" max="2" width="15.5703125" style="80" bestFit="1" customWidth="1"/>
    <col min="3" max="3" width="9.140625" style="53"/>
    <col min="4" max="4" width="36.5703125" customWidth="1"/>
    <col min="5" max="5" width="15.42578125" style="53" customWidth="1"/>
    <col min="6" max="6" width="25.140625" style="53" customWidth="1"/>
    <col min="7" max="7" width="23.140625" style="53" hidden="1" customWidth="1"/>
    <col min="8" max="8" width="18.42578125" style="53" customWidth="1"/>
    <col min="9" max="9" width="22.140625" style="53" customWidth="1"/>
    <col min="10" max="10" width="9.140625" style="53"/>
    <col min="11" max="11" width="12.140625" style="53" bestFit="1" customWidth="1"/>
    <col min="12" max="12" width="9.140625" style="53"/>
    <col min="13" max="13" width="24" style="53" bestFit="1" customWidth="1"/>
    <col min="14" max="14" width="14.5703125" style="53" bestFit="1" customWidth="1"/>
    <col min="15" max="15" width="12" style="53" bestFit="1" customWidth="1"/>
    <col min="16" max="16" width="15.28515625" style="53" bestFit="1" customWidth="1"/>
    <col min="17" max="17" width="20.5703125" style="53" bestFit="1" customWidth="1"/>
    <col min="18" max="16384" width="9.140625" style="53"/>
  </cols>
  <sheetData>
    <row r="1" spans="2:9" ht="15.75" x14ac:dyDescent="0.25">
      <c r="C1" s="80"/>
      <c r="D1" s="124"/>
      <c r="F1" s="81"/>
      <c r="G1" s="82"/>
      <c r="H1" s="55"/>
      <c r="I1" s="83"/>
    </row>
    <row r="2" spans="2:9" ht="15.75" x14ac:dyDescent="0.25">
      <c r="C2" s="80"/>
      <c r="D2" s="124"/>
      <c r="F2" s="81"/>
      <c r="G2" s="82"/>
      <c r="H2" s="55"/>
      <c r="I2" s="83"/>
    </row>
    <row r="3" spans="2:9" ht="28.5" customHeight="1" x14ac:dyDescent="0.2">
      <c r="B3" s="139" t="s">
        <v>381</v>
      </c>
      <c r="C3" s="140"/>
      <c r="D3" s="140"/>
      <c r="E3" s="140"/>
      <c r="F3" s="140"/>
      <c r="G3" s="140"/>
      <c r="H3" s="140"/>
      <c r="I3" s="140"/>
    </row>
    <row r="4" spans="2:9" ht="28.5" x14ac:dyDescent="0.2">
      <c r="B4" s="84" t="s">
        <v>159</v>
      </c>
      <c r="C4" s="84" t="s">
        <v>131</v>
      </c>
      <c r="D4" s="125" t="s">
        <v>155</v>
      </c>
      <c r="E4" s="125" t="s">
        <v>157</v>
      </c>
      <c r="F4" s="125" t="s">
        <v>337</v>
      </c>
      <c r="G4" s="125" t="s">
        <v>338</v>
      </c>
      <c r="H4" s="125" t="s">
        <v>338</v>
      </c>
      <c r="I4" s="125" t="s">
        <v>382</v>
      </c>
    </row>
    <row r="5" spans="2:9" x14ac:dyDescent="0.25">
      <c r="B5" s="89" t="s">
        <v>160</v>
      </c>
      <c r="C5" s="85">
        <v>1</v>
      </c>
      <c r="D5" s="86" t="s">
        <v>158</v>
      </c>
      <c r="E5" s="87">
        <v>15</v>
      </c>
      <c r="F5" s="255">
        <v>0</v>
      </c>
      <c r="G5" s="255">
        <v>0</v>
      </c>
      <c r="H5" s="255">
        <v>0</v>
      </c>
      <c r="I5" s="255">
        <v>0</v>
      </c>
    </row>
    <row r="6" spans="2:9" x14ac:dyDescent="0.25">
      <c r="B6" s="89" t="s">
        <v>160</v>
      </c>
      <c r="C6" s="85">
        <v>2</v>
      </c>
      <c r="D6" s="86" t="s">
        <v>156</v>
      </c>
      <c r="E6" s="87">
        <v>4</v>
      </c>
      <c r="F6" s="255">
        <v>0</v>
      </c>
      <c r="G6" s="134"/>
      <c r="H6" s="255">
        <v>0</v>
      </c>
      <c r="I6" s="255">
        <v>0</v>
      </c>
    </row>
    <row r="7" spans="2:9" x14ac:dyDescent="0.25">
      <c r="B7" s="89" t="s">
        <v>161</v>
      </c>
      <c r="C7" s="85">
        <v>3</v>
      </c>
      <c r="D7" s="88" t="s">
        <v>132</v>
      </c>
      <c r="E7" s="87">
        <v>3</v>
      </c>
      <c r="F7" s="255">
        <v>0</v>
      </c>
      <c r="G7" s="134"/>
      <c r="H7" s="255">
        <v>0</v>
      </c>
      <c r="I7" s="255">
        <v>0</v>
      </c>
    </row>
    <row r="8" spans="2:9" x14ac:dyDescent="0.25">
      <c r="B8" s="144" t="s">
        <v>339</v>
      </c>
      <c r="C8" s="144"/>
      <c r="D8" s="144"/>
      <c r="E8" s="90">
        <f>SUM(E5:E7)</f>
        <v>22</v>
      </c>
      <c r="F8" s="255">
        <v>0</v>
      </c>
      <c r="G8" s="127"/>
      <c r="H8" s="255">
        <v>0</v>
      </c>
      <c r="I8" s="255">
        <v>0</v>
      </c>
    </row>
    <row r="9" spans="2:9" x14ac:dyDescent="0.25">
      <c r="B9" s="89" t="s">
        <v>162</v>
      </c>
      <c r="C9" s="85">
        <v>4</v>
      </c>
      <c r="D9" s="86" t="s">
        <v>158</v>
      </c>
      <c r="E9" s="87">
        <v>6</v>
      </c>
      <c r="F9" s="255">
        <v>0</v>
      </c>
      <c r="G9" s="133"/>
      <c r="H9" s="255">
        <v>0</v>
      </c>
      <c r="I9" s="255">
        <v>0</v>
      </c>
    </row>
    <row r="10" spans="2:9" x14ac:dyDescent="0.25">
      <c r="B10" s="89" t="s">
        <v>163</v>
      </c>
      <c r="C10" s="85">
        <v>5</v>
      </c>
      <c r="D10" s="86" t="s">
        <v>156</v>
      </c>
      <c r="E10" s="87">
        <v>2</v>
      </c>
      <c r="F10" s="255">
        <v>0</v>
      </c>
      <c r="G10" s="134"/>
      <c r="H10" s="255">
        <v>0</v>
      </c>
      <c r="I10" s="255">
        <v>0</v>
      </c>
    </row>
    <row r="11" spans="2:9" x14ac:dyDescent="0.25">
      <c r="B11" s="144" t="s">
        <v>340</v>
      </c>
      <c r="C11" s="144"/>
      <c r="D11" s="144"/>
      <c r="E11" s="90">
        <f>SUM(E9:E10)</f>
        <v>8</v>
      </c>
      <c r="F11" s="255">
        <v>0</v>
      </c>
      <c r="G11" s="127"/>
      <c r="H11" s="255">
        <v>0</v>
      </c>
      <c r="I11" s="255">
        <v>0</v>
      </c>
    </row>
    <row r="12" spans="2:9" x14ac:dyDescent="0.25">
      <c r="B12" s="89" t="s">
        <v>164</v>
      </c>
      <c r="C12" s="85">
        <v>6</v>
      </c>
      <c r="D12" s="86" t="s">
        <v>158</v>
      </c>
      <c r="E12" s="87">
        <v>7</v>
      </c>
      <c r="F12" s="255">
        <v>0</v>
      </c>
      <c r="G12" s="134"/>
      <c r="H12" s="255">
        <v>0</v>
      </c>
      <c r="I12" s="255">
        <v>0</v>
      </c>
    </row>
    <row r="13" spans="2:9" x14ac:dyDescent="0.25">
      <c r="B13" s="89" t="s">
        <v>164</v>
      </c>
      <c r="C13" s="85">
        <v>7</v>
      </c>
      <c r="D13" s="88" t="s">
        <v>132</v>
      </c>
      <c r="E13" s="87">
        <v>2</v>
      </c>
      <c r="F13" s="255">
        <v>0</v>
      </c>
      <c r="G13" s="134"/>
      <c r="H13" s="255">
        <v>0</v>
      </c>
      <c r="I13" s="255">
        <v>0</v>
      </c>
    </row>
    <row r="14" spans="2:9" x14ac:dyDescent="0.25">
      <c r="B14" s="144" t="s">
        <v>341</v>
      </c>
      <c r="C14" s="144"/>
      <c r="D14" s="144"/>
      <c r="E14" s="90">
        <f>SUM(E12:E13)</f>
        <v>9</v>
      </c>
      <c r="F14" s="255">
        <v>0</v>
      </c>
      <c r="G14" s="127"/>
      <c r="H14" s="255">
        <v>0</v>
      </c>
      <c r="I14" s="255">
        <v>0</v>
      </c>
    </row>
    <row r="15" spans="2:9" x14ac:dyDescent="0.25">
      <c r="B15" s="89" t="s">
        <v>165</v>
      </c>
      <c r="C15" s="85">
        <v>8</v>
      </c>
      <c r="D15" s="86" t="s">
        <v>158</v>
      </c>
      <c r="E15" s="87">
        <v>9</v>
      </c>
      <c r="F15" s="255">
        <v>0</v>
      </c>
      <c r="G15" s="134"/>
      <c r="H15" s="255">
        <v>0</v>
      </c>
      <c r="I15" s="255">
        <v>0</v>
      </c>
    </row>
    <row r="16" spans="2:9" x14ac:dyDescent="0.25">
      <c r="B16" s="89" t="s">
        <v>165</v>
      </c>
      <c r="C16" s="85">
        <v>9</v>
      </c>
      <c r="D16" s="86" t="s">
        <v>156</v>
      </c>
      <c r="E16" s="87">
        <v>2</v>
      </c>
      <c r="F16" s="255">
        <v>0</v>
      </c>
      <c r="G16" s="134"/>
      <c r="H16" s="255">
        <v>0</v>
      </c>
      <c r="I16" s="255">
        <v>0</v>
      </c>
    </row>
    <row r="17" spans="2:9" x14ac:dyDescent="0.25">
      <c r="B17" s="89" t="s">
        <v>165</v>
      </c>
      <c r="C17" s="85">
        <v>10</v>
      </c>
      <c r="D17" s="86" t="s">
        <v>132</v>
      </c>
      <c r="E17" s="87">
        <v>3</v>
      </c>
      <c r="F17" s="255">
        <v>0</v>
      </c>
      <c r="G17" s="135"/>
      <c r="H17" s="255">
        <v>0</v>
      </c>
      <c r="I17" s="255">
        <v>0</v>
      </c>
    </row>
    <row r="18" spans="2:9" x14ac:dyDescent="0.25">
      <c r="B18" s="144" t="s">
        <v>342</v>
      </c>
      <c r="C18" s="144"/>
      <c r="D18" s="144"/>
      <c r="E18" s="90">
        <f>SUM(E15:E17)</f>
        <v>14</v>
      </c>
      <c r="F18" s="255">
        <v>0</v>
      </c>
      <c r="G18" s="127"/>
      <c r="H18" s="255">
        <v>0</v>
      </c>
      <c r="I18" s="255">
        <v>0</v>
      </c>
    </row>
    <row r="19" spans="2:9" x14ac:dyDescent="0.25">
      <c r="B19" s="89" t="s">
        <v>166</v>
      </c>
      <c r="C19" s="85">
        <v>11</v>
      </c>
      <c r="D19" s="86" t="s">
        <v>158</v>
      </c>
      <c r="E19" s="87">
        <v>6</v>
      </c>
      <c r="F19" s="255">
        <v>0</v>
      </c>
      <c r="G19" s="134"/>
      <c r="H19" s="255">
        <v>0</v>
      </c>
      <c r="I19" s="255">
        <v>0</v>
      </c>
    </row>
    <row r="20" spans="2:9" x14ac:dyDescent="0.25">
      <c r="B20" s="89" t="s">
        <v>166</v>
      </c>
      <c r="C20" s="85">
        <v>12</v>
      </c>
      <c r="D20" s="86" t="s">
        <v>156</v>
      </c>
      <c r="E20" s="87">
        <v>2</v>
      </c>
      <c r="F20" s="255">
        <v>0</v>
      </c>
      <c r="G20" s="134"/>
      <c r="H20" s="255">
        <v>0</v>
      </c>
      <c r="I20" s="255">
        <v>0</v>
      </c>
    </row>
    <row r="21" spans="2:9" x14ac:dyDescent="0.25">
      <c r="B21" s="89" t="s">
        <v>166</v>
      </c>
      <c r="C21" s="85">
        <v>13</v>
      </c>
      <c r="D21" s="88" t="s">
        <v>132</v>
      </c>
      <c r="E21" s="87">
        <v>2</v>
      </c>
      <c r="F21" s="255">
        <v>0</v>
      </c>
      <c r="G21" s="134"/>
      <c r="H21" s="255">
        <v>0</v>
      </c>
      <c r="I21" s="255">
        <v>0</v>
      </c>
    </row>
    <row r="22" spans="2:9" x14ac:dyDescent="0.25">
      <c r="B22" s="144" t="s">
        <v>343</v>
      </c>
      <c r="C22" s="144"/>
      <c r="D22" s="144"/>
      <c r="E22" s="91">
        <f>SUM(E19:E21)</f>
        <v>10</v>
      </c>
      <c r="F22" s="255">
        <v>0</v>
      </c>
      <c r="G22" s="127"/>
      <c r="H22" s="255">
        <v>0</v>
      </c>
      <c r="I22" s="255">
        <v>0</v>
      </c>
    </row>
    <row r="23" spans="2:9" ht="18.75" x14ac:dyDescent="0.3">
      <c r="B23" s="141" t="s">
        <v>344</v>
      </c>
      <c r="C23" s="142"/>
      <c r="D23" s="143"/>
      <c r="E23" s="92">
        <f>E8+E11+E14+E18+E22</f>
        <v>63</v>
      </c>
      <c r="F23" s="255">
        <v>0</v>
      </c>
      <c r="G23" s="136"/>
      <c r="H23" s="255">
        <v>0</v>
      </c>
      <c r="I23" s="255">
        <v>0</v>
      </c>
    </row>
    <row r="25" spans="2:9" x14ac:dyDescent="0.25">
      <c r="D25" s="126"/>
      <c r="I25" s="130"/>
    </row>
    <row r="26" spans="2:9" x14ac:dyDescent="0.25">
      <c r="D26" s="126"/>
    </row>
    <row r="27" spans="2:9" x14ac:dyDescent="0.25">
      <c r="I27" s="131"/>
    </row>
    <row r="28" spans="2:9" x14ac:dyDescent="0.25">
      <c r="I28" s="132"/>
    </row>
    <row r="29" spans="2:9" x14ac:dyDescent="0.25">
      <c r="I29" s="132"/>
    </row>
  </sheetData>
  <mergeCells count="7">
    <mergeCell ref="B3:I3"/>
    <mergeCell ref="B23:D23"/>
    <mergeCell ref="B8:D8"/>
    <mergeCell ref="B11:D11"/>
    <mergeCell ref="B14:D14"/>
    <mergeCell ref="B18:D18"/>
    <mergeCell ref="B22:D22"/>
  </mergeCells>
  <phoneticPr fontId="16" type="noConversion"/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512EA5-5BDB-4854-B3AC-CD9A4B48141D}">
  <dimension ref="A1:I132"/>
  <sheetViews>
    <sheetView workbookViewId="0">
      <selection activeCell="A3" sqref="A3:I3"/>
    </sheetView>
  </sheetViews>
  <sheetFormatPr defaultRowHeight="15" x14ac:dyDescent="0.25"/>
  <cols>
    <col min="9" max="9" width="19.5703125" customWidth="1"/>
    <col min="11" max="11" width="26" bestFit="1" customWidth="1"/>
    <col min="12" max="12" width="12.140625" bestFit="1" customWidth="1"/>
  </cols>
  <sheetData>
    <row r="1" spans="1:9" x14ac:dyDescent="0.25">
      <c r="A1" s="203" t="s">
        <v>0</v>
      </c>
      <c r="B1" s="203"/>
      <c r="C1" s="203"/>
      <c r="D1" s="203"/>
      <c r="E1" s="203"/>
      <c r="F1" s="203"/>
      <c r="G1" s="203"/>
      <c r="H1" s="203"/>
      <c r="I1" s="203"/>
    </row>
    <row r="2" spans="1:9" x14ac:dyDescent="0.25">
      <c r="A2" s="204" t="s">
        <v>1</v>
      </c>
      <c r="B2" s="204"/>
      <c r="C2" s="204"/>
      <c r="D2" s="204"/>
      <c r="E2" s="204"/>
      <c r="F2" s="204"/>
      <c r="G2" s="204"/>
      <c r="H2" s="204"/>
      <c r="I2" s="204"/>
    </row>
    <row r="3" spans="1:9" x14ac:dyDescent="0.25">
      <c r="A3" s="205" t="s">
        <v>115</v>
      </c>
      <c r="B3" s="205"/>
      <c r="C3" s="205"/>
      <c r="D3" s="205"/>
      <c r="E3" s="205"/>
      <c r="F3" s="205"/>
      <c r="G3" s="205"/>
      <c r="H3" s="205"/>
      <c r="I3" s="205"/>
    </row>
    <row r="4" spans="1:9" x14ac:dyDescent="0.25">
      <c r="A4" s="185" t="s">
        <v>116</v>
      </c>
      <c r="B4" s="185"/>
      <c r="C4" s="185"/>
      <c r="D4" s="185"/>
      <c r="E4" s="185"/>
      <c r="F4" s="185"/>
      <c r="G4" s="185"/>
      <c r="H4" s="185"/>
      <c r="I4" s="185"/>
    </row>
    <row r="5" spans="1:9" x14ac:dyDescent="0.25">
      <c r="A5" s="32" t="s">
        <v>11</v>
      </c>
      <c r="B5" s="194" t="s">
        <v>117</v>
      </c>
      <c r="C5" s="194"/>
      <c r="D5" s="194"/>
      <c r="E5" s="194"/>
      <c r="F5" s="194"/>
      <c r="G5" s="194"/>
      <c r="H5" s="198" t="s">
        <v>309</v>
      </c>
      <c r="I5" s="198"/>
    </row>
    <row r="6" spans="1:9" ht="50.25" customHeight="1" x14ac:dyDescent="0.25">
      <c r="A6" s="32" t="s">
        <v>13</v>
      </c>
      <c r="B6" s="194" t="s">
        <v>295</v>
      </c>
      <c r="C6" s="194"/>
      <c r="D6" s="194"/>
      <c r="E6" s="194"/>
      <c r="F6" s="194"/>
      <c r="G6" s="194"/>
      <c r="H6" s="195" t="s">
        <v>311</v>
      </c>
      <c r="I6" s="195"/>
    </row>
    <row r="7" spans="1:9" x14ac:dyDescent="0.25">
      <c r="A7" s="32" t="s">
        <v>15</v>
      </c>
      <c r="B7" s="194" t="s">
        <v>119</v>
      </c>
      <c r="C7" s="194"/>
      <c r="D7" s="194"/>
      <c r="E7" s="194"/>
      <c r="F7" s="194"/>
      <c r="G7" s="194"/>
      <c r="H7" s="196" t="s">
        <v>294</v>
      </c>
      <c r="I7" s="197"/>
    </row>
    <row r="8" spans="1:9" x14ac:dyDescent="0.25">
      <c r="A8" s="32" t="s">
        <v>17</v>
      </c>
      <c r="B8" s="194" t="s">
        <v>120</v>
      </c>
      <c r="C8" s="194"/>
      <c r="D8" s="194"/>
      <c r="E8" s="194"/>
      <c r="F8" s="194"/>
      <c r="G8" s="194"/>
      <c r="H8" s="197">
        <v>60</v>
      </c>
      <c r="I8" s="197"/>
    </row>
    <row r="9" spans="1:9" x14ac:dyDescent="0.25">
      <c r="A9" s="186"/>
      <c r="B9" s="186"/>
      <c r="C9" s="186"/>
      <c r="D9" s="186"/>
      <c r="E9" s="186"/>
      <c r="F9" s="186"/>
      <c r="G9" s="186"/>
      <c r="H9" s="186"/>
      <c r="I9" s="186"/>
    </row>
    <row r="10" spans="1:9" x14ac:dyDescent="0.25">
      <c r="A10" s="185" t="s">
        <v>121</v>
      </c>
      <c r="B10" s="185"/>
      <c r="C10" s="185"/>
      <c r="D10" s="185"/>
      <c r="E10" s="185"/>
      <c r="F10" s="185"/>
      <c r="G10" s="185"/>
      <c r="H10" s="185"/>
      <c r="I10" s="185"/>
    </row>
    <row r="11" spans="1:9" x14ac:dyDescent="0.25">
      <c r="A11" s="186" t="s">
        <v>122</v>
      </c>
      <c r="B11" s="186"/>
      <c r="C11" s="186"/>
      <c r="D11" s="186" t="s">
        <v>123</v>
      </c>
      <c r="E11" s="186"/>
      <c r="F11" s="186" t="s">
        <v>124</v>
      </c>
      <c r="G11" s="186"/>
      <c r="H11" s="186"/>
      <c r="I11" s="186"/>
    </row>
    <row r="12" spans="1:9" x14ac:dyDescent="0.25">
      <c r="A12" s="186" t="s">
        <v>125</v>
      </c>
      <c r="B12" s="186"/>
      <c r="C12" s="186"/>
      <c r="D12" s="186" t="s">
        <v>126</v>
      </c>
      <c r="E12" s="186"/>
      <c r="F12" s="186" t="s">
        <v>127</v>
      </c>
      <c r="G12" s="186"/>
      <c r="H12" s="186"/>
      <c r="I12" s="186"/>
    </row>
    <row r="13" spans="1:9" x14ac:dyDescent="0.25">
      <c r="A13" s="185" t="s">
        <v>128</v>
      </c>
      <c r="B13" s="185"/>
      <c r="C13" s="185"/>
      <c r="D13" s="185"/>
      <c r="E13" s="185"/>
      <c r="F13" s="185"/>
      <c r="G13" s="185"/>
      <c r="H13" s="185"/>
      <c r="I13" s="185"/>
    </row>
    <row r="14" spans="1:9" x14ac:dyDescent="0.25">
      <c r="A14" s="185" t="s">
        <v>129</v>
      </c>
      <c r="B14" s="185"/>
      <c r="C14" s="185"/>
      <c r="D14" s="185"/>
      <c r="E14" s="185"/>
      <c r="F14" s="185"/>
      <c r="G14" s="185"/>
      <c r="H14" s="185"/>
      <c r="I14" s="185"/>
    </row>
    <row r="15" spans="1:9" x14ac:dyDescent="0.25">
      <c r="A15" s="193" t="s">
        <v>114</v>
      </c>
      <c r="B15" s="193"/>
      <c r="C15" s="193"/>
      <c r="D15" s="193"/>
      <c r="E15" s="193"/>
      <c r="F15" s="193"/>
      <c r="G15" s="193"/>
      <c r="H15" s="193"/>
      <c r="I15" s="193"/>
    </row>
    <row r="16" spans="1:9" x14ac:dyDescent="0.25">
      <c r="A16" s="2">
        <v>1</v>
      </c>
      <c r="B16" s="228" t="s">
        <v>2</v>
      </c>
      <c r="C16" s="228"/>
      <c r="D16" s="228"/>
      <c r="E16" s="228"/>
      <c r="F16" s="228"/>
      <c r="G16" s="228"/>
      <c r="H16" s="235" t="s">
        <v>130</v>
      </c>
      <c r="I16" s="235"/>
    </row>
    <row r="17" spans="1:9" x14ac:dyDescent="0.25">
      <c r="A17" s="2">
        <v>2</v>
      </c>
      <c r="B17" s="228" t="s">
        <v>3</v>
      </c>
      <c r="C17" s="228"/>
      <c r="D17" s="228"/>
      <c r="E17" s="228"/>
      <c r="F17" s="228"/>
      <c r="G17" s="228"/>
      <c r="H17" s="235" t="s">
        <v>4</v>
      </c>
      <c r="I17" s="235"/>
    </row>
    <row r="18" spans="1:9" x14ac:dyDescent="0.25">
      <c r="A18" s="2">
        <v>3</v>
      </c>
      <c r="B18" s="228" t="s">
        <v>5</v>
      </c>
      <c r="C18" s="228"/>
      <c r="D18" s="228"/>
      <c r="E18" s="228"/>
      <c r="F18" s="228"/>
      <c r="G18" s="228"/>
      <c r="H18" s="238"/>
      <c r="I18" s="239"/>
    </row>
    <row r="19" spans="1:9" x14ac:dyDescent="0.25">
      <c r="A19" s="2">
        <v>4</v>
      </c>
      <c r="B19" s="228" t="s">
        <v>6</v>
      </c>
      <c r="C19" s="228"/>
      <c r="D19" s="228"/>
      <c r="E19" s="228"/>
      <c r="F19" s="228"/>
      <c r="G19" s="228"/>
      <c r="H19" s="235" t="s">
        <v>333</v>
      </c>
      <c r="I19" s="235"/>
    </row>
    <row r="20" spans="1:9" x14ac:dyDescent="0.25">
      <c r="A20" s="2">
        <v>5</v>
      </c>
      <c r="B20" s="228" t="s">
        <v>7</v>
      </c>
      <c r="C20" s="228"/>
      <c r="D20" s="228"/>
      <c r="E20" s="228"/>
      <c r="F20" s="228"/>
      <c r="G20" s="228"/>
      <c r="H20" s="236" t="s">
        <v>307</v>
      </c>
      <c r="I20" s="236"/>
    </row>
    <row r="21" spans="1:9" x14ac:dyDescent="0.25">
      <c r="A21" s="234"/>
      <c r="B21" s="234"/>
      <c r="C21" s="234"/>
      <c r="D21" s="234"/>
      <c r="E21" s="234"/>
      <c r="F21" s="234"/>
      <c r="G21" s="234"/>
      <c r="H21" s="234"/>
      <c r="I21" s="234"/>
    </row>
    <row r="22" spans="1:9" x14ac:dyDescent="0.25">
      <c r="A22" s="218" t="s">
        <v>8</v>
      </c>
      <c r="B22" s="218"/>
      <c r="C22" s="218"/>
      <c r="D22" s="218"/>
      <c r="E22" s="218"/>
      <c r="F22" s="218"/>
      <c r="G22" s="218"/>
      <c r="H22" s="218"/>
      <c r="I22" s="218"/>
    </row>
    <row r="23" spans="1:9" x14ac:dyDescent="0.25">
      <c r="A23" s="1">
        <v>1</v>
      </c>
      <c r="B23" s="218" t="s">
        <v>9</v>
      </c>
      <c r="C23" s="218"/>
      <c r="D23" s="218"/>
      <c r="E23" s="218"/>
      <c r="F23" s="218"/>
      <c r="G23" s="218"/>
      <c r="H23" s="237" t="s">
        <v>10</v>
      </c>
      <c r="I23" s="237"/>
    </row>
    <row r="24" spans="1:9" x14ac:dyDescent="0.25">
      <c r="A24" s="4" t="s">
        <v>11</v>
      </c>
      <c r="B24" s="187" t="s">
        <v>12</v>
      </c>
      <c r="C24" s="188"/>
      <c r="D24" s="188"/>
      <c r="E24" s="188"/>
      <c r="F24" s="189"/>
      <c r="G24" s="5"/>
      <c r="H24" s="190">
        <f>H18</f>
        <v>0</v>
      </c>
      <c r="I24" s="190"/>
    </row>
    <row r="25" spans="1:9" x14ac:dyDescent="0.25">
      <c r="A25" s="7" t="s">
        <v>13</v>
      </c>
      <c r="B25" s="187" t="s">
        <v>14</v>
      </c>
      <c r="C25" s="188"/>
      <c r="D25" s="188"/>
      <c r="E25" s="188"/>
      <c r="F25" s="189"/>
      <c r="G25" s="79"/>
      <c r="H25" s="190">
        <v>0</v>
      </c>
      <c r="I25" s="190"/>
    </row>
    <row r="26" spans="1:9" x14ac:dyDescent="0.25">
      <c r="A26" s="7" t="s">
        <v>15</v>
      </c>
      <c r="B26" s="187" t="s">
        <v>16</v>
      </c>
      <c r="C26" s="188"/>
      <c r="D26" s="188"/>
      <c r="E26" s="188"/>
      <c r="F26" s="189"/>
      <c r="G26" s="5"/>
      <c r="H26" s="190">
        <v>0</v>
      </c>
      <c r="I26" s="190"/>
    </row>
    <row r="27" spans="1:9" x14ac:dyDescent="0.25">
      <c r="A27" s="4" t="s">
        <v>17</v>
      </c>
      <c r="B27" s="187" t="s">
        <v>18</v>
      </c>
      <c r="C27" s="188"/>
      <c r="D27" s="188"/>
      <c r="E27" s="188"/>
      <c r="F27" s="189"/>
      <c r="G27" s="5"/>
      <c r="H27" s="190">
        <v>0</v>
      </c>
      <c r="I27" s="190"/>
    </row>
    <row r="28" spans="1:9" x14ac:dyDescent="0.25">
      <c r="A28" s="4" t="s">
        <v>19</v>
      </c>
      <c r="B28" s="187" t="s">
        <v>20</v>
      </c>
      <c r="C28" s="188"/>
      <c r="D28" s="188"/>
      <c r="E28" s="188"/>
      <c r="F28" s="189"/>
      <c r="G28" s="5"/>
      <c r="H28" s="190">
        <v>0</v>
      </c>
      <c r="I28" s="190"/>
    </row>
    <row r="29" spans="1:9" x14ac:dyDescent="0.25">
      <c r="A29" s="4" t="s">
        <v>21</v>
      </c>
      <c r="B29" s="187" t="s">
        <v>22</v>
      </c>
      <c r="C29" s="188"/>
      <c r="D29" s="188"/>
      <c r="E29" s="188"/>
      <c r="F29" s="189"/>
      <c r="G29" s="5"/>
      <c r="H29" s="191">
        <v>0</v>
      </c>
      <c r="I29" s="191"/>
    </row>
    <row r="30" spans="1:9" x14ac:dyDescent="0.25">
      <c r="A30" s="193" t="s">
        <v>23</v>
      </c>
      <c r="B30" s="193"/>
      <c r="C30" s="193"/>
      <c r="D30" s="193"/>
      <c r="E30" s="193"/>
      <c r="F30" s="193"/>
      <c r="G30" s="193"/>
      <c r="H30" s="231">
        <f>SUM(H24:I29)</f>
        <v>0</v>
      </c>
      <c r="I30" s="231"/>
    </row>
    <row r="31" spans="1:9" x14ac:dyDescent="0.25">
      <c r="A31" s="234"/>
      <c r="B31" s="234"/>
      <c r="C31" s="234"/>
      <c r="D31" s="234"/>
      <c r="E31" s="234"/>
      <c r="F31" s="234"/>
      <c r="G31" s="234"/>
      <c r="H31" s="234"/>
      <c r="I31" s="234"/>
    </row>
    <row r="32" spans="1:9" x14ac:dyDescent="0.25">
      <c r="A32" s="218" t="s">
        <v>24</v>
      </c>
      <c r="B32" s="218"/>
      <c r="C32" s="218"/>
      <c r="D32" s="218"/>
      <c r="E32" s="218"/>
      <c r="F32" s="218"/>
      <c r="G32" s="218"/>
      <c r="H32" s="218"/>
      <c r="I32" s="218"/>
    </row>
    <row r="33" spans="1:9" x14ac:dyDescent="0.25">
      <c r="A33" s="218" t="s">
        <v>25</v>
      </c>
      <c r="B33" s="218"/>
      <c r="C33" s="218"/>
      <c r="D33" s="218"/>
      <c r="E33" s="218"/>
      <c r="F33" s="218"/>
      <c r="G33" s="218"/>
      <c r="H33" s="218"/>
      <c r="I33" s="218"/>
    </row>
    <row r="34" spans="1:9" x14ac:dyDescent="0.25">
      <c r="A34" s="11" t="s">
        <v>26</v>
      </c>
      <c r="B34" s="218" t="s">
        <v>27</v>
      </c>
      <c r="C34" s="218"/>
      <c r="D34" s="218"/>
      <c r="E34" s="218"/>
      <c r="F34" s="218"/>
      <c r="G34" s="218"/>
      <c r="H34" s="11" t="s">
        <v>28</v>
      </c>
      <c r="I34" s="11" t="s">
        <v>10</v>
      </c>
    </row>
    <row r="35" spans="1:9" x14ac:dyDescent="0.25">
      <c r="A35" s="3" t="s">
        <v>11</v>
      </c>
      <c r="B35" s="228" t="s">
        <v>29</v>
      </c>
      <c r="C35" s="228"/>
      <c r="D35" s="228"/>
      <c r="E35" s="228"/>
      <c r="F35" s="228"/>
      <c r="G35" s="228"/>
      <c r="H35" s="12">
        <f>1/12</f>
        <v>8.3333333333333329E-2</v>
      </c>
      <c r="I35" s="5">
        <f>H35*$H$30</f>
        <v>0</v>
      </c>
    </row>
    <row r="36" spans="1:9" x14ac:dyDescent="0.25">
      <c r="A36" s="3" t="s">
        <v>13</v>
      </c>
      <c r="B36" s="228" t="s">
        <v>30</v>
      </c>
      <c r="C36" s="228"/>
      <c r="D36" s="228"/>
      <c r="E36" s="228"/>
      <c r="F36" s="228"/>
      <c r="G36" s="228"/>
      <c r="H36" s="12">
        <v>0.121</v>
      </c>
      <c r="I36" s="5">
        <f>H36*$H$30</f>
        <v>0</v>
      </c>
    </row>
    <row r="37" spans="1:9" x14ac:dyDescent="0.25">
      <c r="A37" s="13" t="s">
        <v>15</v>
      </c>
      <c r="B37" s="199" t="s">
        <v>31</v>
      </c>
      <c r="C37" s="199"/>
      <c r="D37" s="199"/>
      <c r="E37" s="199"/>
      <c r="F37" s="199"/>
      <c r="G37" s="199"/>
      <c r="H37" s="14">
        <f>(H35+H36)*H50</f>
        <v>6.9064666666666663E-2</v>
      </c>
      <c r="I37" s="5">
        <f>H37*$H$30</f>
        <v>0</v>
      </c>
    </row>
    <row r="38" spans="1:9" x14ac:dyDescent="0.25">
      <c r="A38" s="193" t="s">
        <v>32</v>
      </c>
      <c r="B38" s="193"/>
      <c r="C38" s="193"/>
      <c r="D38" s="193"/>
      <c r="E38" s="193"/>
      <c r="F38" s="193"/>
      <c r="G38" s="193"/>
      <c r="H38" s="15">
        <f>SUM(H35:H37)</f>
        <v>0.27339799999999997</v>
      </c>
      <c r="I38" s="16">
        <f>SUM(I35:I37)</f>
        <v>0</v>
      </c>
    </row>
    <row r="39" spans="1:9" x14ac:dyDescent="0.25">
      <c r="A39" s="230"/>
      <c r="B39" s="230"/>
      <c r="C39" s="230"/>
      <c r="D39" s="230"/>
      <c r="E39" s="230"/>
      <c r="F39" s="230"/>
      <c r="G39" s="230"/>
      <c r="H39" s="230"/>
      <c r="I39" s="230"/>
    </row>
    <row r="40" spans="1:9" x14ac:dyDescent="0.25">
      <c r="A40" s="218" t="s">
        <v>33</v>
      </c>
      <c r="B40" s="218"/>
      <c r="C40" s="218"/>
      <c r="D40" s="218"/>
      <c r="E40" s="218"/>
      <c r="F40" s="218"/>
      <c r="G40" s="218"/>
      <c r="H40" s="218"/>
      <c r="I40" s="218"/>
    </row>
    <row r="41" spans="1:9" x14ac:dyDescent="0.25">
      <c r="A41" s="9" t="s">
        <v>34</v>
      </c>
      <c r="B41" s="218" t="s">
        <v>35</v>
      </c>
      <c r="C41" s="218"/>
      <c r="D41" s="218"/>
      <c r="E41" s="218"/>
      <c r="F41" s="218"/>
      <c r="G41" s="218"/>
      <c r="H41" s="9" t="s">
        <v>28</v>
      </c>
      <c r="I41" s="11" t="s">
        <v>10</v>
      </c>
    </row>
    <row r="42" spans="1:9" x14ac:dyDescent="0.25">
      <c r="A42" s="3" t="s">
        <v>11</v>
      </c>
      <c r="B42" s="228" t="s">
        <v>36</v>
      </c>
      <c r="C42" s="228"/>
      <c r="D42" s="228"/>
      <c r="E42" s="228"/>
      <c r="F42" s="228"/>
      <c r="G42" s="228"/>
      <c r="H42" s="17">
        <v>0.2</v>
      </c>
      <c r="I42" s="8">
        <f>H42*$H$30</f>
        <v>0</v>
      </c>
    </row>
    <row r="43" spans="1:9" x14ac:dyDescent="0.25">
      <c r="A43" s="3" t="s">
        <v>13</v>
      </c>
      <c r="B43" s="228" t="s">
        <v>37</v>
      </c>
      <c r="C43" s="228"/>
      <c r="D43" s="228"/>
      <c r="E43" s="228"/>
      <c r="F43" s="228"/>
      <c r="G43" s="228"/>
      <c r="H43" s="17">
        <v>2.5000000000000001E-2</v>
      </c>
      <c r="I43" s="8">
        <f t="shared" ref="I43:I49" si="0">H43*$H$30</f>
        <v>0</v>
      </c>
    </row>
    <row r="44" spans="1:9" x14ac:dyDescent="0.25">
      <c r="A44" s="18" t="s">
        <v>15</v>
      </c>
      <c r="B44" s="199" t="s">
        <v>38</v>
      </c>
      <c r="C44" s="199"/>
      <c r="D44" s="199"/>
      <c r="E44" s="199"/>
      <c r="F44" s="199"/>
      <c r="G44" s="199"/>
      <c r="H44" s="19"/>
      <c r="I44" s="8">
        <f t="shared" si="0"/>
        <v>0</v>
      </c>
    </row>
    <row r="45" spans="1:9" x14ac:dyDescent="0.25">
      <c r="A45" s="18" t="s">
        <v>17</v>
      </c>
      <c r="B45" s="228" t="s">
        <v>39</v>
      </c>
      <c r="C45" s="228"/>
      <c r="D45" s="228"/>
      <c r="E45" s="228"/>
      <c r="F45" s="228"/>
      <c r="G45" s="228"/>
      <c r="H45" s="17">
        <v>1.4999999999999999E-2</v>
      </c>
      <c r="I45" s="8">
        <f t="shared" si="0"/>
        <v>0</v>
      </c>
    </row>
    <row r="46" spans="1:9" x14ac:dyDescent="0.25">
      <c r="A46" s="3" t="s">
        <v>19</v>
      </c>
      <c r="B46" s="228" t="s">
        <v>40</v>
      </c>
      <c r="C46" s="228"/>
      <c r="D46" s="228"/>
      <c r="E46" s="228"/>
      <c r="F46" s="228"/>
      <c r="G46" s="228"/>
      <c r="H46" s="20">
        <v>0.01</v>
      </c>
      <c r="I46" s="8">
        <f t="shared" si="0"/>
        <v>0</v>
      </c>
    </row>
    <row r="47" spans="1:9" x14ac:dyDescent="0.25">
      <c r="A47" s="3" t="s">
        <v>21</v>
      </c>
      <c r="B47" s="228" t="s">
        <v>41</v>
      </c>
      <c r="C47" s="228"/>
      <c r="D47" s="228"/>
      <c r="E47" s="228"/>
      <c r="F47" s="228"/>
      <c r="G47" s="228"/>
      <c r="H47" s="17">
        <v>6.0000000000000001E-3</v>
      </c>
      <c r="I47" s="8">
        <f t="shared" si="0"/>
        <v>0</v>
      </c>
    </row>
    <row r="48" spans="1:9" x14ac:dyDescent="0.25">
      <c r="A48" s="3" t="s">
        <v>42</v>
      </c>
      <c r="B48" s="228" t="s">
        <v>43</v>
      </c>
      <c r="C48" s="228"/>
      <c r="D48" s="228"/>
      <c r="E48" s="228"/>
      <c r="F48" s="228"/>
      <c r="G48" s="228"/>
      <c r="H48" s="17">
        <v>2E-3</v>
      </c>
      <c r="I48" s="8">
        <f t="shared" si="0"/>
        <v>0</v>
      </c>
    </row>
    <row r="49" spans="1:9" x14ac:dyDescent="0.25">
      <c r="A49" s="3" t="s">
        <v>44</v>
      </c>
      <c r="B49" s="228" t="s">
        <v>45</v>
      </c>
      <c r="C49" s="228"/>
      <c r="D49" s="228"/>
      <c r="E49" s="228"/>
      <c r="F49" s="228"/>
      <c r="G49" s="228"/>
      <c r="H49" s="20">
        <v>0.08</v>
      </c>
      <c r="I49" s="8">
        <f t="shared" si="0"/>
        <v>0</v>
      </c>
    </row>
    <row r="50" spans="1:9" x14ac:dyDescent="0.25">
      <c r="A50" s="193" t="s">
        <v>32</v>
      </c>
      <c r="B50" s="193"/>
      <c r="C50" s="193"/>
      <c r="D50" s="193"/>
      <c r="E50" s="193"/>
      <c r="F50" s="193"/>
      <c r="G50" s="193"/>
      <c r="H50" s="15">
        <f>SUM(H42:H49)</f>
        <v>0.33800000000000002</v>
      </c>
      <c r="I50" s="10">
        <f>SUM(I42:I49)</f>
        <v>0</v>
      </c>
    </row>
    <row r="51" spans="1:9" x14ac:dyDescent="0.25">
      <c r="A51" s="230"/>
      <c r="B51" s="230"/>
      <c r="C51" s="230"/>
      <c r="D51" s="230"/>
      <c r="E51" s="230"/>
      <c r="F51" s="230"/>
      <c r="G51" s="230"/>
      <c r="H51" s="230"/>
      <c r="I51" s="230"/>
    </row>
    <row r="52" spans="1:9" x14ac:dyDescent="0.25">
      <c r="A52" s="218" t="s">
        <v>46</v>
      </c>
      <c r="B52" s="218"/>
      <c r="C52" s="218"/>
      <c r="D52" s="218"/>
      <c r="E52" s="218"/>
      <c r="F52" s="218"/>
      <c r="G52" s="218"/>
      <c r="H52" s="218"/>
      <c r="I52" s="218"/>
    </row>
    <row r="53" spans="1:9" x14ac:dyDescent="0.25">
      <c r="A53" s="9" t="s">
        <v>47</v>
      </c>
      <c r="B53" s="218" t="s">
        <v>48</v>
      </c>
      <c r="C53" s="218"/>
      <c r="D53" s="218"/>
      <c r="E53" s="218"/>
      <c r="F53" s="218"/>
      <c r="G53" s="218"/>
      <c r="H53" s="193" t="s">
        <v>10</v>
      </c>
      <c r="I53" s="193"/>
    </row>
    <row r="54" spans="1:9" x14ac:dyDescent="0.25">
      <c r="A54" s="3" t="s">
        <v>11</v>
      </c>
      <c r="B54" s="232" t="s">
        <v>49</v>
      </c>
      <c r="C54" s="230"/>
      <c r="D54" s="230"/>
      <c r="E54" s="230"/>
      <c r="F54" s="233"/>
      <c r="G54" s="78">
        <v>17.55</v>
      </c>
      <c r="H54" s="190"/>
      <c r="I54" s="190"/>
    </row>
    <row r="55" spans="1:9" x14ac:dyDescent="0.25">
      <c r="A55" s="3" t="s">
        <v>13</v>
      </c>
      <c r="B55" s="228" t="s">
        <v>50</v>
      </c>
      <c r="C55" s="228"/>
      <c r="D55" s="228"/>
      <c r="E55" s="228"/>
      <c r="F55" s="228"/>
      <c r="G55" s="228"/>
      <c r="H55" s="190"/>
      <c r="I55" s="190"/>
    </row>
    <row r="56" spans="1:9" x14ac:dyDescent="0.25">
      <c r="A56" s="3" t="s">
        <v>15</v>
      </c>
      <c r="B56" s="199" t="s">
        <v>51</v>
      </c>
      <c r="C56" s="199"/>
      <c r="D56" s="199"/>
      <c r="E56" s="199"/>
      <c r="F56" s="199"/>
      <c r="G56" s="199"/>
      <c r="H56" s="190"/>
      <c r="I56" s="190"/>
    </row>
    <row r="57" spans="1:9" x14ac:dyDescent="0.25">
      <c r="A57" s="3" t="s">
        <v>17</v>
      </c>
      <c r="B57" s="228" t="s">
        <v>52</v>
      </c>
      <c r="C57" s="228"/>
      <c r="D57" s="228"/>
      <c r="E57" s="228"/>
      <c r="F57" s="228"/>
      <c r="G57" s="228"/>
      <c r="H57" s="190"/>
      <c r="I57" s="190"/>
    </row>
    <row r="58" spans="1:9" x14ac:dyDescent="0.25">
      <c r="A58" s="3" t="s">
        <v>19</v>
      </c>
      <c r="B58" s="228" t="s">
        <v>53</v>
      </c>
      <c r="C58" s="228"/>
      <c r="D58" s="228"/>
      <c r="E58" s="228"/>
      <c r="F58" s="228"/>
      <c r="G58" s="228"/>
      <c r="H58" s="190"/>
      <c r="I58" s="190"/>
    </row>
    <row r="59" spans="1:9" x14ac:dyDescent="0.25">
      <c r="A59" s="3" t="s">
        <v>21</v>
      </c>
      <c r="B59" s="228" t="s">
        <v>54</v>
      </c>
      <c r="C59" s="228"/>
      <c r="D59" s="228"/>
      <c r="E59" s="228"/>
      <c r="F59" s="228"/>
      <c r="G59" s="228"/>
      <c r="H59" s="190">
        <f>'[1]Memória de Cálculo '!E3</f>
        <v>0</v>
      </c>
      <c r="I59" s="190"/>
    </row>
    <row r="60" spans="1:9" x14ac:dyDescent="0.25">
      <c r="A60" s="193" t="s">
        <v>32</v>
      </c>
      <c r="B60" s="193"/>
      <c r="C60" s="193"/>
      <c r="D60" s="193"/>
      <c r="E60" s="193"/>
      <c r="F60" s="193"/>
      <c r="G60" s="193"/>
      <c r="H60" s="231">
        <f>SUM(H54:H59)</f>
        <v>0</v>
      </c>
      <c r="I60" s="231"/>
    </row>
    <row r="61" spans="1:9" x14ac:dyDescent="0.25">
      <c r="A61" s="229"/>
      <c r="B61" s="229"/>
      <c r="C61" s="229"/>
      <c r="D61" s="229"/>
      <c r="E61" s="229"/>
      <c r="F61" s="229"/>
      <c r="G61" s="229"/>
      <c r="H61" s="229"/>
      <c r="I61" s="229"/>
    </row>
    <row r="62" spans="1:9" x14ac:dyDescent="0.25">
      <c r="A62" s="226" t="s">
        <v>55</v>
      </c>
      <c r="B62" s="226"/>
      <c r="C62" s="226"/>
      <c r="D62" s="226"/>
      <c r="E62" s="226"/>
      <c r="F62" s="226"/>
      <c r="G62" s="226"/>
      <c r="H62" s="226"/>
      <c r="I62" s="226"/>
    </row>
    <row r="63" spans="1:9" x14ac:dyDescent="0.25">
      <c r="A63" s="227"/>
      <c r="B63" s="227"/>
      <c r="C63" s="227"/>
      <c r="D63" s="227"/>
      <c r="E63" s="227"/>
      <c r="F63" s="227"/>
      <c r="G63" s="227"/>
      <c r="H63" s="227"/>
      <c r="I63" s="227"/>
    </row>
    <row r="64" spans="1:9" x14ac:dyDescent="0.25">
      <c r="A64" s="21">
        <v>2</v>
      </c>
      <c r="B64" s="210" t="s">
        <v>56</v>
      </c>
      <c r="C64" s="210"/>
      <c r="D64" s="210"/>
      <c r="E64" s="210"/>
      <c r="F64" s="210"/>
      <c r="G64" s="210"/>
      <c r="H64" s="200" t="s">
        <v>10</v>
      </c>
      <c r="I64" s="200"/>
    </row>
    <row r="65" spans="1:9" x14ac:dyDescent="0.25">
      <c r="A65" s="7" t="s">
        <v>26</v>
      </c>
      <c r="B65" s="199" t="s">
        <v>57</v>
      </c>
      <c r="C65" s="199"/>
      <c r="D65" s="199"/>
      <c r="E65" s="199"/>
      <c r="F65" s="199"/>
      <c r="G65" s="199"/>
      <c r="H65" s="190">
        <f>I38</f>
        <v>0</v>
      </c>
      <c r="I65" s="190"/>
    </row>
    <row r="66" spans="1:9" x14ac:dyDescent="0.25">
      <c r="A66" s="7" t="s">
        <v>34</v>
      </c>
      <c r="B66" s="199" t="s">
        <v>35</v>
      </c>
      <c r="C66" s="199"/>
      <c r="D66" s="199"/>
      <c r="E66" s="199"/>
      <c r="F66" s="199"/>
      <c r="G66" s="199"/>
      <c r="H66" s="190">
        <f>I50</f>
        <v>0</v>
      </c>
      <c r="I66" s="190"/>
    </row>
    <row r="67" spans="1:9" x14ac:dyDescent="0.25">
      <c r="A67" s="7" t="s">
        <v>47</v>
      </c>
      <c r="B67" s="199" t="s">
        <v>48</v>
      </c>
      <c r="C67" s="199"/>
      <c r="D67" s="199"/>
      <c r="E67" s="199"/>
      <c r="F67" s="199"/>
      <c r="G67" s="199"/>
      <c r="H67" s="190">
        <f>H60</f>
        <v>0</v>
      </c>
      <c r="I67" s="190"/>
    </row>
    <row r="68" spans="1:9" x14ac:dyDescent="0.25">
      <c r="A68" s="193" t="s">
        <v>32</v>
      </c>
      <c r="B68" s="193"/>
      <c r="C68" s="193"/>
      <c r="D68" s="193"/>
      <c r="E68" s="193"/>
      <c r="F68" s="193"/>
      <c r="G68" s="193"/>
      <c r="H68" s="231">
        <f>SUM(H65:I67)</f>
        <v>0</v>
      </c>
      <c r="I68" s="231"/>
    </row>
    <row r="69" spans="1:9" x14ac:dyDescent="0.25">
      <c r="A69" s="225"/>
      <c r="B69" s="225"/>
      <c r="C69" s="225"/>
      <c r="D69" s="225"/>
      <c r="E69" s="225"/>
      <c r="F69" s="225"/>
      <c r="G69" s="225"/>
      <c r="H69" s="225"/>
      <c r="I69" s="225"/>
    </row>
    <row r="70" spans="1:9" x14ac:dyDescent="0.25">
      <c r="A70" s="218" t="s">
        <v>58</v>
      </c>
      <c r="B70" s="218"/>
      <c r="C70" s="218"/>
      <c r="D70" s="218"/>
      <c r="E70" s="218"/>
      <c r="F70" s="218"/>
      <c r="G70" s="218"/>
      <c r="H70" s="218"/>
      <c r="I70" s="218"/>
    </row>
    <row r="71" spans="1:9" x14ac:dyDescent="0.25">
      <c r="A71" s="1">
        <v>3</v>
      </c>
      <c r="B71" s="218" t="s">
        <v>59</v>
      </c>
      <c r="C71" s="218"/>
      <c r="D71" s="218"/>
      <c r="E71" s="218"/>
      <c r="F71" s="218"/>
      <c r="G71" s="218"/>
      <c r="H71" s="9" t="s">
        <v>28</v>
      </c>
      <c r="I71" s="11" t="s">
        <v>10</v>
      </c>
    </row>
    <row r="72" spans="1:9" x14ac:dyDescent="0.25">
      <c r="A72" s="4" t="s">
        <v>11</v>
      </c>
      <c r="B72" s="228" t="s">
        <v>60</v>
      </c>
      <c r="C72" s="228"/>
      <c r="D72" s="228"/>
      <c r="E72" s="228"/>
      <c r="F72" s="228"/>
      <c r="G72" s="228"/>
      <c r="H72" s="14">
        <f>5%/12</f>
        <v>4.1666666666666666E-3</v>
      </c>
      <c r="I72" s="8">
        <f>H72*$H$30</f>
        <v>0</v>
      </c>
    </row>
    <row r="73" spans="1:9" x14ac:dyDescent="0.25">
      <c r="A73" s="4" t="s">
        <v>13</v>
      </c>
      <c r="B73" s="228" t="s">
        <v>61</v>
      </c>
      <c r="C73" s="228"/>
      <c r="D73" s="228"/>
      <c r="E73" s="228"/>
      <c r="F73" s="228"/>
      <c r="G73" s="228"/>
      <c r="H73" s="14">
        <f>H72*H49</f>
        <v>3.3333333333333332E-4</v>
      </c>
      <c r="I73" s="8">
        <f t="shared" ref="I73:I76" si="1">H73*$H$30</f>
        <v>0</v>
      </c>
    </row>
    <row r="74" spans="1:9" x14ac:dyDescent="0.25">
      <c r="A74" s="4" t="s">
        <v>15</v>
      </c>
      <c r="B74" s="228" t="s">
        <v>62</v>
      </c>
      <c r="C74" s="228"/>
      <c r="D74" s="228"/>
      <c r="E74" s="228"/>
      <c r="F74" s="228"/>
      <c r="G74" s="228"/>
      <c r="H74" s="14">
        <f>7/30/12</f>
        <v>1.9444444444444445E-2</v>
      </c>
      <c r="I74" s="8">
        <f t="shared" si="1"/>
        <v>0</v>
      </c>
    </row>
    <row r="75" spans="1:9" x14ac:dyDescent="0.25">
      <c r="A75" s="4" t="s">
        <v>17</v>
      </c>
      <c r="B75" s="228" t="s">
        <v>63</v>
      </c>
      <c r="C75" s="228"/>
      <c r="D75" s="228"/>
      <c r="E75" s="228"/>
      <c r="F75" s="228"/>
      <c r="G75" s="228"/>
      <c r="H75" s="14">
        <f>H74*H50</f>
        <v>6.5722222222222224E-3</v>
      </c>
      <c r="I75" s="8">
        <f t="shared" si="1"/>
        <v>0</v>
      </c>
    </row>
    <row r="76" spans="1:9" x14ac:dyDescent="0.25">
      <c r="A76" s="4" t="s">
        <v>19</v>
      </c>
      <c r="B76" s="228" t="s">
        <v>64</v>
      </c>
      <c r="C76" s="228"/>
      <c r="D76" s="228"/>
      <c r="E76" s="228"/>
      <c r="F76" s="228"/>
      <c r="G76" s="228"/>
      <c r="H76" s="14">
        <v>0.04</v>
      </c>
      <c r="I76" s="8">
        <f t="shared" si="1"/>
        <v>0</v>
      </c>
    </row>
    <row r="77" spans="1:9" x14ac:dyDescent="0.25">
      <c r="A77" s="193" t="s">
        <v>32</v>
      </c>
      <c r="B77" s="193"/>
      <c r="C77" s="193"/>
      <c r="D77" s="193"/>
      <c r="E77" s="193"/>
      <c r="F77" s="193"/>
      <c r="G77" s="193"/>
      <c r="H77" s="15">
        <f>SUM(H72:H76)</f>
        <v>7.0516666666666672E-2</v>
      </c>
      <c r="I77" s="10">
        <f>SUM(I72:I76)</f>
        <v>0</v>
      </c>
    </row>
    <row r="78" spans="1:9" x14ac:dyDescent="0.25">
      <c r="A78" s="230"/>
      <c r="B78" s="230"/>
      <c r="C78" s="230"/>
      <c r="D78" s="230"/>
      <c r="E78" s="230"/>
      <c r="F78" s="230"/>
      <c r="G78" s="230"/>
      <c r="H78" s="230"/>
      <c r="I78" s="230"/>
    </row>
    <row r="79" spans="1:9" x14ac:dyDescent="0.25">
      <c r="A79" s="218" t="s">
        <v>65</v>
      </c>
      <c r="B79" s="218"/>
      <c r="C79" s="218"/>
      <c r="D79" s="218"/>
      <c r="E79" s="218"/>
      <c r="F79" s="218"/>
      <c r="G79" s="218"/>
      <c r="H79" s="218"/>
      <c r="I79" s="218"/>
    </row>
    <row r="80" spans="1:9" x14ac:dyDescent="0.25">
      <c r="A80" s="218" t="s">
        <v>66</v>
      </c>
      <c r="B80" s="218"/>
      <c r="C80" s="218"/>
      <c r="D80" s="218"/>
      <c r="E80" s="218"/>
      <c r="F80" s="218"/>
      <c r="G80" s="218"/>
      <c r="H80" s="218"/>
      <c r="I80" s="218"/>
    </row>
    <row r="81" spans="1:9" x14ac:dyDescent="0.25">
      <c r="A81" s="11" t="s">
        <v>67</v>
      </c>
      <c r="B81" s="218" t="s">
        <v>68</v>
      </c>
      <c r="C81" s="218"/>
      <c r="D81" s="218"/>
      <c r="E81" s="218"/>
      <c r="F81" s="218"/>
      <c r="G81" s="218"/>
      <c r="H81" s="9" t="s">
        <v>28</v>
      </c>
      <c r="I81" s="11" t="s">
        <v>10</v>
      </c>
    </row>
    <row r="82" spans="1:9" x14ac:dyDescent="0.25">
      <c r="A82" s="3" t="s">
        <v>11</v>
      </c>
      <c r="B82" s="228" t="s">
        <v>69</v>
      </c>
      <c r="C82" s="228"/>
      <c r="D82" s="228"/>
      <c r="E82" s="228"/>
      <c r="F82" s="228"/>
      <c r="G82" s="228"/>
      <c r="H82" s="12">
        <v>0</v>
      </c>
      <c r="I82" s="5">
        <f t="shared" ref="I82" si="2">H82*$H$49</f>
        <v>0</v>
      </c>
    </row>
    <row r="83" spans="1:9" x14ac:dyDescent="0.25">
      <c r="A83" s="3" t="s">
        <v>13</v>
      </c>
      <c r="B83" s="228" t="s">
        <v>70</v>
      </c>
      <c r="C83" s="228"/>
      <c r="D83" s="228"/>
      <c r="E83" s="228"/>
      <c r="F83" s="228"/>
      <c r="G83" s="228"/>
      <c r="H83" s="12">
        <v>2.8E-3</v>
      </c>
      <c r="I83" s="5">
        <f>H83*$H$30</f>
        <v>0</v>
      </c>
    </row>
    <row r="84" spans="1:9" x14ac:dyDescent="0.25">
      <c r="A84" s="3" t="s">
        <v>15</v>
      </c>
      <c r="B84" s="228" t="s">
        <v>71</v>
      </c>
      <c r="C84" s="228"/>
      <c r="D84" s="228"/>
      <c r="E84" s="228"/>
      <c r="F84" s="228"/>
      <c r="G84" s="228"/>
      <c r="H84" s="12">
        <v>4.0000000000000002E-4</v>
      </c>
      <c r="I84" s="5">
        <f t="shared" ref="I84:I87" si="3">H84*$H$30</f>
        <v>0</v>
      </c>
    </row>
    <row r="85" spans="1:9" x14ac:dyDescent="0.25">
      <c r="A85" s="3" t="s">
        <v>17</v>
      </c>
      <c r="B85" s="228" t="s">
        <v>72</v>
      </c>
      <c r="C85" s="228"/>
      <c r="D85" s="228"/>
      <c r="E85" s="228"/>
      <c r="F85" s="228"/>
      <c r="G85" s="228"/>
      <c r="H85" s="12">
        <v>2.5000000000000001E-3</v>
      </c>
      <c r="I85" s="5">
        <f t="shared" si="3"/>
        <v>0</v>
      </c>
    </row>
    <row r="86" spans="1:9" x14ac:dyDescent="0.25">
      <c r="A86" s="3" t="s">
        <v>19</v>
      </c>
      <c r="B86" s="228" t="s">
        <v>73</v>
      </c>
      <c r="C86" s="228"/>
      <c r="D86" s="228"/>
      <c r="E86" s="228"/>
      <c r="F86" s="228"/>
      <c r="G86" s="228"/>
      <c r="H86" s="12">
        <v>5.9999999999999995E-4</v>
      </c>
      <c r="I86" s="5">
        <f t="shared" si="3"/>
        <v>0</v>
      </c>
    </row>
    <row r="87" spans="1:9" x14ac:dyDescent="0.25">
      <c r="A87" s="3" t="s">
        <v>21</v>
      </c>
      <c r="B87" s="228" t="s">
        <v>74</v>
      </c>
      <c r="C87" s="228"/>
      <c r="D87" s="228"/>
      <c r="E87" s="228"/>
      <c r="F87" s="228"/>
      <c r="G87" s="228"/>
      <c r="H87" s="12">
        <v>0</v>
      </c>
      <c r="I87" s="5">
        <f t="shared" si="3"/>
        <v>0</v>
      </c>
    </row>
    <row r="88" spans="1:9" x14ac:dyDescent="0.25">
      <c r="A88" s="193" t="s">
        <v>32</v>
      </c>
      <c r="B88" s="193"/>
      <c r="C88" s="193"/>
      <c r="D88" s="193"/>
      <c r="E88" s="193"/>
      <c r="F88" s="193"/>
      <c r="G88" s="193"/>
      <c r="H88" s="15">
        <f>SUM(H82:H87)</f>
        <v>6.3E-3</v>
      </c>
      <c r="I88" s="10">
        <f>SUM(I82:I87)</f>
        <v>0</v>
      </c>
    </row>
    <row r="89" spans="1:9" x14ac:dyDescent="0.25">
      <c r="A89" s="225"/>
      <c r="B89" s="225"/>
      <c r="C89" s="225"/>
      <c r="D89" s="225"/>
      <c r="E89" s="225"/>
      <c r="F89" s="225"/>
      <c r="G89" s="225"/>
      <c r="H89" s="225"/>
      <c r="I89" s="225"/>
    </row>
    <row r="90" spans="1:9" x14ac:dyDescent="0.25">
      <c r="A90" s="218" t="s">
        <v>75</v>
      </c>
      <c r="B90" s="218"/>
      <c r="C90" s="218"/>
      <c r="D90" s="218"/>
      <c r="E90" s="218"/>
      <c r="F90" s="218"/>
      <c r="G90" s="218"/>
      <c r="H90" s="218"/>
      <c r="I90" s="218"/>
    </row>
    <row r="91" spans="1:9" x14ac:dyDescent="0.25">
      <c r="A91" s="11" t="s">
        <v>76</v>
      </c>
      <c r="B91" s="218" t="s">
        <v>77</v>
      </c>
      <c r="C91" s="218"/>
      <c r="D91" s="218"/>
      <c r="E91" s="218"/>
      <c r="F91" s="218"/>
      <c r="G91" s="218"/>
      <c r="H91" s="9" t="s">
        <v>28</v>
      </c>
      <c r="I91" s="11" t="s">
        <v>10</v>
      </c>
    </row>
    <row r="92" spans="1:9" x14ac:dyDescent="0.25">
      <c r="A92" s="3" t="s">
        <v>11</v>
      </c>
      <c r="B92" s="228" t="s">
        <v>78</v>
      </c>
      <c r="C92" s="228"/>
      <c r="D92" s="228"/>
      <c r="E92" s="228"/>
      <c r="F92" s="228"/>
      <c r="G92" s="228"/>
      <c r="H92" s="12">
        <v>0</v>
      </c>
      <c r="I92" s="5">
        <v>0</v>
      </c>
    </row>
    <row r="93" spans="1:9" x14ac:dyDescent="0.25">
      <c r="A93" s="193" t="s">
        <v>32</v>
      </c>
      <c r="B93" s="193"/>
      <c r="C93" s="193"/>
      <c r="D93" s="193"/>
      <c r="E93" s="193"/>
      <c r="F93" s="193"/>
      <c r="G93" s="193"/>
      <c r="H93" s="15">
        <f>SUM(H92:H92)</f>
        <v>0</v>
      </c>
      <c r="I93" s="10">
        <f>SUM(I92:I92)</f>
        <v>0</v>
      </c>
    </row>
    <row r="94" spans="1:9" x14ac:dyDescent="0.25">
      <c r="A94" s="229"/>
      <c r="B94" s="229"/>
      <c r="C94" s="229"/>
      <c r="D94" s="229"/>
      <c r="E94" s="229"/>
      <c r="F94" s="229"/>
      <c r="G94" s="229"/>
      <c r="H94" s="229"/>
      <c r="I94" s="229"/>
    </row>
    <row r="95" spans="1:9" x14ac:dyDescent="0.25">
      <c r="A95" s="226" t="s">
        <v>79</v>
      </c>
      <c r="B95" s="226"/>
      <c r="C95" s="226"/>
      <c r="D95" s="226"/>
      <c r="E95" s="226"/>
      <c r="F95" s="226"/>
      <c r="G95" s="226"/>
      <c r="H95" s="226"/>
      <c r="I95" s="226"/>
    </row>
    <row r="96" spans="1:9" x14ac:dyDescent="0.25">
      <c r="A96" s="227"/>
      <c r="B96" s="227"/>
      <c r="C96" s="227"/>
      <c r="D96" s="227"/>
      <c r="E96" s="227"/>
      <c r="F96" s="227"/>
      <c r="G96" s="227"/>
      <c r="H96" s="227"/>
      <c r="I96" s="227"/>
    </row>
    <row r="97" spans="1:9" x14ac:dyDescent="0.25">
      <c r="A97" s="21">
        <v>4</v>
      </c>
      <c r="B97" s="210" t="s">
        <v>80</v>
      </c>
      <c r="C97" s="210"/>
      <c r="D97" s="210"/>
      <c r="E97" s="210"/>
      <c r="F97" s="210"/>
      <c r="G97" s="210"/>
      <c r="H97" s="200" t="s">
        <v>10</v>
      </c>
      <c r="I97" s="200"/>
    </row>
    <row r="98" spans="1:9" x14ac:dyDescent="0.25">
      <c r="A98" s="7" t="s">
        <v>67</v>
      </c>
      <c r="B98" s="199" t="s">
        <v>81</v>
      </c>
      <c r="C98" s="199"/>
      <c r="D98" s="199"/>
      <c r="E98" s="199"/>
      <c r="F98" s="199"/>
      <c r="G98" s="199"/>
      <c r="H98" s="190">
        <f>I88</f>
        <v>0</v>
      </c>
      <c r="I98" s="190"/>
    </row>
    <row r="99" spans="1:9" x14ac:dyDescent="0.25">
      <c r="A99" s="7" t="s">
        <v>76</v>
      </c>
      <c r="B99" s="199" t="s">
        <v>77</v>
      </c>
      <c r="C99" s="199"/>
      <c r="D99" s="199"/>
      <c r="E99" s="199"/>
      <c r="F99" s="199"/>
      <c r="G99" s="199"/>
      <c r="H99" s="190">
        <f>I93</f>
        <v>0</v>
      </c>
      <c r="I99" s="190"/>
    </row>
    <row r="100" spans="1:9" x14ac:dyDescent="0.25">
      <c r="A100" s="193" t="s">
        <v>32</v>
      </c>
      <c r="B100" s="193"/>
      <c r="C100" s="193"/>
      <c r="D100" s="193"/>
      <c r="E100" s="193"/>
      <c r="F100" s="193"/>
      <c r="G100" s="193"/>
      <c r="H100" s="224">
        <f>SUM(H98:I99)</f>
        <v>0</v>
      </c>
      <c r="I100" s="224"/>
    </row>
    <row r="101" spans="1:9" x14ac:dyDescent="0.25">
      <c r="A101" s="225"/>
      <c r="B101" s="225"/>
      <c r="C101" s="225"/>
      <c r="D101" s="225"/>
      <c r="E101" s="225"/>
      <c r="F101" s="225"/>
      <c r="G101" s="225"/>
      <c r="H101" s="225"/>
      <c r="I101" s="225"/>
    </row>
    <row r="102" spans="1:9" x14ac:dyDescent="0.25">
      <c r="A102" s="218" t="s">
        <v>82</v>
      </c>
      <c r="B102" s="218"/>
      <c r="C102" s="218"/>
      <c r="D102" s="218"/>
      <c r="E102" s="218"/>
      <c r="F102" s="218"/>
      <c r="G102" s="218"/>
      <c r="H102" s="218"/>
      <c r="I102" s="218"/>
    </row>
    <row r="103" spans="1:9" x14ac:dyDescent="0.25">
      <c r="A103" s="1">
        <v>5</v>
      </c>
      <c r="B103" s="218" t="s">
        <v>83</v>
      </c>
      <c r="C103" s="218"/>
      <c r="D103" s="218"/>
      <c r="E103" s="218"/>
      <c r="F103" s="218"/>
      <c r="G103" s="218"/>
      <c r="H103" s="193" t="s">
        <v>10</v>
      </c>
      <c r="I103" s="193"/>
    </row>
    <row r="104" spans="1:9" x14ac:dyDescent="0.25">
      <c r="A104" s="7" t="s">
        <v>11</v>
      </c>
      <c r="B104" s="199" t="s">
        <v>84</v>
      </c>
      <c r="C104" s="199"/>
      <c r="D104" s="199"/>
      <c r="E104" s="199"/>
      <c r="F104" s="199"/>
      <c r="G104" s="199"/>
      <c r="H104" s="223">
        <f>'Uniforme-Todos Estados'!Q13</f>
        <v>0</v>
      </c>
      <c r="I104" s="223"/>
    </row>
    <row r="105" spans="1:9" x14ac:dyDescent="0.25">
      <c r="A105" s="7" t="s">
        <v>13</v>
      </c>
      <c r="B105" s="199" t="s">
        <v>85</v>
      </c>
      <c r="C105" s="199"/>
      <c r="D105" s="199"/>
      <c r="E105" s="199"/>
      <c r="F105" s="199"/>
      <c r="G105" s="199"/>
      <c r="H105" s="222">
        <f>'Mat.Equip-BA'!E65</f>
        <v>0</v>
      </c>
      <c r="I105" s="222"/>
    </row>
    <row r="106" spans="1:9" x14ac:dyDescent="0.25">
      <c r="A106" s="7" t="s">
        <v>15</v>
      </c>
      <c r="B106" s="219" t="s">
        <v>86</v>
      </c>
      <c r="C106" s="220"/>
      <c r="D106" s="220"/>
      <c r="E106" s="220"/>
      <c r="F106" s="220"/>
      <c r="G106" s="221"/>
      <c r="H106" s="222">
        <f>'Mat.Equip-BA'!L36</f>
        <v>0</v>
      </c>
      <c r="I106" s="222"/>
    </row>
    <row r="107" spans="1:9" x14ac:dyDescent="0.25">
      <c r="A107" s="7" t="s">
        <v>17</v>
      </c>
      <c r="B107" s="199" t="s">
        <v>87</v>
      </c>
      <c r="C107" s="199"/>
      <c r="D107" s="199"/>
      <c r="E107" s="199"/>
      <c r="F107" s="199"/>
      <c r="G107" s="199"/>
      <c r="H107" s="222">
        <f>'Mat.Equip-BA'!S48</f>
        <v>0</v>
      </c>
      <c r="I107" s="222"/>
    </row>
    <row r="108" spans="1:9" x14ac:dyDescent="0.25">
      <c r="A108" s="7" t="s">
        <v>19</v>
      </c>
      <c r="B108" s="199" t="s">
        <v>88</v>
      </c>
      <c r="C108" s="199"/>
      <c r="D108" s="199"/>
      <c r="E108" s="199"/>
      <c r="F108" s="199"/>
      <c r="G108" s="199"/>
      <c r="H108" s="222">
        <f>'[1]Insumos '!Z17</f>
        <v>0</v>
      </c>
      <c r="I108" s="222"/>
    </row>
    <row r="109" spans="1:9" x14ac:dyDescent="0.25">
      <c r="A109" s="200" t="s">
        <v>32</v>
      </c>
      <c r="B109" s="200"/>
      <c r="C109" s="200"/>
      <c r="D109" s="200"/>
      <c r="E109" s="200"/>
      <c r="F109" s="200"/>
      <c r="G109" s="200"/>
      <c r="H109" s="206">
        <f>SUM(H104:I108)</f>
        <v>0</v>
      </c>
      <c r="I109" s="206"/>
    </row>
    <row r="110" spans="1:9" x14ac:dyDescent="0.25">
      <c r="A110" s="217"/>
      <c r="B110" s="217"/>
      <c r="C110" s="217"/>
      <c r="D110" s="217"/>
      <c r="E110" s="217"/>
      <c r="F110" s="217"/>
      <c r="G110" s="217"/>
      <c r="H110" s="217"/>
      <c r="I110" s="217"/>
    </row>
    <row r="111" spans="1:9" x14ac:dyDescent="0.25">
      <c r="A111" s="218" t="s">
        <v>89</v>
      </c>
      <c r="B111" s="218"/>
      <c r="C111" s="218"/>
      <c r="D111" s="218"/>
      <c r="E111" s="218"/>
      <c r="F111" s="218"/>
      <c r="G111" s="218"/>
      <c r="H111" s="218"/>
      <c r="I111" s="218"/>
    </row>
    <row r="112" spans="1:9" x14ac:dyDescent="0.25">
      <c r="A112" s="21">
        <v>6</v>
      </c>
      <c r="B112" s="210" t="s">
        <v>90</v>
      </c>
      <c r="C112" s="210"/>
      <c r="D112" s="210"/>
      <c r="E112" s="210"/>
      <c r="F112" s="210"/>
      <c r="G112" s="210"/>
      <c r="H112" s="22" t="s">
        <v>28</v>
      </c>
      <c r="I112" s="24" t="s">
        <v>10</v>
      </c>
    </row>
    <row r="113" spans="1:9" x14ac:dyDescent="0.25">
      <c r="A113" s="7" t="s">
        <v>11</v>
      </c>
      <c r="B113" s="199" t="s">
        <v>91</v>
      </c>
      <c r="C113" s="199"/>
      <c r="D113" s="199"/>
      <c r="E113" s="199"/>
      <c r="F113" s="199"/>
      <c r="G113" s="199"/>
      <c r="H113" s="14"/>
      <c r="I113" s="6">
        <f>H113*H130</f>
        <v>0</v>
      </c>
    </row>
    <row r="114" spans="1:9" x14ac:dyDescent="0.25">
      <c r="A114" s="7" t="s">
        <v>13</v>
      </c>
      <c r="B114" s="199" t="s">
        <v>92</v>
      </c>
      <c r="C114" s="199"/>
      <c r="D114" s="199"/>
      <c r="E114" s="199"/>
      <c r="F114" s="199"/>
      <c r="G114" s="199"/>
      <c r="H114" s="14"/>
      <c r="I114" s="6">
        <f>(I113+H130)*H114</f>
        <v>0</v>
      </c>
    </row>
    <row r="115" spans="1:9" x14ac:dyDescent="0.25">
      <c r="A115" s="7" t="s">
        <v>15</v>
      </c>
      <c r="B115" s="199" t="s">
        <v>93</v>
      </c>
      <c r="C115" s="199"/>
      <c r="D115" s="199"/>
      <c r="E115" s="199"/>
      <c r="F115" s="199"/>
      <c r="G115" s="199"/>
      <c r="H115" s="14"/>
      <c r="I115" s="6"/>
    </row>
    <row r="116" spans="1:9" x14ac:dyDescent="0.25">
      <c r="A116" s="207" t="s">
        <v>94</v>
      </c>
      <c r="B116" s="207"/>
      <c r="C116" s="212" t="s">
        <v>95</v>
      </c>
      <c r="D116" s="25" t="s">
        <v>96</v>
      </c>
      <c r="E116" s="26"/>
      <c r="F116" s="26"/>
      <c r="G116" s="27"/>
      <c r="H116" s="14"/>
      <c r="I116" s="6">
        <f>($I$132+$I$133+$H$149)/(1-($H$134))*H116</f>
        <v>0</v>
      </c>
    </row>
    <row r="117" spans="1:9" x14ac:dyDescent="0.25">
      <c r="A117" s="207" t="s">
        <v>97</v>
      </c>
      <c r="B117" s="207"/>
      <c r="C117" s="213"/>
      <c r="D117" s="25" t="s">
        <v>98</v>
      </c>
      <c r="E117" s="26"/>
      <c r="F117" s="26"/>
      <c r="G117" s="27"/>
      <c r="H117" s="28"/>
      <c r="I117" s="6">
        <f>($I$132+$I$133+$H$149)/(1-($H$134))*H117</f>
        <v>0</v>
      </c>
    </row>
    <row r="118" spans="1:9" x14ac:dyDescent="0.25">
      <c r="A118" s="215" t="s">
        <v>99</v>
      </c>
      <c r="B118" s="216"/>
      <c r="C118" s="214"/>
      <c r="D118" s="25" t="s">
        <v>100</v>
      </c>
      <c r="E118" s="26"/>
      <c r="F118" s="26"/>
      <c r="G118" s="27"/>
      <c r="H118" s="28"/>
      <c r="I118" s="6">
        <f>($I$132+$I$133+$H$149)/(1-($H$134))*H118</f>
        <v>0</v>
      </c>
    </row>
    <row r="119" spans="1:9" x14ac:dyDescent="0.25">
      <c r="A119" s="207" t="s">
        <v>101</v>
      </c>
      <c r="B119" s="207"/>
      <c r="C119" s="29" t="s">
        <v>102</v>
      </c>
      <c r="D119" s="25" t="s">
        <v>103</v>
      </c>
      <c r="E119" s="26"/>
      <c r="F119" s="26"/>
      <c r="G119" s="27"/>
      <c r="H119" s="14"/>
      <c r="I119" s="6">
        <f>($I$132+$I$133+$H$149)/(1-($H$134))*H119</f>
        <v>0</v>
      </c>
    </row>
    <row r="120" spans="1:9" x14ac:dyDescent="0.25">
      <c r="A120" s="200" t="s">
        <v>32</v>
      </c>
      <c r="B120" s="200"/>
      <c r="C120" s="200"/>
      <c r="D120" s="200"/>
      <c r="E120" s="200"/>
      <c r="F120" s="200"/>
      <c r="G120" s="200"/>
      <c r="H120" s="30">
        <f>(1+H113)*(1+H114)/(1-(H115))-1</f>
        <v>0</v>
      </c>
      <c r="I120" s="23">
        <f>I113+I114+I116+I117+I118+I119</f>
        <v>0</v>
      </c>
    </row>
    <row r="121" spans="1:9" x14ac:dyDescent="0.25">
      <c r="A121" s="202"/>
      <c r="B121" s="202"/>
      <c r="C121" s="202"/>
      <c r="D121" s="202"/>
      <c r="E121" s="202"/>
      <c r="F121" s="202"/>
      <c r="G121" s="202"/>
      <c r="H121" s="202"/>
      <c r="I121" s="202"/>
    </row>
    <row r="122" spans="1:9" x14ac:dyDescent="0.25">
      <c r="A122" s="208" t="s">
        <v>104</v>
      </c>
      <c r="B122" s="208"/>
      <c r="C122" s="208"/>
      <c r="D122" s="208"/>
      <c r="E122" s="208"/>
      <c r="F122" s="208"/>
      <c r="G122" s="208"/>
      <c r="H122" s="208"/>
      <c r="I122" s="208"/>
    </row>
    <row r="123" spans="1:9" x14ac:dyDescent="0.25">
      <c r="A123" s="209"/>
      <c r="B123" s="209"/>
      <c r="C123" s="209"/>
      <c r="D123" s="209"/>
      <c r="E123" s="209"/>
      <c r="F123" s="209"/>
      <c r="G123" s="209"/>
      <c r="H123" s="209"/>
      <c r="I123" s="209"/>
    </row>
    <row r="124" spans="1:9" x14ac:dyDescent="0.25">
      <c r="A124" s="210" t="s">
        <v>105</v>
      </c>
      <c r="B124" s="210"/>
      <c r="C124" s="210"/>
      <c r="D124" s="210"/>
      <c r="E124" s="210"/>
      <c r="F124" s="210"/>
      <c r="G124" s="210"/>
      <c r="H124" s="211" t="s">
        <v>10</v>
      </c>
      <c r="I124" s="211"/>
    </row>
    <row r="125" spans="1:9" x14ac:dyDescent="0.25">
      <c r="A125" s="7" t="s">
        <v>11</v>
      </c>
      <c r="B125" s="199" t="s">
        <v>106</v>
      </c>
      <c r="C125" s="199"/>
      <c r="D125" s="199"/>
      <c r="E125" s="199"/>
      <c r="F125" s="199"/>
      <c r="G125" s="199"/>
      <c r="H125" s="190">
        <f>H30</f>
        <v>0</v>
      </c>
      <c r="I125" s="190"/>
    </row>
    <row r="126" spans="1:9" x14ac:dyDescent="0.25">
      <c r="A126" s="7" t="s">
        <v>13</v>
      </c>
      <c r="B126" s="199" t="s">
        <v>107</v>
      </c>
      <c r="C126" s="199"/>
      <c r="D126" s="199"/>
      <c r="E126" s="199"/>
      <c r="F126" s="199"/>
      <c r="G126" s="199"/>
      <c r="H126" s="190">
        <f>H68</f>
        <v>0</v>
      </c>
      <c r="I126" s="190"/>
    </row>
    <row r="127" spans="1:9" x14ac:dyDescent="0.25">
      <c r="A127" s="7" t="s">
        <v>15</v>
      </c>
      <c r="B127" s="199" t="s">
        <v>108</v>
      </c>
      <c r="C127" s="199"/>
      <c r="D127" s="199"/>
      <c r="E127" s="199"/>
      <c r="F127" s="199"/>
      <c r="G127" s="199"/>
      <c r="H127" s="190">
        <f>I77</f>
        <v>0</v>
      </c>
      <c r="I127" s="190"/>
    </row>
    <row r="128" spans="1:9" x14ac:dyDescent="0.25">
      <c r="A128" s="7" t="s">
        <v>17</v>
      </c>
      <c r="B128" s="199" t="s">
        <v>109</v>
      </c>
      <c r="C128" s="199"/>
      <c r="D128" s="199"/>
      <c r="E128" s="199"/>
      <c r="F128" s="199"/>
      <c r="G128" s="199"/>
      <c r="H128" s="190">
        <f>H100</f>
        <v>0</v>
      </c>
      <c r="I128" s="190"/>
    </row>
    <row r="129" spans="1:9" x14ac:dyDescent="0.25">
      <c r="A129" s="7" t="s">
        <v>19</v>
      </c>
      <c r="B129" s="199" t="s">
        <v>110</v>
      </c>
      <c r="C129" s="199"/>
      <c r="D129" s="199"/>
      <c r="E129" s="199"/>
      <c r="F129" s="199"/>
      <c r="G129" s="199"/>
      <c r="H129" s="190">
        <f>H109</f>
        <v>0</v>
      </c>
      <c r="I129" s="190"/>
    </row>
    <row r="130" spans="1:9" x14ac:dyDescent="0.25">
      <c r="A130" s="200" t="s">
        <v>111</v>
      </c>
      <c r="B130" s="200"/>
      <c r="C130" s="200"/>
      <c r="D130" s="200"/>
      <c r="E130" s="200"/>
      <c r="F130" s="200"/>
      <c r="G130" s="200"/>
      <c r="H130" s="206">
        <f>SUM(H125:I129)</f>
        <v>0</v>
      </c>
      <c r="I130" s="206"/>
    </row>
    <row r="131" spans="1:9" x14ac:dyDescent="0.25">
      <c r="A131" s="7" t="s">
        <v>21</v>
      </c>
      <c r="B131" s="199" t="s">
        <v>112</v>
      </c>
      <c r="C131" s="199"/>
      <c r="D131" s="199"/>
      <c r="E131" s="199"/>
      <c r="F131" s="199"/>
      <c r="G131" s="199"/>
      <c r="H131" s="190">
        <f>I120</f>
        <v>0</v>
      </c>
      <c r="I131" s="190"/>
    </row>
    <row r="132" spans="1:9" x14ac:dyDescent="0.25">
      <c r="A132" s="200" t="s">
        <v>113</v>
      </c>
      <c r="B132" s="200"/>
      <c r="C132" s="200"/>
      <c r="D132" s="200"/>
      <c r="E132" s="200"/>
      <c r="F132" s="200"/>
      <c r="G132" s="200"/>
      <c r="H132" s="201">
        <f>H130+H131</f>
        <v>0</v>
      </c>
      <c r="I132" s="201"/>
    </row>
  </sheetData>
  <mergeCells count="187">
    <mergeCell ref="B54:F54"/>
    <mergeCell ref="B6:G6"/>
    <mergeCell ref="H6:I6"/>
    <mergeCell ref="B7:G7"/>
    <mergeCell ref="H7:I7"/>
    <mergeCell ref="B8:G8"/>
    <mergeCell ref="H8:I8"/>
    <mergeCell ref="A1:I1"/>
    <mergeCell ref="A2:I2"/>
    <mergeCell ref="A3:I3"/>
    <mergeCell ref="A4:I4"/>
    <mergeCell ref="B5:G5"/>
    <mergeCell ref="H5:I5"/>
    <mergeCell ref="A13:I13"/>
    <mergeCell ref="A14:I14"/>
    <mergeCell ref="A15:I15"/>
    <mergeCell ref="B16:G16"/>
    <mergeCell ref="H16:I16"/>
    <mergeCell ref="B17:G17"/>
    <mergeCell ref="H17:I17"/>
    <mergeCell ref="A9:I9"/>
    <mergeCell ref="A10:I10"/>
    <mergeCell ref="A11:C11"/>
    <mergeCell ref="D11:E11"/>
    <mergeCell ref="F11:I11"/>
    <mergeCell ref="A12:C12"/>
    <mergeCell ref="D12:E12"/>
    <mergeCell ref="F12:I12"/>
    <mergeCell ref="A21:I21"/>
    <mergeCell ref="A22:I22"/>
    <mergeCell ref="B23:G23"/>
    <mergeCell ref="H23:I23"/>
    <mergeCell ref="B24:F24"/>
    <mergeCell ref="H24:I24"/>
    <mergeCell ref="B18:G18"/>
    <mergeCell ref="H18:I18"/>
    <mergeCell ref="B19:G19"/>
    <mergeCell ref="H19:I19"/>
    <mergeCell ref="B20:G20"/>
    <mergeCell ref="H20:I20"/>
    <mergeCell ref="B28:F28"/>
    <mergeCell ref="H28:I28"/>
    <mergeCell ref="B29:F29"/>
    <mergeCell ref="H29:I29"/>
    <mergeCell ref="A30:G30"/>
    <mergeCell ref="H30:I30"/>
    <mergeCell ref="B25:F25"/>
    <mergeCell ref="H25:I25"/>
    <mergeCell ref="B26:F26"/>
    <mergeCell ref="H26:I26"/>
    <mergeCell ref="B27:F27"/>
    <mergeCell ref="H27:I27"/>
    <mergeCell ref="B37:G37"/>
    <mergeCell ref="A38:G38"/>
    <mergeCell ref="A39:I39"/>
    <mergeCell ref="A40:I40"/>
    <mergeCell ref="B41:G41"/>
    <mergeCell ref="B42:G42"/>
    <mergeCell ref="A31:I31"/>
    <mergeCell ref="A32:I32"/>
    <mergeCell ref="A33:I33"/>
    <mergeCell ref="B34:G34"/>
    <mergeCell ref="B35:G35"/>
    <mergeCell ref="B36:G36"/>
    <mergeCell ref="B49:G49"/>
    <mergeCell ref="A50:G50"/>
    <mergeCell ref="A51:I51"/>
    <mergeCell ref="A52:I52"/>
    <mergeCell ref="B53:G53"/>
    <mergeCell ref="H53:I53"/>
    <mergeCell ref="B43:G43"/>
    <mergeCell ref="B44:G44"/>
    <mergeCell ref="B45:G45"/>
    <mergeCell ref="B46:G46"/>
    <mergeCell ref="B47:G47"/>
    <mergeCell ref="B48:G48"/>
    <mergeCell ref="B57:G57"/>
    <mergeCell ref="H57:I57"/>
    <mergeCell ref="B58:G58"/>
    <mergeCell ref="H58:I58"/>
    <mergeCell ref="B59:G59"/>
    <mergeCell ref="H59:I59"/>
    <mergeCell ref="H54:I54"/>
    <mergeCell ref="B55:G55"/>
    <mergeCell ref="H55:I55"/>
    <mergeCell ref="B56:G56"/>
    <mergeCell ref="H56:I56"/>
    <mergeCell ref="B65:G65"/>
    <mergeCell ref="H65:I65"/>
    <mergeCell ref="B66:G66"/>
    <mergeCell ref="H66:I66"/>
    <mergeCell ref="B67:G67"/>
    <mergeCell ref="H67:I67"/>
    <mergeCell ref="A60:G60"/>
    <mergeCell ref="H60:I60"/>
    <mergeCell ref="A61:I61"/>
    <mergeCell ref="A62:I62"/>
    <mergeCell ref="A63:I63"/>
    <mergeCell ref="B64:G64"/>
    <mergeCell ref="H64:I64"/>
    <mergeCell ref="B73:G73"/>
    <mergeCell ref="B74:G74"/>
    <mergeCell ref="B75:G75"/>
    <mergeCell ref="B76:G76"/>
    <mergeCell ref="A77:G77"/>
    <mergeCell ref="A78:I78"/>
    <mergeCell ref="A68:G68"/>
    <mergeCell ref="H68:I68"/>
    <mergeCell ref="A69:I69"/>
    <mergeCell ref="A70:I70"/>
    <mergeCell ref="B71:G71"/>
    <mergeCell ref="B72:G72"/>
    <mergeCell ref="B85:G85"/>
    <mergeCell ref="B86:G86"/>
    <mergeCell ref="B87:G87"/>
    <mergeCell ref="A88:G88"/>
    <mergeCell ref="A89:I89"/>
    <mergeCell ref="A90:I90"/>
    <mergeCell ref="A79:I79"/>
    <mergeCell ref="A80:I80"/>
    <mergeCell ref="B81:G81"/>
    <mergeCell ref="B82:G82"/>
    <mergeCell ref="B83:G83"/>
    <mergeCell ref="B84:G84"/>
    <mergeCell ref="B97:G97"/>
    <mergeCell ref="H97:I97"/>
    <mergeCell ref="B98:G98"/>
    <mergeCell ref="H98:I98"/>
    <mergeCell ref="B99:G99"/>
    <mergeCell ref="H99:I99"/>
    <mergeCell ref="B91:G91"/>
    <mergeCell ref="B92:G92"/>
    <mergeCell ref="A93:G93"/>
    <mergeCell ref="A94:I94"/>
    <mergeCell ref="A95:I95"/>
    <mergeCell ref="A96:I96"/>
    <mergeCell ref="B104:G104"/>
    <mergeCell ref="H104:I104"/>
    <mergeCell ref="B105:G105"/>
    <mergeCell ref="H105:I105"/>
    <mergeCell ref="B106:G106"/>
    <mergeCell ref="H106:I106"/>
    <mergeCell ref="A100:G100"/>
    <mergeCell ref="H100:I100"/>
    <mergeCell ref="A101:I101"/>
    <mergeCell ref="A102:I102"/>
    <mergeCell ref="B103:G103"/>
    <mergeCell ref="H103:I103"/>
    <mergeCell ref="A110:I110"/>
    <mergeCell ref="A111:I111"/>
    <mergeCell ref="B112:G112"/>
    <mergeCell ref="B113:G113"/>
    <mergeCell ref="B114:G114"/>
    <mergeCell ref="B115:G115"/>
    <mergeCell ref="B107:G107"/>
    <mergeCell ref="H107:I107"/>
    <mergeCell ref="B108:G108"/>
    <mergeCell ref="H108:I108"/>
    <mergeCell ref="A109:G109"/>
    <mergeCell ref="H109:I109"/>
    <mergeCell ref="A121:I121"/>
    <mergeCell ref="A122:I122"/>
    <mergeCell ref="A123:I123"/>
    <mergeCell ref="A124:G124"/>
    <mergeCell ref="H124:I124"/>
    <mergeCell ref="B125:G125"/>
    <mergeCell ref="H125:I125"/>
    <mergeCell ref="A116:B116"/>
    <mergeCell ref="C116:C118"/>
    <mergeCell ref="A117:B117"/>
    <mergeCell ref="A118:B118"/>
    <mergeCell ref="A119:B119"/>
    <mergeCell ref="A120:G120"/>
    <mergeCell ref="A132:G132"/>
    <mergeCell ref="H132:I132"/>
    <mergeCell ref="B129:G129"/>
    <mergeCell ref="H129:I129"/>
    <mergeCell ref="A130:G130"/>
    <mergeCell ref="H130:I130"/>
    <mergeCell ref="B131:G131"/>
    <mergeCell ref="H131:I131"/>
    <mergeCell ref="B126:G126"/>
    <mergeCell ref="H126:I126"/>
    <mergeCell ref="B127:G127"/>
    <mergeCell ref="H127:I127"/>
    <mergeCell ref="B128:G128"/>
    <mergeCell ref="H128:I128"/>
  </mergeCells>
  <pageMargins left="0.511811024" right="0.511811024" top="0.78740157499999996" bottom="0.78740157499999996" header="0.31496062000000002" footer="0.3149606200000000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2BEC1F-7832-42EC-B7EF-DD42A7D4E05F}">
  <dimension ref="A1:E24"/>
  <sheetViews>
    <sheetView topLeftCell="A13" workbookViewId="0">
      <selection activeCell="A2" sqref="A2:E2"/>
    </sheetView>
  </sheetViews>
  <sheetFormatPr defaultRowHeight="15" x14ac:dyDescent="0.25"/>
  <cols>
    <col min="1" max="1" width="30.5703125" bestFit="1" customWidth="1"/>
    <col min="2" max="2" width="19.5703125" customWidth="1"/>
    <col min="3" max="3" width="34.7109375" customWidth="1"/>
    <col min="4" max="4" width="18.140625" hidden="1" customWidth="1"/>
    <col min="5" max="5" width="18.140625" bestFit="1" customWidth="1"/>
  </cols>
  <sheetData>
    <row r="1" spans="1:5" x14ac:dyDescent="0.25">
      <c r="A1" s="242" t="s">
        <v>360</v>
      </c>
      <c r="B1" s="242"/>
      <c r="C1" s="242"/>
      <c r="D1" s="242"/>
      <c r="E1" s="242"/>
    </row>
    <row r="2" spans="1:5" x14ac:dyDescent="0.25">
      <c r="A2" s="243" t="s">
        <v>361</v>
      </c>
      <c r="B2" s="243"/>
      <c r="C2" s="243"/>
      <c r="D2" s="243"/>
      <c r="E2" s="243"/>
    </row>
    <row r="4" spans="1:5" x14ac:dyDescent="0.25">
      <c r="A4" s="240" t="s">
        <v>362</v>
      </c>
      <c r="B4" s="240"/>
      <c r="C4" s="240"/>
      <c r="D4" s="240"/>
      <c r="E4" s="240"/>
    </row>
    <row r="5" spans="1:5" ht="60" x14ac:dyDescent="0.25">
      <c r="A5" s="96" t="s">
        <v>363</v>
      </c>
      <c r="B5" s="97" t="s">
        <v>364</v>
      </c>
      <c r="C5" s="97" t="s">
        <v>365</v>
      </c>
      <c r="D5" s="97" t="s">
        <v>365</v>
      </c>
      <c r="E5" s="98" t="s">
        <v>366</v>
      </c>
    </row>
    <row r="6" spans="1:5" x14ac:dyDescent="0.25">
      <c r="A6" s="99" t="s">
        <v>367</v>
      </c>
      <c r="B6" s="111">
        <v>8.3333333333333339E-4</v>
      </c>
      <c r="C6" s="117" t="e" cm="1">
        <f t="array" ref="C6:D6">'Serv. Interno-BA'!H132:I132</f>
        <v>#REF!</v>
      </c>
      <c r="D6" s="110">
        <v>0</v>
      </c>
      <c r="E6" s="122" t="e">
        <f>B6*C6</f>
        <v>#REF!</v>
      </c>
    </row>
    <row r="7" spans="1:5" x14ac:dyDescent="0.25">
      <c r="A7" s="99" t="s">
        <v>368</v>
      </c>
      <c r="B7" s="108"/>
      <c r="C7" s="109"/>
      <c r="D7" s="110"/>
      <c r="E7" s="122"/>
    </row>
    <row r="8" spans="1:5" x14ac:dyDescent="0.25">
      <c r="A8" s="99"/>
      <c r="B8" s="99"/>
      <c r="C8" s="103" t="s">
        <v>32</v>
      </c>
      <c r="D8" s="104"/>
      <c r="E8" s="123" t="e">
        <f>SUM(E6:E7)</f>
        <v>#REF!</v>
      </c>
    </row>
    <row r="9" spans="1:5" x14ac:dyDescent="0.25">
      <c r="A9" s="105"/>
      <c r="B9" s="105"/>
      <c r="C9" s="106"/>
      <c r="D9" s="107"/>
      <c r="E9" s="121"/>
    </row>
    <row r="10" spans="1:5" x14ac:dyDescent="0.25">
      <c r="A10" s="241" t="s">
        <v>373</v>
      </c>
      <c r="B10" s="241"/>
      <c r="C10" s="241"/>
      <c r="D10" s="241"/>
      <c r="E10" s="241"/>
    </row>
    <row r="11" spans="1:5" ht="60" x14ac:dyDescent="0.25">
      <c r="A11" s="112" t="s">
        <v>363</v>
      </c>
      <c r="B11" s="113" t="s">
        <v>374</v>
      </c>
      <c r="C11" s="113" t="s">
        <v>365</v>
      </c>
      <c r="D11" s="113" t="s">
        <v>365</v>
      </c>
      <c r="E11" s="114" t="s">
        <v>366</v>
      </c>
    </row>
    <row r="12" spans="1:5" x14ac:dyDescent="0.25">
      <c r="A12" s="99" t="s">
        <v>367</v>
      </c>
      <c r="B12" s="119">
        <v>3.7037037037037035E-4</v>
      </c>
      <c r="C12" s="101" t="e" cm="1">
        <f t="array" ref="C12:D12">'Serv. Externo-BA'!H132:I132</f>
        <v>#REF!</v>
      </c>
      <c r="D12" s="102">
        <v>0</v>
      </c>
      <c r="E12" s="122" t="e">
        <f>B12*C12</f>
        <v>#REF!</v>
      </c>
    </row>
    <row r="13" spans="1:5" x14ac:dyDescent="0.25">
      <c r="A13" s="99" t="s">
        <v>368</v>
      </c>
      <c r="B13" s="100"/>
      <c r="C13" s="101"/>
      <c r="D13" s="102"/>
      <c r="E13" s="122"/>
    </row>
    <row r="14" spans="1:5" x14ac:dyDescent="0.25">
      <c r="A14" s="99"/>
      <c r="B14" s="99"/>
      <c r="C14" s="103" t="s">
        <v>32</v>
      </c>
      <c r="D14" s="104"/>
      <c r="E14" s="123" t="e">
        <f>SUM(E12:E13)</f>
        <v>#REF!</v>
      </c>
    </row>
    <row r="15" spans="1:5" x14ac:dyDescent="0.25">
      <c r="A15" s="105"/>
      <c r="B15" s="105"/>
      <c r="C15" s="106"/>
      <c r="D15" s="107"/>
      <c r="E15" s="121"/>
    </row>
    <row r="16" spans="1:5" x14ac:dyDescent="0.25">
      <c r="A16" s="241" t="s">
        <v>375</v>
      </c>
      <c r="B16" s="241"/>
      <c r="C16" s="241"/>
      <c r="D16" s="241"/>
      <c r="E16" s="241"/>
    </row>
    <row r="17" spans="1:5" ht="60" x14ac:dyDescent="0.25">
      <c r="A17" s="112" t="s">
        <v>363</v>
      </c>
      <c r="B17" s="113" t="s">
        <v>377</v>
      </c>
      <c r="C17" s="113" t="s">
        <v>365</v>
      </c>
      <c r="D17" s="113" t="s">
        <v>365</v>
      </c>
      <c r="E17" s="114" t="s">
        <v>378</v>
      </c>
    </row>
    <row r="18" spans="1:5" x14ac:dyDescent="0.25">
      <c r="A18" s="99" t="s">
        <v>376</v>
      </c>
      <c r="B18" s="118">
        <v>1</v>
      </c>
      <c r="C18" s="101" cm="1">
        <f t="array" ref="C18:D18">'Op. de Roçadeira-BA'!H132:I132</f>
        <v>0</v>
      </c>
      <c r="D18" s="102">
        <v>0</v>
      </c>
      <c r="E18" s="122">
        <f>B18*C18</f>
        <v>0</v>
      </c>
    </row>
    <row r="19" spans="1:5" x14ac:dyDescent="0.25">
      <c r="A19" s="99" t="s">
        <v>368</v>
      </c>
      <c r="B19" s="100"/>
      <c r="C19" s="101"/>
      <c r="D19" s="102"/>
      <c r="E19" s="122"/>
    </row>
    <row r="20" spans="1:5" x14ac:dyDescent="0.25">
      <c r="A20" s="99"/>
      <c r="B20" s="99"/>
      <c r="C20" s="103" t="s">
        <v>32</v>
      </c>
      <c r="D20" s="104"/>
      <c r="E20" s="123">
        <f>SUM(E18:E19)</f>
        <v>0</v>
      </c>
    </row>
    <row r="21" spans="1:5" x14ac:dyDescent="0.25">
      <c r="A21" s="105"/>
      <c r="B21" s="105"/>
      <c r="C21" s="106"/>
      <c r="D21" s="107"/>
      <c r="E21" s="121"/>
    </row>
    <row r="22" spans="1:5" x14ac:dyDescent="0.25">
      <c r="A22" s="115" t="s">
        <v>369</v>
      </c>
      <c r="B22" s="115" t="s">
        <v>370</v>
      </c>
      <c r="C22" s="115" t="s">
        <v>379</v>
      </c>
      <c r="D22" s="116" t="s">
        <v>371</v>
      </c>
      <c r="E22" s="116" t="s">
        <v>371</v>
      </c>
    </row>
    <row r="23" spans="1:5" x14ac:dyDescent="0.25">
      <c r="A23" s="99" t="s">
        <v>372</v>
      </c>
      <c r="B23" s="99"/>
      <c r="C23" s="109"/>
      <c r="D23" s="102"/>
      <c r="E23" s="120"/>
    </row>
    <row r="24" spans="1:5" x14ac:dyDescent="0.25">
      <c r="A24" s="99" t="s">
        <v>380</v>
      </c>
      <c r="B24" s="64"/>
      <c r="C24" s="64"/>
      <c r="D24" s="64"/>
      <c r="E24" s="64"/>
    </row>
  </sheetData>
  <mergeCells count="5">
    <mergeCell ref="A4:E4"/>
    <mergeCell ref="A10:E10"/>
    <mergeCell ref="A16:E16"/>
    <mergeCell ref="A1:E1"/>
    <mergeCell ref="A2:E2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A51FFF-F2EE-4A4E-9C48-C9D412FD90A2}">
  <dimension ref="A1:I132"/>
  <sheetViews>
    <sheetView workbookViewId="0">
      <selection activeCell="A3" sqref="A3:I3"/>
    </sheetView>
  </sheetViews>
  <sheetFormatPr defaultRowHeight="15" x14ac:dyDescent="0.25"/>
  <cols>
    <col min="9" max="9" width="25.7109375" customWidth="1"/>
    <col min="10" max="10" width="5.140625" customWidth="1"/>
  </cols>
  <sheetData>
    <row r="1" spans="1:9" x14ac:dyDescent="0.25">
      <c r="A1" s="203" t="s">
        <v>0</v>
      </c>
      <c r="B1" s="203"/>
      <c r="C1" s="203"/>
      <c r="D1" s="203"/>
      <c r="E1" s="203"/>
      <c r="F1" s="203"/>
      <c r="G1" s="203"/>
      <c r="H1" s="203"/>
      <c r="I1" s="203"/>
    </row>
    <row r="2" spans="1:9" x14ac:dyDescent="0.25">
      <c r="A2" s="204" t="s">
        <v>1</v>
      </c>
      <c r="B2" s="204"/>
      <c r="C2" s="204"/>
      <c r="D2" s="204"/>
      <c r="E2" s="204"/>
      <c r="F2" s="204"/>
      <c r="G2" s="204"/>
      <c r="H2" s="204"/>
      <c r="I2" s="204"/>
    </row>
    <row r="3" spans="1:9" x14ac:dyDescent="0.25">
      <c r="A3" s="205" t="s">
        <v>115</v>
      </c>
      <c r="B3" s="205"/>
      <c r="C3" s="205"/>
      <c r="D3" s="205"/>
      <c r="E3" s="205"/>
      <c r="F3" s="205"/>
      <c r="G3" s="205"/>
      <c r="H3" s="205"/>
      <c r="I3" s="205"/>
    </row>
    <row r="4" spans="1:9" x14ac:dyDescent="0.25">
      <c r="A4" s="185" t="s">
        <v>116</v>
      </c>
      <c r="B4" s="185"/>
      <c r="C4" s="185"/>
      <c r="D4" s="185"/>
      <c r="E4" s="185"/>
      <c r="F4" s="185"/>
      <c r="G4" s="185"/>
      <c r="H4" s="185"/>
      <c r="I4" s="185"/>
    </row>
    <row r="5" spans="1:9" x14ac:dyDescent="0.25">
      <c r="A5" s="32" t="s">
        <v>11</v>
      </c>
      <c r="B5" s="194" t="s">
        <v>117</v>
      </c>
      <c r="C5" s="194"/>
      <c r="D5" s="194"/>
      <c r="E5" s="194"/>
      <c r="F5" s="194"/>
      <c r="G5" s="194"/>
      <c r="H5" s="198" t="s">
        <v>309</v>
      </c>
      <c r="I5" s="198"/>
    </row>
    <row r="6" spans="1:9" x14ac:dyDescent="0.25">
      <c r="A6" s="32" t="s">
        <v>13</v>
      </c>
      <c r="B6" s="194" t="s">
        <v>295</v>
      </c>
      <c r="C6" s="194"/>
      <c r="D6" s="194"/>
      <c r="E6" s="194"/>
      <c r="F6" s="194"/>
      <c r="G6" s="194"/>
      <c r="H6" s="244" t="s">
        <v>310</v>
      </c>
      <c r="I6" s="244"/>
    </row>
    <row r="7" spans="1:9" x14ac:dyDescent="0.25">
      <c r="A7" s="32" t="s">
        <v>15</v>
      </c>
      <c r="B7" s="194" t="s">
        <v>119</v>
      </c>
      <c r="C7" s="194"/>
      <c r="D7" s="194"/>
      <c r="E7" s="194"/>
      <c r="F7" s="194"/>
      <c r="G7" s="194"/>
      <c r="H7" s="196" t="s">
        <v>308</v>
      </c>
      <c r="I7" s="197"/>
    </row>
    <row r="8" spans="1:9" x14ac:dyDescent="0.25">
      <c r="A8" s="32" t="s">
        <v>17</v>
      </c>
      <c r="B8" s="194" t="s">
        <v>120</v>
      </c>
      <c r="C8" s="194"/>
      <c r="D8" s="194"/>
      <c r="E8" s="194"/>
      <c r="F8" s="194"/>
      <c r="G8" s="194"/>
      <c r="H8" s="197">
        <v>60</v>
      </c>
      <c r="I8" s="197"/>
    </row>
    <row r="9" spans="1:9" x14ac:dyDescent="0.25">
      <c r="A9" s="186"/>
      <c r="B9" s="186"/>
      <c r="C9" s="186"/>
      <c r="D9" s="186"/>
      <c r="E9" s="186"/>
      <c r="F9" s="186"/>
      <c r="G9" s="186"/>
      <c r="H9" s="186"/>
      <c r="I9" s="186"/>
    </row>
    <row r="10" spans="1:9" x14ac:dyDescent="0.25">
      <c r="A10" s="185" t="s">
        <v>121</v>
      </c>
      <c r="B10" s="185"/>
      <c r="C10" s="185"/>
      <c r="D10" s="185"/>
      <c r="E10" s="185"/>
      <c r="F10" s="185"/>
      <c r="G10" s="185"/>
      <c r="H10" s="185"/>
      <c r="I10" s="185"/>
    </row>
    <row r="11" spans="1:9" x14ac:dyDescent="0.25">
      <c r="A11" s="186" t="s">
        <v>122</v>
      </c>
      <c r="B11" s="186"/>
      <c r="C11" s="186"/>
      <c r="D11" s="186" t="s">
        <v>123</v>
      </c>
      <c r="E11" s="186"/>
      <c r="F11" s="186" t="s">
        <v>124</v>
      </c>
      <c r="G11" s="186"/>
      <c r="H11" s="186"/>
      <c r="I11" s="186"/>
    </row>
    <row r="12" spans="1:9" x14ac:dyDescent="0.25">
      <c r="A12" s="186" t="s">
        <v>125</v>
      </c>
      <c r="B12" s="186"/>
      <c r="C12" s="186"/>
      <c r="D12" s="186" t="s">
        <v>126</v>
      </c>
      <c r="E12" s="186"/>
      <c r="F12" s="186" t="s">
        <v>127</v>
      </c>
      <c r="G12" s="186"/>
      <c r="H12" s="186"/>
      <c r="I12" s="186"/>
    </row>
    <row r="13" spans="1:9" x14ac:dyDescent="0.25">
      <c r="A13" s="185" t="s">
        <v>128</v>
      </c>
      <c r="B13" s="185"/>
      <c r="C13" s="185"/>
      <c r="D13" s="185"/>
      <c r="E13" s="185"/>
      <c r="F13" s="185"/>
      <c r="G13" s="185"/>
      <c r="H13" s="185"/>
      <c r="I13" s="185"/>
    </row>
    <row r="14" spans="1:9" x14ac:dyDescent="0.25">
      <c r="A14" s="185" t="s">
        <v>129</v>
      </c>
      <c r="B14" s="185"/>
      <c r="C14" s="185"/>
      <c r="D14" s="185"/>
      <c r="E14" s="185"/>
      <c r="F14" s="185"/>
      <c r="G14" s="185"/>
      <c r="H14" s="185"/>
      <c r="I14" s="185"/>
    </row>
    <row r="15" spans="1:9" x14ac:dyDescent="0.25">
      <c r="A15" s="193" t="s">
        <v>114</v>
      </c>
      <c r="B15" s="193"/>
      <c r="C15" s="193"/>
      <c r="D15" s="193"/>
      <c r="E15" s="193"/>
      <c r="F15" s="193"/>
      <c r="G15" s="193"/>
      <c r="H15" s="193"/>
      <c r="I15" s="193"/>
    </row>
    <row r="16" spans="1:9" x14ac:dyDescent="0.25">
      <c r="A16" s="2">
        <v>1</v>
      </c>
      <c r="B16" s="228" t="s">
        <v>2</v>
      </c>
      <c r="C16" s="228"/>
      <c r="D16" s="228"/>
      <c r="E16" s="228"/>
      <c r="F16" s="228"/>
      <c r="G16" s="228"/>
      <c r="H16" s="235" t="s">
        <v>130</v>
      </c>
      <c r="I16" s="235"/>
    </row>
    <row r="17" spans="1:9" x14ac:dyDescent="0.25">
      <c r="A17" s="2">
        <v>2</v>
      </c>
      <c r="B17" s="228" t="s">
        <v>3</v>
      </c>
      <c r="C17" s="228"/>
      <c r="D17" s="228"/>
      <c r="E17" s="228"/>
      <c r="F17" s="228"/>
      <c r="G17" s="228"/>
      <c r="H17" s="235" t="s">
        <v>4</v>
      </c>
      <c r="I17" s="235"/>
    </row>
    <row r="18" spans="1:9" x14ac:dyDescent="0.25">
      <c r="A18" s="2">
        <v>3</v>
      </c>
      <c r="B18" s="228" t="s">
        <v>5</v>
      </c>
      <c r="C18" s="228"/>
      <c r="D18" s="228"/>
      <c r="E18" s="228"/>
      <c r="F18" s="228"/>
      <c r="G18" s="228"/>
      <c r="H18" s="238"/>
      <c r="I18" s="239"/>
    </row>
    <row r="19" spans="1:9" x14ac:dyDescent="0.25">
      <c r="A19" s="2">
        <v>4</v>
      </c>
      <c r="B19" s="228" t="s">
        <v>6</v>
      </c>
      <c r="C19" s="228"/>
      <c r="D19" s="228"/>
      <c r="E19" s="228"/>
      <c r="F19" s="228"/>
      <c r="G19" s="228"/>
      <c r="H19" s="235" t="s">
        <v>329</v>
      </c>
      <c r="I19" s="235"/>
    </row>
    <row r="20" spans="1:9" x14ac:dyDescent="0.25">
      <c r="A20" s="2">
        <v>5</v>
      </c>
      <c r="B20" s="228" t="s">
        <v>7</v>
      </c>
      <c r="C20" s="228"/>
      <c r="D20" s="228"/>
      <c r="E20" s="228"/>
      <c r="F20" s="228"/>
      <c r="G20" s="228"/>
      <c r="H20" s="236" t="s">
        <v>307</v>
      </c>
      <c r="I20" s="236"/>
    </row>
    <row r="21" spans="1:9" x14ac:dyDescent="0.25">
      <c r="A21" s="234"/>
      <c r="B21" s="234"/>
      <c r="C21" s="234"/>
      <c r="D21" s="234"/>
      <c r="E21" s="234"/>
      <c r="F21" s="234"/>
      <c r="G21" s="234"/>
      <c r="H21" s="234"/>
      <c r="I21" s="234"/>
    </row>
    <row r="22" spans="1:9" x14ac:dyDescent="0.25">
      <c r="A22" s="218" t="s">
        <v>8</v>
      </c>
      <c r="B22" s="218"/>
      <c r="C22" s="218"/>
      <c r="D22" s="218"/>
      <c r="E22" s="218"/>
      <c r="F22" s="218"/>
      <c r="G22" s="218"/>
      <c r="H22" s="218"/>
      <c r="I22" s="218"/>
    </row>
    <row r="23" spans="1:9" x14ac:dyDescent="0.25">
      <c r="A23" s="1">
        <v>1</v>
      </c>
      <c r="B23" s="218" t="s">
        <v>9</v>
      </c>
      <c r="C23" s="218"/>
      <c r="D23" s="218"/>
      <c r="E23" s="218"/>
      <c r="F23" s="218"/>
      <c r="G23" s="218"/>
      <c r="H23" s="237" t="s">
        <v>10</v>
      </c>
      <c r="I23" s="237"/>
    </row>
    <row r="24" spans="1:9" x14ac:dyDescent="0.25">
      <c r="A24" s="4" t="s">
        <v>11</v>
      </c>
      <c r="B24" s="187" t="s">
        <v>12</v>
      </c>
      <c r="C24" s="188"/>
      <c r="D24" s="188"/>
      <c r="E24" s="188"/>
      <c r="F24" s="189"/>
      <c r="G24" s="5"/>
      <c r="H24" s="190">
        <f>H18</f>
        <v>0</v>
      </c>
      <c r="I24" s="190"/>
    </row>
    <row r="25" spans="1:9" x14ac:dyDescent="0.25">
      <c r="A25" s="7" t="s">
        <v>13</v>
      </c>
      <c r="B25" s="187" t="s">
        <v>14</v>
      </c>
      <c r="C25" s="188"/>
      <c r="D25" s="188"/>
      <c r="E25" s="188"/>
      <c r="F25" s="189"/>
      <c r="G25" s="5"/>
      <c r="H25" s="190">
        <v>0</v>
      </c>
      <c r="I25" s="190"/>
    </row>
    <row r="26" spans="1:9" x14ac:dyDescent="0.25">
      <c r="A26" s="7" t="s">
        <v>15</v>
      </c>
      <c r="B26" s="187" t="s">
        <v>16</v>
      </c>
      <c r="C26" s="188"/>
      <c r="D26" s="188"/>
      <c r="E26" s="188"/>
      <c r="F26" s="189"/>
      <c r="G26" s="5"/>
      <c r="H26" s="190">
        <v>0</v>
      </c>
      <c r="I26" s="190"/>
    </row>
    <row r="27" spans="1:9" x14ac:dyDescent="0.25">
      <c r="A27" s="4" t="s">
        <v>17</v>
      </c>
      <c r="B27" s="187" t="s">
        <v>18</v>
      </c>
      <c r="C27" s="188"/>
      <c r="D27" s="188"/>
      <c r="E27" s="188"/>
      <c r="F27" s="189"/>
      <c r="G27" s="5"/>
      <c r="H27" s="190">
        <v>0</v>
      </c>
      <c r="I27" s="190"/>
    </row>
    <row r="28" spans="1:9" x14ac:dyDescent="0.25">
      <c r="A28" s="4" t="s">
        <v>19</v>
      </c>
      <c r="B28" s="187" t="s">
        <v>20</v>
      </c>
      <c r="C28" s="188"/>
      <c r="D28" s="188"/>
      <c r="E28" s="188"/>
      <c r="F28" s="189"/>
      <c r="G28" s="5"/>
      <c r="H28" s="190">
        <v>0</v>
      </c>
      <c r="I28" s="190"/>
    </row>
    <row r="29" spans="1:9" x14ac:dyDescent="0.25">
      <c r="A29" s="4" t="s">
        <v>21</v>
      </c>
      <c r="B29" s="187" t="s">
        <v>22</v>
      </c>
      <c r="C29" s="188"/>
      <c r="D29" s="188"/>
      <c r="E29" s="188"/>
      <c r="F29" s="189"/>
      <c r="G29" s="5"/>
      <c r="H29" s="191">
        <v>0</v>
      </c>
      <c r="I29" s="191"/>
    </row>
    <row r="30" spans="1:9" x14ac:dyDescent="0.25">
      <c r="A30" s="193" t="s">
        <v>23</v>
      </c>
      <c r="B30" s="193"/>
      <c r="C30" s="193"/>
      <c r="D30" s="193"/>
      <c r="E30" s="193"/>
      <c r="F30" s="193"/>
      <c r="G30" s="193"/>
      <c r="H30" s="231">
        <f>SUM(H24:I29)</f>
        <v>0</v>
      </c>
      <c r="I30" s="231"/>
    </row>
    <row r="31" spans="1:9" x14ac:dyDescent="0.25">
      <c r="A31" s="234"/>
      <c r="B31" s="234"/>
      <c r="C31" s="234"/>
      <c r="D31" s="234"/>
      <c r="E31" s="234"/>
      <c r="F31" s="234"/>
      <c r="G31" s="234"/>
      <c r="H31" s="234"/>
      <c r="I31" s="234"/>
    </row>
    <row r="32" spans="1:9" x14ac:dyDescent="0.25">
      <c r="A32" s="218" t="s">
        <v>24</v>
      </c>
      <c r="B32" s="218"/>
      <c r="C32" s="218"/>
      <c r="D32" s="218"/>
      <c r="E32" s="218"/>
      <c r="F32" s="218"/>
      <c r="G32" s="218"/>
      <c r="H32" s="218"/>
      <c r="I32" s="218"/>
    </row>
    <row r="33" spans="1:9" x14ac:dyDescent="0.25">
      <c r="A33" s="218" t="s">
        <v>25</v>
      </c>
      <c r="B33" s="218"/>
      <c r="C33" s="218"/>
      <c r="D33" s="218"/>
      <c r="E33" s="218"/>
      <c r="F33" s="218"/>
      <c r="G33" s="218"/>
      <c r="H33" s="218"/>
      <c r="I33" s="218"/>
    </row>
    <row r="34" spans="1:9" x14ac:dyDescent="0.25">
      <c r="A34" s="11" t="s">
        <v>26</v>
      </c>
      <c r="B34" s="218" t="s">
        <v>27</v>
      </c>
      <c r="C34" s="218"/>
      <c r="D34" s="218"/>
      <c r="E34" s="218"/>
      <c r="F34" s="218"/>
      <c r="G34" s="218"/>
      <c r="H34" s="11" t="s">
        <v>28</v>
      </c>
      <c r="I34" s="11" t="s">
        <v>10</v>
      </c>
    </row>
    <row r="35" spans="1:9" x14ac:dyDescent="0.25">
      <c r="A35" s="3" t="s">
        <v>11</v>
      </c>
      <c r="B35" s="228" t="s">
        <v>29</v>
      </c>
      <c r="C35" s="228"/>
      <c r="D35" s="228"/>
      <c r="E35" s="228"/>
      <c r="F35" s="228"/>
      <c r="G35" s="228"/>
      <c r="H35" s="12">
        <f>1/12</f>
        <v>8.3333333333333329E-2</v>
      </c>
      <c r="I35" s="5">
        <f>H35*$H$30</f>
        <v>0</v>
      </c>
    </row>
    <row r="36" spans="1:9" x14ac:dyDescent="0.25">
      <c r="A36" s="3" t="s">
        <v>13</v>
      </c>
      <c r="B36" s="228" t="s">
        <v>30</v>
      </c>
      <c r="C36" s="228"/>
      <c r="D36" s="228"/>
      <c r="E36" s="228"/>
      <c r="F36" s="228"/>
      <c r="G36" s="228"/>
      <c r="H36" s="12">
        <v>0.121</v>
      </c>
      <c r="I36" s="5">
        <f>H36*$H$30</f>
        <v>0</v>
      </c>
    </row>
    <row r="37" spans="1:9" x14ac:dyDescent="0.25">
      <c r="A37" s="13" t="s">
        <v>15</v>
      </c>
      <c r="B37" s="199" t="s">
        <v>31</v>
      </c>
      <c r="C37" s="199"/>
      <c r="D37" s="199"/>
      <c r="E37" s="199"/>
      <c r="F37" s="199"/>
      <c r="G37" s="199"/>
      <c r="H37" s="14">
        <f>(H35+H36)*H50</f>
        <v>6.9064666666666663E-2</v>
      </c>
      <c r="I37" s="5">
        <f>H37*$H$30</f>
        <v>0</v>
      </c>
    </row>
    <row r="38" spans="1:9" x14ac:dyDescent="0.25">
      <c r="A38" s="193" t="s">
        <v>32</v>
      </c>
      <c r="B38" s="193"/>
      <c r="C38" s="193"/>
      <c r="D38" s="193"/>
      <c r="E38" s="193"/>
      <c r="F38" s="193"/>
      <c r="G38" s="193"/>
      <c r="H38" s="15">
        <f>SUM(H35:H37)</f>
        <v>0.27339799999999997</v>
      </c>
      <c r="I38" s="16">
        <f>SUM(I35:I37)</f>
        <v>0</v>
      </c>
    </row>
    <row r="39" spans="1:9" x14ac:dyDescent="0.25">
      <c r="A39" s="230"/>
      <c r="B39" s="230"/>
      <c r="C39" s="230"/>
      <c r="D39" s="230"/>
      <c r="E39" s="230"/>
      <c r="F39" s="230"/>
      <c r="G39" s="230"/>
      <c r="H39" s="230"/>
      <c r="I39" s="230"/>
    </row>
    <row r="40" spans="1:9" x14ac:dyDescent="0.25">
      <c r="A40" s="218" t="s">
        <v>33</v>
      </c>
      <c r="B40" s="218"/>
      <c r="C40" s="218"/>
      <c r="D40" s="218"/>
      <c r="E40" s="218"/>
      <c r="F40" s="218"/>
      <c r="G40" s="218"/>
      <c r="H40" s="218"/>
      <c r="I40" s="218"/>
    </row>
    <row r="41" spans="1:9" x14ac:dyDescent="0.25">
      <c r="A41" s="9" t="s">
        <v>34</v>
      </c>
      <c r="B41" s="218" t="s">
        <v>35</v>
      </c>
      <c r="C41" s="218"/>
      <c r="D41" s="218"/>
      <c r="E41" s="218"/>
      <c r="F41" s="218"/>
      <c r="G41" s="218"/>
      <c r="H41" s="9" t="s">
        <v>28</v>
      </c>
      <c r="I41" s="11" t="s">
        <v>10</v>
      </c>
    </row>
    <row r="42" spans="1:9" x14ac:dyDescent="0.25">
      <c r="A42" s="3" t="s">
        <v>11</v>
      </c>
      <c r="B42" s="228" t="s">
        <v>36</v>
      </c>
      <c r="C42" s="228"/>
      <c r="D42" s="228"/>
      <c r="E42" s="228"/>
      <c r="F42" s="228"/>
      <c r="G42" s="228"/>
      <c r="H42" s="17">
        <v>0.2</v>
      </c>
      <c r="I42" s="8">
        <f>H42*$H$30</f>
        <v>0</v>
      </c>
    </row>
    <row r="43" spans="1:9" x14ac:dyDescent="0.25">
      <c r="A43" s="3" t="s">
        <v>13</v>
      </c>
      <c r="B43" s="228" t="s">
        <v>37</v>
      </c>
      <c r="C43" s="228"/>
      <c r="D43" s="228"/>
      <c r="E43" s="228"/>
      <c r="F43" s="228"/>
      <c r="G43" s="228"/>
      <c r="H43" s="17">
        <v>2.5000000000000001E-2</v>
      </c>
      <c r="I43" s="8">
        <f t="shared" ref="I43:I49" si="0">H43*$H$30</f>
        <v>0</v>
      </c>
    </row>
    <row r="44" spans="1:9" x14ac:dyDescent="0.25">
      <c r="A44" s="18" t="s">
        <v>15</v>
      </c>
      <c r="B44" s="199" t="s">
        <v>38</v>
      </c>
      <c r="C44" s="199"/>
      <c r="D44" s="199"/>
      <c r="E44" s="199"/>
      <c r="F44" s="199"/>
      <c r="G44" s="199"/>
      <c r="H44" s="19"/>
      <c r="I44" s="8">
        <f t="shared" si="0"/>
        <v>0</v>
      </c>
    </row>
    <row r="45" spans="1:9" x14ac:dyDescent="0.25">
      <c r="A45" s="18" t="s">
        <v>17</v>
      </c>
      <c r="B45" s="228" t="s">
        <v>39</v>
      </c>
      <c r="C45" s="228"/>
      <c r="D45" s="228"/>
      <c r="E45" s="228"/>
      <c r="F45" s="228"/>
      <c r="G45" s="228"/>
      <c r="H45" s="17">
        <v>1.4999999999999999E-2</v>
      </c>
      <c r="I45" s="8">
        <f t="shared" si="0"/>
        <v>0</v>
      </c>
    </row>
    <row r="46" spans="1:9" x14ac:dyDescent="0.25">
      <c r="A46" s="3" t="s">
        <v>19</v>
      </c>
      <c r="B46" s="228" t="s">
        <v>40</v>
      </c>
      <c r="C46" s="228"/>
      <c r="D46" s="228"/>
      <c r="E46" s="228"/>
      <c r="F46" s="228"/>
      <c r="G46" s="228"/>
      <c r="H46" s="20">
        <v>0.01</v>
      </c>
      <c r="I46" s="8">
        <f t="shared" si="0"/>
        <v>0</v>
      </c>
    </row>
    <row r="47" spans="1:9" x14ac:dyDescent="0.25">
      <c r="A47" s="3" t="s">
        <v>21</v>
      </c>
      <c r="B47" s="228" t="s">
        <v>41</v>
      </c>
      <c r="C47" s="228"/>
      <c r="D47" s="228"/>
      <c r="E47" s="228"/>
      <c r="F47" s="228"/>
      <c r="G47" s="228"/>
      <c r="H47" s="17">
        <v>6.0000000000000001E-3</v>
      </c>
      <c r="I47" s="8">
        <f t="shared" si="0"/>
        <v>0</v>
      </c>
    </row>
    <row r="48" spans="1:9" x14ac:dyDescent="0.25">
      <c r="A48" s="3" t="s">
        <v>42</v>
      </c>
      <c r="B48" s="228" t="s">
        <v>43</v>
      </c>
      <c r="C48" s="228"/>
      <c r="D48" s="228"/>
      <c r="E48" s="228"/>
      <c r="F48" s="228"/>
      <c r="G48" s="228"/>
      <c r="H48" s="17">
        <v>2E-3</v>
      </c>
      <c r="I48" s="8">
        <f t="shared" si="0"/>
        <v>0</v>
      </c>
    </row>
    <row r="49" spans="1:9" x14ac:dyDescent="0.25">
      <c r="A49" s="3" t="s">
        <v>44</v>
      </c>
      <c r="B49" s="228" t="s">
        <v>45</v>
      </c>
      <c r="C49" s="228"/>
      <c r="D49" s="228"/>
      <c r="E49" s="228"/>
      <c r="F49" s="228"/>
      <c r="G49" s="228"/>
      <c r="H49" s="20">
        <v>0.08</v>
      </c>
      <c r="I49" s="8">
        <f t="shared" si="0"/>
        <v>0</v>
      </c>
    </row>
    <row r="50" spans="1:9" x14ac:dyDescent="0.25">
      <c r="A50" s="193" t="s">
        <v>32</v>
      </c>
      <c r="B50" s="193"/>
      <c r="C50" s="193"/>
      <c r="D50" s="193"/>
      <c r="E50" s="193"/>
      <c r="F50" s="193"/>
      <c r="G50" s="193"/>
      <c r="H50" s="15">
        <f>SUM(H42:H49)</f>
        <v>0.33800000000000002</v>
      </c>
      <c r="I50" s="10">
        <f>SUM(I42:I49)</f>
        <v>0</v>
      </c>
    </row>
    <row r="51" spans="1:9" x14ac:dyDescent="0.25">
      <c r="A51" s="230"/>
      <c r="B51" s="230"/>
      <c r="C51" s="230"/>
      <c r="D51" s="230"/>
      <c r="E51" s="230"/>
      <c r="F51" s="230"/>
      <c r="G51" s="230"/>
      <c r="H51" s="230"/>
      <c r="I51" s="230"/>
    </row>
    <row r="52" spans="1:9" x14ac:dyDescent="0.25">
      <c r="A52" s="218" t="s">
        <v>46</v>
      </c>
      <c r="B52" s="218"/>
      <c r="C52" s="218"/>
      <c r="D52" s="218"/>
      <c r="E52" s="218"/>
      <c r="F52" s="218"/>
      <c r="G52" s="218"/>
      <c r="H52" s="218"/>
      <c r="I52" s="218"/>
    </row>
    <row r="53" spans="1:9" x14ac:dyDescent="0.25">
      <c r="A53" s="9" t="s">
        <v>47</v>
      </c>
      <c r="B53" s="218" t="s">
        <v>48</v>
      </c>
      <c r="C53" s="218"/>
      <c r="D53" s="218"/>
      <c r="E53" s="218"/>
      <c r="F53" s="218"/>
      <c r="G53" s="218"/>
      <c r="H53" s="193" t="s">
        <v>10</v>
      </c>
      <c r="I53" s="193"/>
    </row>
    <row r="54" spans="1:9" x14ac:dyDescent="0.25">
      <c r="A54" s="3" t="s">
        <v>11</v>
      </c>
      <c r="B54" s="232" t="s">
        <v>49</v>
      </c>
      <c r="C54" s="230"/>
      <c r="D54" s="230"/>
      <c r="E54" s="230"/>
      <c r="F54" s="233"/>
      <c r="G54" s="78">
        <v>12.5</v>
      </c>
      <c r="H54" s="190"/>
      <c r="I54" s="190"/>
    </row>
    <row r="55" spans="1:9" x14ac:dyDescent="0.25">
      <c r="A55" s="3" t="s">
        <v>13</v>
      </c>
      <c r="B55" s="228" t="s">
        <v>50</v>
      </c>
      <c r="C55" s="228"/>
      <c r="D55" s="228"/>
      <c r="E55" s="228"/>
      <c r="F55" s="228"/>
      <c r="G55" s="228"/>
      <c r="H55" s="190"/>
      <c r="I55" s="190"/>
    </row>
    <row r="56" spans="1:9" x14ac:dyDescent="0.25">
      <c r="A56" s="3" t="s">
        <v>15</v>
      </c>
      <c r="B56" s="199" t="s">
        <v>51</v>
      </c>
      <c r="C56" s="199"/>
      <c r="D56" s="199"/>
      <c r="E56" s="199"/>
      <c r="F56" s="199"/>
      <c r="G56" s="199"/>
      <c r="H56" s="190"/>
      <c r="I56" s="190"/>
    </row>
    <row r="57" spans="1:9" x14ac:dyDescent="0.25">
      <c r="A57" s="3" t="s">
        <v>17</v>
      </c>
      <c r="B57" s="228" t="s">
        <v>52</v>
      </c>
      <c r="C57" s="228"/>
      <c r="D57" s="228"/>
      <c r="E57" s="228"/>
      <c r="F57" s="228"/>
      <c r="G57" s="228"/>
      <c r="H57" s="190" t="s">
        <v>332</v>
      </c>
      <c r="I57" s="190"/>
    </row>
    <row r="58" spans="1:9" x14ac:dyDescent="0.25">
      <c r="A58" s="3" t="s">
        <v>19</v>
      </c>
      <c r="B58" s="228" t="s">
        <v>53</v>
      </c>
      <c r="C58" s="228"/>
      <c r="D58" s="228"/>
      <c r="E58" s="228"/>
      <c r="F58" s="228"/>
      <c r="G58" s="228"/>
      <c r="H58" s="190"/>
      <c r="I58" s="190"/>
    </row>
    <row r="59" spans="1:9" x14ac:dyDescent="0.25">
      <c r="A59" s="3" t="s">
        <v>21</v>
      </c>
      <c r="B59" s="228" t="s">
        <v>331</v>
      </c>
      <c r="C59" s="228"/>
      <c r="D59" s="228"/>
      <c r="E59" s="228"/>
      <c r="F59" s="228"/>
      <c r="G59" s="228"/>
      <c r="H59" s="190"/>
      <c r="I59" s="190"/>
    </row>
    <row r="60" spans="1:9" x14ac:dyDescent="0.25">
      <c r="A60" s="193" t="s">
        <v>32</v>
      </c>
      <c r="B60" s="193"/>
      <c r="C60" s="193"/>
      <c r="D60" s="193"/>
      <c r="E60" s="193"/>
      <c r="F60" s="193"/>
      <c r="G60" s="193"/>
      <c r="H60" s="231">
        <f>SUM(H54:H59)</f>
        <v>0</v>
      </c>
      <c r="I60" s="231"/>
    </row>
    <row r="61" spans="1:9" x14ac:dyDescent="0.25">
      <c r="A61" s="229"/>
      <c r="B61" s="229"/>
      <c r="C61" s="229"/>
      <c r="D61" s="229"/>
      <c r="E61" s="229"/>
      <c r="F61" s="229"/>
      <c r="G61" s="229"/>
      <c r="H61" s="229"/>
      <c r="I61" s="229"/>
    </row>
    <row r="62" spans="1:9" x14ac:dyDescent="0.25">
      <c r="A62" s="226" t="s">
        <v>55</v>
      </c>
      <c r="B62" s="226"/>
      <c r="C62" s="226"/>
      <c r="D62" s="226"/>
      <c r="E62" s="226"/>
      <c r="F62" s="226"/>
      <c r="G62" s="226"/>
      <c r="H62" s="226"/>
      <c r="I62" s="226"/>
    </row>
    <row r="63" spans="1:9" x14ac:dyDescent="0.25">
      <c r="A63" s="227"/>
      <c r="B63" s="227"/>
      <c r="C63" s="227"/>
      <c r="D63" s="227"/>
      <c r="E63" s="227"/>
      <c r="F63" s="227"/>
      <c r="G63" s="227"/>
      <c r="H63" s="227"/>
      <c r="I63" s="227"/>
    </row>
    <row r="64" spans="1:9" x14ac:dyDescent="0.25">
      <c r="A64" s="21">
        <v>2</v>
      </c>
      <c r="B64" s="210" t="s">
        <v>56</v>
      </c>
      <c r="C64" s="210"/>
      <c r="D64" s="210"/>
      <c r="E64" s="210"/>
      <c r="F64" s="210"/>
      <c r="G64" s="210"/>
      <c r="H64" s="200" t="s">
        <v>10</v>
      </c>
      <c r="I64" s="200"/>
    </row>
    <row r="65" spans="1:9" x14ac:dyDescent="0.25">
      <c r="A65" s="7" t="s">
        <v>26</v>
      </c>
      <c r="B65" s="199" t="s">
        <v>57</v>
      </c>
      <c r="C65" s="199"/>
      <c r="D65" s="199"/>
      <c r="E65" s="199"/>
      <c r="F65" s="199"/>
      <c r="G65" s="199"/>
      <c r="H65" s="190">
        <f>I38</f>
        <v>0</v>
      </c>
      <c r="I65" s="190"/>
    </row>
    <row r="66" spans="1:9" x14ac:dyDescent="0.25">
      <c r="A66" s="7" t="s">
        <v>34</v>
      </c>
      <c r="B66" s="199" t="s">
        <v>35</v>
      </c>
      <c r="C66" s="199"/>
      <c r="D66" s="199"/>
      <c r="E66" s="199"/>
      <c r="F66" s="199"/>
      <c r="G66" s="199"/>
      <c r="H66" s="190">
        <f>I50</f>
        <v>0</v>
      </c>
      <c r="I66" s="190"/>
    </row>
    <row r="67" spans="1:9" x14ac:dyDescent="0.25">
      <c r="A67" s="7" t="s">
        <v>47</v>
      </c>
      <c r="B67" s="199" t="s">
        <v>48</v>
      </c>
      <c r="C67" s="199"/>
      <c r="D67" s="199"/>
      <c r="E67" s="199"/>
      <c r="F67" s="199"/>
      <c r="G67" s="199"/>
      <c r="H67" s="190">
        <f>H60</f>
        <v>0</v>
      </c>
      <c r="I67" s="190"/>
    </row>
    <row r="68" spans="1:9" x14ac:dyDescent="0.25">
      <c r="A68" s="193" t="s">
        <v>32</v>
      </c>
      <c r="B68" s="193"/>
      <c r="C68" s="193"/>
      <c r="D68" s="193"/>
      <c r="E68" s="193"/>
      <c r="F68" s="193"/>
      <c r="G68" s="193"/>
      <c r="H68" s="231">
        <f>SUM(H65:H67)</f>
        <v>0</v>
      </c>
      <c r="I68" s="231"/>
    </row>
    <row r="69" spans="1:9" x14ac:dyDescent="0.25">
      <c r="A69" s="225"/>
      <c r="B69" s="225"/>
      <c r="C69" s="225"/>
      <c r="D69" s="225"/>
      <c r="E69" s="225"/>
      <c r="F69" s="225"/>
      <c r="G69" s="225"/>
      <c r="H69" s="225"/>
      <c r="I69" s="225"/>
    </row>
    <row r="70" spans="1:9" x14ac:dyDescent="0.25">
      <c r="A70" s="218" t="s">
        <v>58</v>
      </c>
      <c r="B70" s="218"/>
      <c r="C70" s="218"/>
      <c r="D70" s="218"/>
      <c r="E70" s="218"/>
      <c r="F70" s="218"/>
      <c r="G70" s="218"/>
      <c r="H70" s="218"/>
      <c r="I70" s="218"/>
    </row>
    <row r="71" spans="1:9" x14ac:dyDescent="0.25">
      <c r="A71" s="1">
        <v>3</v>
      </c>
      <c r="B71" s="218" t="s">
        <v>59</v>
      </c>
      <c r="C71" s="218"/>
      <c r="D71" s="218"/>
      <c r="E71" s="218"/>
      <c r="F71" s="218"/>
      <c r="G71" s="218"/>
      <c r="H71" s="9" t="s">
        <v>28</v>
      </c>
      <c r="I71" s="11" t="s">
        <v>10</v>
      </c>
    </row>
    <row r="72" spans="1:9" x14ac:dyDescent="0.25">
      <c r="A72" s="4" t="s">
        <v>11</v>
      </c>
      <c r="B72" s="228" t="s">
        <v>60</v>
      </c>
      <c r="C72" s="228"/>
      <c r="D72" s="228"/>
      <c r="E72" s="228"/>
      <c r="F72" s="228"/>
      <c r="G72" s="228"/>
      <c r="H72" s="14">
        <f>5%/12</f>
        <v>4.1666666666666666E-3</v>
      </c>
      <c r="I72" s="8">
        <f>H72*$H$30</f>
        <v>0</v>
      </c>
    </row>
    <row r="73" spans="1:9" x14ac:dyDescent="0.25">
      <c r="A73" s="4" t="s">
        <v>13</v>
      </c>
      <c r="B73" s="228" t="s">
        <v>61</v>
      </c>
      <c r="C73" s="228"/>
      <c r="D73" s="228"/>
      <c r="E73" s="228"/>
      <c r="F73" s="228"/>
      <c r="G73" s="228"/>
      <c r="H73" s="14">
        <f>H72*H49</f>
        <v>3.3333333333333332E-4</v>
      </c>
      <c r="I73" s="8">
        <f t="shared" ref="I73:I76" si="1">H73*$H$30</f>
        <v>0</v>
      </c>
    </row>
    <row r="74" spans="1:9" x14ac:dyDescent="0.25">
      <c r="A74" s="4" t="s">
        <v>15</v>
      </c>
      <c r="B74" s="228" t="s">
        <v>62</v>
      </c>
      <c r="C74" s="228"/>
      <c r="D74" s="228"/>
      <c r="E74" s="228"/>
      <c r="F74" s="228"/>
      <c r="G74" s="228"/>
      <c r="H74" s="14">
        <f>7/30/12</f>
        <v>1.9444444444444445E-2</v>
      </c>
      <c r="I74" s="8">
        <f t="shared" si="1"/>
        <v>0</v>
      </c>
    </row>
    <row r="75" spans="1:9" x14ac:dyDescent="0.25">
      <c r="A75" s="4" t="s">
        <v>17</v>
      </c>
      <c r="B75" s="228" t="s">
        <v>63</v>
      </c>
      <c r="C75" s="228"/>
      <c r="D75" s="228"/>
      <c r="E75" s="228"/>
      <c r="F75" s="228"/>
      <c r="G75" s="228"/>
      <c r="H75" s="14">
        <f>H74*H50</f>
        <v>6.5722222222222224E-3</v>
      </c>
      <c r="I75" s="8">
        <f t="shared" si="1"/>
        <v>0</v>
      </c>
    </row>
    <row r="76" spans="1:9" x14ac:dyDescent="0.25">
      <c r="A76" s="4" t="s">
        <v>19</v>
      </c>
      <c r="B76" s="228" t="s">
        <v>64</v>
      </c>
      <c r="C76" s="228"/>
      <c r="D76" s="228"/>
      <c r="E76" s="228"/>
      <c r="F76" s="228"/>
      <c r="G76" s="228"/>
      <c r="H76" s="14">
        <v>0.04</v>
      </c>
      <c r="I76" s="8">
        <f t="shared" si="1"/>
        <v>0</v>
      </c>
    </row>
    <row r="77" spans="1:9" x14ac:dyDescent="0.25">
      <c r="A77" s="193" t="s">
        <v>32</v>
      </c>
      <c r="B77" s="193"/>
      <c r="C77" s="193"/>
      <c r="D77" s="193"/>
      <c r="E77" s="193"/>
      <c r="F77" s="193"/>
      <c r="G77" s="193"/>
      <c r="H77" s="15">
        <f>SUM(H72:H76)</f>
        <v>7.0516666666666672E-2</v>
      </c>
      <c r="I77" s="10">
        <f>SUM(I72:I76)</f>
        <v>0</v>
      </c>
    </row>
    <row r="78" spans="1:9" x14ac:dyDescent="0.25">
      <c r="A78" s="230"/>
      <c r="B78" s="230"/>
      <c r="C78" s="230"/>
      <c r="D78" s="230"/>
      <c r="E78" s="230"/>
      <c r="F78" s="230"/>
      <c r="G78" s="230"/>
      <c r="H78" s="230"/>
      <c r="I78" s="230"/>
    </row>
    <row r="79" spans="1:9" x14ac:dyDescent="0.25">
      <c r="A79" s="218" t="s">
        <v>65</v>
      </c>
      <c r="B79" s="218"/>
      <c r="C79" s="218"/>
      <c r="D79" s="218"/>
      <c r="E79" s="218"/>
      <c r="F79" s="218"/>
      <c r="G79" s="218"/>
      <c r="H79" s="218"/>
      <c r="I79" s="218"/>
    </row>
    <row r="80" spans="1:9" x14ac:dyDescent="0.25">
      <c r="A80" s="218" t="s">
        <v>66</v>
      </c>
      <c r="B80" s="218"/>
      <c r="C80" s="218"/>
      <c r="D80" s="218"/>
      <c r="E80" s="218"/>
      <c r="F80" s="218"/>
      <c r="G80" s="218"/>
      <c r="H80" s="218"/>
      <c r="I80" s="218"/>
    </row>
    <row r="81" spans="1:9" x14ac:dyDescent="0.25">
      <c r="A81" s="11" t="s">
        <v>67</v>
      </c>
      <c r="B81" s="218" t="s">
        <v>68</v>
      </c>
      <c r="C81" s="218"/>
      <c r="D81" s="218"/>
      <c r="E81" s="218"/>
      <c r="F81" s="218"/>
      <c r="G81" s="218"/>
      <c r="H81" s="9" t="s">
        <v>28</v>
      </c>
      <c r="I81" s="11" t="s">
        <v>10</v>
      </c>
    </row>
    <row r="82" spans="1:9" x14ac:dyDescent="0.25">
      <c r="A82" s="3" t="s">
        <v>11</v>
      </c>
      <c r="B82" s="228" t="s">
        <v>69</v>
      </c>
      <c r="C82" s="228"/>
      <c r="D82" s="228"/>
      <c r="E82" s="228"/>
      <c r="F82" s="228"/>
      <c r="G82" s="228"/>
      <c r="H82" s="12">
        <v>0</v>
      </c>
      <c r="I82" s="5">
        <f t="shared" ref="I82" si="2">H82*$H$49</f>
        <v>0</v>
      </c>
    </row>
    <row r="83" spans="1:9" x14ac:dyDescent="0.25">
      <c r="A83" s="3" t="s">
        <v>13</v>
      </c>
      <c r="B83" s="228" t="s">
        <v>70</v>
      </c>
      <c r="C83" s="228"/>
      <c r="D83" s="228"/>
      <c r="E83" s="228"/>
      <c r="F83" s="228"/>
      <c r="G83" s="228"/>
      <c r="H83" s="12">
        <v>2.8E-3</v>
      </c>
      <c r="I83" s="5">
        <f>H83*$H$30</f>
        <v>0</v>
      </c>
    </row>
    <row r="84" spans="1:9" x14ac:dyDescent="0.25">
      <c r="A84" s="3" t="s">
        <v>15</v>
      </c>
      <c r="B84" s="228" t="s">
        <v>71</v>
      </c>
      <c r="C84" s="228"/>
      <c r="D84" s="228"/>
      <c r="E84" s="228"/>
      <c r="F84" s="228"/>
      <c r="G84" s="228"/>
      <c r="H84" s="12">
        <v>4.0000000000000002E-4</v>
      </c>
      <c r="I84" s="5">
        <f t="shared" ref="I84:I87" si="3">H84*$H$30</f>
        <v>0</v>
      </c>
    </row>
    <row r="85" spans="1:9" x14ac:dyDescent="0.25">
      <c r="A85" s="3" t="s">
        <v>17</v>
      </c>
      <c r="B85" s="228" t="s">
        <v>72</v>
      </c>
      <c r="C85" s="228"/>
      <c r="D85" s="228"/>
      <c r="E85" s="228"/>
      <c r="F85" s="228"/>
      <c r="G85" s="228"/>
      <c r="H85" s="12">
        <v>2.5000000000000001E-3</v>
      </c>
      <c r="I85" s="5">
        <f t="shared" si="3"/>
        <v>0</v>
      </c>
    </row>
    <row r="86" spans="1:9" x14ac:dyDescent="0.25">
      <c r="A86" s="3" t="s">
        <v>19</v>
      </c>
      <c r="B86" s="228" t="s">
        <v>73</v>
      </c>
      <c r="C86" s="228"/>
      <c r="D86" s="228"/>
      <c r="E86" s="228"/>
      <c r="F86" s="228"/>
      <c r="G86" s="228"/>
      <c r="H86" s="12">
        <v>5.9999999999999995E-4</v>
      </c>
      <c r="I86" s="5">
        <f t="shared" si="3"/>
        <v>0</v>
      </c>
    </row>
    <row r="87" spans="1:9" x14ac:dyDescent="0.25">
      <c r="A87" s="3" t="s">
        <v>21</v>
      </c>
      <c r="B87" s="228" t="s">
        <v>74</v>
      </c>
      <c r="C87" s="228"/>
      <c r="D87" s="228"/>
      <c r="E87" s="228"/>
      <c r="F87" s="228"/>
      <c r="G87" s="228"/>
      <c r="H87" s="12">
        <v>0</v>
      </c>
      <c r="I87" s="5">
        <f t="shared" si="3"/>
        <v>0</v>
      </c>
    </row>
    <row r="88" spans="1:9" x14ac:dyDescent="0.25">
      <c r="A88" s="193" t="s">
        <v>32</v>
      </c>
      <c r="B88" s="193"/>
      <c r="C88" s="193"/>
      <c r="D88" s="193"/>
      <c r="E88" s="193"/>
      <c r="F88" s="193"/>
      <c r="G88" s="193"/>
      <c r="H88" s="15">
        <f>SUM(H82:H87)</f>
        <v>6.3E-3</v>
      </c>
      <c r="I88" s="10">
        <f>SUM(I82:I87)</f>
        <v>0</v>
      </c>
    </row>
    <row r="89" spans="1:9" x14ac:dyDescent="0.25">
      <c r="A89" s="225"/>
      <c r="B89" s="225"/>
      <c r="C89" s="225"/>
      <c r="D89" s="225"/>
      <c r="E89" s="225"/>
      <c r="F89" s="225"/>
      <c r="G89" s="225"/>
      <c r="H89" s="225"/>
      <c r="I89" s="225"/>
    </row>
    <row r="90" spans="1:9" x14ac:dyDescent="0.25">
      <c r="A90" s="218" t="s">
        <v>75</v>
      </c>
      <c r="B90" s="218"/>
      <c r="C90" s="218"/>
      <c r="D90" s="218"/>
      <c r="E90" s="218"/>
      <c r="F90" s="218"/>
      <c r="G90" s="218"/>
      <c r="H90" s="218"/>
      <c r="I90" s="218"/>
    </row>
    <row r="91" spans="1:9" x14ac:dyDescent="0.25">
      <c r="A91" s="11" t="s">
        <v>76</v>
      </c>
      <c r="B91" s="218" t="s">
        <v>77</v>
      </c>
      <c r="C91" s="218"/>
      <c r="D91" s="218"/>
      <c r="E91" s="218"/>
      <c r="F91" s="218"/>
      <c r="G91" s="218"/>
      <c r="H91" s="9" t="s">
        <v>28</v>
      </c>
      <c r="I91" s="11" t="s">
        <v>10</v>
      </c>
    </row>
    <row r="92" spans="1:9" x14ac:dyDescent="0.25">
      <c r="A92" s="3" t="s">
        <v>11</v>
      </c>
      <c r="B92" s="228" t="s">
        <v>78</v>
      </c>
      <c r="C92" s="228"/>
      <c r="D92" s="228"/>
      <c r="E92" s="228"/>
      <c r="F92" s="228"/>
      <c r="G92" s="228"/>
      <c r="H92" s="12">
        <v>0</v>
      </c>
      <c r="I92" s="5">
        <v>0</v>
      </c>
    </row>
    <row r="93" spans="1:9" x14ac:dyDescent="0.25">
      <c r="A93" s="193" t="s">
        <v>32</v>
      </c>
      <c r="B93" s="193"/>
      <c r="C93" s="193"/>
      <c r="D93" s="193"/>
      <c r="E93" s="193"/>
      <c r="F93" s="193"/>
      <c r="G93" s="193"/>
      <c r="H93" s="15">
        <f>SUM(H92:H92)</f>
        <v>0</v>
      </c>
      <c r="I93" s="10">
        <f>SUM(I92:I92)</f>
        <v>0</v>
      </c>
    </row>
    <row r="94" spans="1:9" x14ac:dyDescent="0.25">
      <c r="A94" s="229"/>
      <c r="B94" s="229"/>
      <c r="C94" s="229"/>
      <c r="D94" s="229"/>
      <c r="E94" s="229"/>
      <c r="F94" s="229"/>
      <c r="G94" s="229"/>
      <c r="H94" s="229"/>
      <c r="I94" s="229"/>
    </row>
    <row r="95" spans="1:9" x14ac:dyDescent="0.25">
      <c r="A95" s="226" t="s">
        <v>79</v>
      </c>
      <c r="B95" s="226"/>
      <c r="C95" s="226"/>
      <c r="D95" s="226"/>
      <c r="E95" s="226"/>
      <c r="F95" s="226"/>
      <c r="G95" s="226"/>
      <c r="H95" s="226"/>
      <c r="I95" s="226"/>
    </row>
    <row r="96" spans="1:9" x14ac:dyDescent="0.25">
      <c r="A96" s="227"/>
      <c r="B96" s="227"/>
      <c r="C96" s="227"/>
      <c r="D96" s="227"/>
      <c r="E96" s="227"/>
      <c r="F96" s="227"/>
      <c r="G96" s="227"/>
      <c r="H96" s="227"/>
      <c r="I96" s="227"/>
    </row>
    <row r="97" spans="1:9" x14ac:dyDescent="0.25">
      <c r="A97" s="21">
        <v>4</v>
      </c>
      <c r="B97" s="210" t="s">
        <v>80</v>
      </c>
      <c r="C97" s="210"/>
      <c r="D97" s="210"/>
      <c r="E97" s="210"/>
      <c r="F97" s="210"/>
      <c r="G97" s="210"/>
      <c r="H97" s="200" t="s">
        <v>10</v>
      </c>
      <c r="I97" s="200"/>
    </row>
    <row r="98" spans="1:9" x14ac:dyDescent="0.25">
      <c r="A98" s="7" t="s">
        <v>67</v>
      </c>
      <c r="B98" s="199" t="s">
        <v>81</v>
      </c>
      <c r="C98" s="199"/>
      <c r="D98" s="199"/>
      <c r="E98" s="199"/>
      <c r="F98" s="199"/>
      <c r="G98" s="199"/>
      <c r="H98" s="190">
        <f>I88</f>
        <v>0</v>
      </c>
      <c r="I98" s="190"/>
    </row>
    <row r="99" spans="1:9" x14ac:dyDescent="0.25">
      <c r="A99" s="7" t="s">
        <v>76</v>
      </c>
      <c r="B99" s="199" t="s">
        <v>77</v>
      </c>
      <c r="C99" s="199"/>
      <c r="D99" s="199"/>
      <c r="E99" s="199"/>
      <c r="F99" s="199"/>
      <c r="G99" s="199"/>
      <c r="H99" s="190">
        <f>I93</f>
        <v>0</v>
      </c>
      <c r="I99" s="190"/>
    </row>
    <row r="100" spans="1:9" x14ac:dyDescent="0.25">
      <c r="A100" s="193" t="s">
        <v>32</v>
      </c>
      <c r="B100" s="193"/>
      <c r="C100" s="193"/>
      <c r="D100" s="193"/>
      <c r="E100" s="193"/>
      <c r="F100" s="193"/>
      <c r="G100" s="193"/>
      <c r="H100" s="224">
        <f>SUM(H98:I99)</f>
        <v>0</v>
      </c>
      <c r="I100" s="224"/>
    </row>
    <row r="101" spans="1:9" x14ac:dyDescent="0.25">
      <c r="A101" s="225"/>
      <c r="B101" s="225"/>
      <c r="C101" s="225"/>
      <c r="D101" s="225"/>
      <c r="E101" s="225"/>
      <c r="F101" s="225"/>
      <c r="G101" s="225"/>
      <c r="H101" s="225"/>
      <c r="I101" s="225"/>
    </row>
    <row r="102" spans="1:9" x14ac:dyDescent="0.25">
      <c r="A102" s="218" t="s">
        <v>82</v>
      </c>
      <c r="B102" s="218"/>
      <c r="C102" s="218"/>
      <c r="D102" s="218"/>
      <c r="E102" s="218"/>
      <c r="F102" s="218"/>
      <c r="G102" s="218"/>
      <c r="H102" s="218"/>
      <c r="I102" s="218"/>
    </row>
    <row r="103" spans="1:9" x14ac:dyDescent="0.25">
      <c r="A103" s="1">
        <v>5</v>
      </c>
      <c r="B103" s="218" t="s">
        <v>83</v>
      </c>
      <c r="C103" s="218"/>
      <c r="D103" s="218"/>
      <c r="E103" s="218"/>
      <c r="F103" s="218"/>
      <c r="G103" s="218"/>
      <c r="H103" s="193" t="s">
        <v>10</v>
      </c>
      <c r="I103" s="193"/>
    </row>
    <row r="104" spans="1:9" x14ac:dyDescent="0.25">
      <c r="A104" s="7" t="s">
        <v>11</v>
      </c>
      <c r="B104" s="199" t="s">
        <v>84</v>
      </c>
      <c r="C104" s="199"/>
      <c r="D104" s="199"/>
      <c r="E104" s="199"/>
      <c r="F104" s="199"/>
      <c r="G104" s="199"/>
      <c r="H104" s="223">
        <f>'Uniforme-Todos Estados'!H9</f>
        <v>0</v>
      </c>
      <c r="I104" s="223"/>
    </row>
    <row r="105" spans="1:9" x14ac:dyDescent="0.25">
      <c r="A105" s="7" t="s">
        <v>13</v>
      </c>
      <c r="B105" s="199" t="s">
        <v>85</v>
      </c>
      <c r="C105" s="199"/>
      <c r="D105" s="199"/>
      <c r="E105" s="199"/>
      <c r="F105" s="199"/>
      <c r="G105" s="199"/>
      <c r="H105" s="222">
        <f>'Mat.Equip-MA'!E65</f>
        <v>0</v>
      </c>
      <c r="I105" s="222"/>
    </row>
    <row r="106" spans="1:9" x14ac:dyDescent="0.25">
      <c r="A106" s="7" t="s">
        <v>15</v>
      </c>
      <c r="B106" s="219" t="s">
        <v>86</v>
      </c>
      <c r="C106" s="220"/>
      <c r="D106" s="220"/>
      <c r="E106" s="220"/>
      <c r="F106" s="220"/>
      <c r="G106" s="221"/>
      <c r="H106" s="222">
        <f>'Mat.Equip-MA'!L36</f>
        <v>0</v>
      </c>
      <c r="I106" s="222"/>
    </row>
    <row r="107" spans="1:9" x14ac:dyDescent="0.25">
      <c r="A107" s="7" t="s">
        <v>17</v>
      </c>
      <c r="B107" s="199" t="s">
        <v>87</v>
      </c>
      <c r="C107" s="199"/>
      <c r="D107" s="199"/>
      <c r="E107" s="199"/>
      <c r="F107" s="199"/>
      <c r="G107" s="199"/>
      <c r="H107" s="222">
        <f>'Mat.Equip-MA'!S48</f>
        <v>0</v>
      </c>
      <c r="I107" s="222"/>
    </row>
    <row r="108" spans="1:9" x14ac:dyDescent="0.25">
      <c r="A108" s="7" t="s">
        <v>19</v>
      </c>
      <c r="B108" s="199" t="s">
        <v>88</v>
      </c>
      <c r="C108" s="199"/>
      <c r="D108" s="199"/>
      <c r="E108" s="199"/>
      <c r="F108" s="199"/>
      <c r="G108" s="199"/>
      <c r="H108" s="222">
        <f>'[1]Insumos '!Z17</f>
        <v>0</v>
      </c>
      <c r="I108" s="222"/>
    </row>
    <row r="109" spans="1:9" x14ac:dyDescent="0.25">
      <c r="A109" s="200" t="s">
        <v>32</v>
      </c>
      <c r="B109" s="200"/>
      <c r="C109" s="200"/>
      <c r="D109" s="200"/>
      <c r="E109" s="200"/>
      <c r="F109" s="200"/>
      <c r="G109" s="200"/>
      <c r="H109" s="206">
        <f>SUM(H104:I108)</f>
        <v>0</v>
      </c>
      <c r="I109" s="206"/>
    </row>
    <row r="110" spans="1:9" x14ac:dyDescent="0.25">
      <c r="A110" s="217"/>
      <c r="B110" s="217"/>
      <c r="C110" s="217"/>
      <c r="D110" s="217"/>
      <c r="E110" s="217"/>
      <c r="F110" s="217"/>
      <c r="G110" s="217"/>
      <c r="H110" s="217"/>
      <c r="I110" s="217"/>
    </row>
    <row r="111" spans="1:9" x14ac:dyDescent="0.25">
      <c r="A111" s="218" t="s">
        <v>89</v>
      </c>
      <c r="B111" s="218"/>
      <c r="C111" s="218"/>
      <c r="D111" s="218"/>
      <c r="E111" s="218"/>
      <c r="F111" s="218"/>
      <c r="G111" s="218"/>
      <c r="H111" s="218"/>
      <c r="I111" s="218"/>
    </row>
    <row r="112" spans="1:9" x14ac:dyDescent="0.25">
      <c r="A112" s="21">
        <v>6</v>
      </c>
      <c r="B112" s="210" t="s">
        <v>90</v>
      </c>
      <c r="C112" s="210"/>
      <c r="D112" s="210"/>
      <c r="E112" s="210"/>
      <c r="F112" s="210"/>
      <c r="G112" s="210"/>
      <c r="H112" s="22" t="s">
        <v>28</v>
      </c>
      <c r="I112" s="24" t="s">
        <v>10</v>
      </c>
    </row>
    <row r="113" spans="1:9" x14ac:dyDescent="0.25">
      <c r="A113" s="7" t="s">
        <v>11</v>
      </c>
      <c r="B113" s="199" t="s">
        <v>91</v>
      </c>
      <c r="C113" s="199"/>
      <c r="D113" s="199"/>
      <c r="E113" s="199"/>
      <c r="F113" s="199"/>
      <c r="G113" s="199"/>
      <c r="H113" s="14"/>
      <c r="I113" s="6">
        <f>H113*H130</f>
        <v>0</v>
      </c>
    </row>
    <row r="114" spans="1:9" x14ac:dyDescent="0.25">
      <c r="A114" s="7" t="s">
        <v>13</v>
      </c>
      <c r="B114" s="199" t="s">
        <v>92</v>
      </c>
      <c r="C114" s="199"/>
      <c r="D114" s="199"/>
      <c r="E114" s="199"/>
      <c r="F114" s="199"/>
      <c r="G114" s="199"/>
      <c r="H114" s="14"/>
      <c r="I114" s="6">
        <f>(I113+H130)*H114</f>
        <v>0</v>
      </c>
    </row>
    <row r="115" spans="1:9" x14ac:dyDescent="0.25">
      <c r="A115" s="7" t="s">
        <v>15</v>
      </c>
      <c r="B115" s="199" t="s">
        <v>93</v>
      </c>
      <c r="C115" s="199"/>
      <c r="D115" s="199"/>
      <c r="E115" s="199"/>
      <c r="F115" s="199"/>
      <c r="G115" s="199"/>
      <c r="H115" s="14"/>
      <c r="I115" s="6"/>
    </row>
    <row r="116" spans="1:9" x14ac:dyDescent="0.25">
      <c r="A116" s="207" t="s">
        <v>94</v>
      </c>
      <c r="B116" s="207"/>
      <c r="C116" s="212" t="s">
        <v>95</v>
      </c>
      <c r="D116" s="25" t="s">
        <v>96</v>
      </c>
      <c r="E116" s="26"/>
      <c r="F116" s="26"/>
      <c r="G116" s="27"/>
      <c r="H116" s="14"/>
      <c r="I116" s="6">
        <f>($I$132+$I$133+$H$149)/(1-($H$134))*H116</f>
        <v>0</v>
      </c>
    </row>
    <row r="117" spans="1:9" x14ac:dyDescent="0.25">
      <c r="A117" s="207" t="s">
        <v>97</v>
      </c>
      <c r="B117" s="207"/>
      <c r="C117" s="213"/>
      <c r="D117" s="25" t="s">
        <v>98</v>
      </c>
      <c r="E117" s="26"/>
      <c r="F117" s="26"/>
      <c r="G117" s="27"/>
      <c r="H117" s="28"/>
      <c r="I117" s="6">
        <f>($I$132+$I$133+$H$149)/(1-($H$134))*H117</f>
        <v>0</v>
      </c>
    </row>
    <row r="118" spans="1:9" x14ac:dyDescent="0.25">
      <c r="A118" s="215" t="s">
        <v>99</v>
      </c>
      <c r="B118" s="216"/>
      <c r="C118" s="214"/>
      <c r="D118" s="25" t="s">
        <v>100</v>
      </c>
      <c r="E118" s="26"/>
      <c r="F118" s="26"/>
      <c r="G118" s="27"/>
      <c r="H118" s="28"/>
      <c r="I118" s="6">
        <f>($I$132+$I$133+$H$149)/(1-($H$134))*H118</f>
        <v>0</v>
      </c>
    </row>
    <row r="119" spans="1:9" x14ac:dyDescent="0.25">
      <c r="A119" s="207" t="s">
        <v>101</v>
      </c>
      <c r="B119" s="207"/>
      <c r="C119" s="29" t="s">
        <v>102</v>
      </c>
      <c r="D119" s="25" t="s">
        <v>103</v>
      </c>
      <c r="E119" s="26"/>
      <c r="F119" s="26"/>
      <c r="G119" s="27"/>
      <c r="H119" s="14"/>
      <c r="I119" s="6">
        <f>($I$132+$I$133+$H$149)/(1-($H$134))*H119</f>
        <v>0</v>
      </c>
    </row>
    <row r="120" spans="1:9" x14ac:dyDescent="0.25">
      <c r="A120" s="200" t="s">
        <v>32</v>
      </c>
      <c r="B120" s="200"/>
      <c r="C120" s="200"/>
      <c r="D120" s="200"/>
      <c r="E120" s="200"/>
      <c r="F120" s="200"/>
      <c r="G120" s="200"/>
      <c r="H120" s="30">
        <f>(1+H113)*(1+H114)/(1-(H115))-1</f>
        <v>0</v>
      </c>
      <c r="I120" s="23">
        <f>I113+I114+I116+I117+I118+I119</f>
        <v>0</v>
      </c>
    </row>
    <row r="121" spans="1:9" x14ac:dyDescent="0.25">
      <c r="A121" s="202"/>
      <c r="B121" s="202"/>
      <c r="C121" s="202"/>
      <c r="D121" s="202"/>
      <c r="E121" s="202"/>
      <c r="F121" s="202"/>
      <c r="G121" s="202"/>
      <c r="H121" s="202"/>
      <c r="I121" s="202"/>
    </row>
    <row r="122" spans="1:9" x14ac:dyDescent="0.25">
      <c r="A122" s="208" t="s">
        <v>104</v>
      </c>
      <c r="B122" s="208"/>
      <c r="C122" s="208"/>
      <c r="D122" s="208"/>
      <c r="E122" s="208"/>
      <c r="F122" s="208"/>
      <c r="G122" s="208"/>
      <c r="H122" s="208"/>
      <c r="I122" s="208"/>
    </row>
    <row r="123" spans="1:9" x14ac:dyDescent="0.25">
      <c r="A123" s="209"/>
      <c r="B123" s="209"/>
      <c r="C123" s="209"/>
      <c r="D123" s="209"/>
      <c r="E123" s="209"/>
      <c r="F123" s="209"/>
      <c r="G123" s="209"/>
      <c r="H123" s="209"/>
      <c r="I123" s="209"/>
    </row>
    <row r="124" spans="1:9" x14ac:dyDescent="0.25">
      <c r="A124" s="210" t="s">
        <v>105</v>
      </c>
      <c r="B124" s="210"/>
      <c r="C124" s="210"/>
      <c r="D124" s="210"/>
      <c r="E124" s="210"/>
      <c r="F124" s="210"/>
      <c r="G124" s="210"/>
      <c r="H124" s="211" t="s">
        <v>10</v>
      </c>
      <c r="I124" s="211"/>
    </row>
    <row r="125" spans="1:9" x14ac:dyDescent="0.25">
      <c r="A125" s="7" t="s">
        <v>11</v>
      </c>
      <c r="B125" s="199" t="s">
        <v>106</v>
      </c>
      <c r="C125" s="199"/>
      <c r="D125" s="199"/>
      <c r="E125" s="199"/>
      <c r="F125" s="199"/>
      <c r="G125" s="199"/>
      <c r="H125" s="190">
        <f>H30</f>
        <v>0</v>
      </c>
      <c r="I125" s="190"/>
    </row>
    <row r="126" spans="1:9" x14ac:dyDescent="0.25">
      <c r="A126" s="7" t="s">
        <v>13</v>
      </c>
      <c r="B126" s="199" t="s">
        <v>107</v>
      </c>
      <c r="C126" s="199"/>
      <c r="D126" s="199"/>
      <c r="E126" s="199"/>
      <c r="F126" s="199"/>
      <c r="G126" s="199"/>
      <c r="H126" s="190">
        <f>H68</f>
        <v>0</v>
      </c>
      <c r="I126" s="190"/>
    </row>
    <row r="127" spans="1:9" x14ac:dyDescent="0.25">
      <c r="A127" s="7" t="s">
        <v>15</v>
      </c>
      <c r="B127" s="199" t="s">
        <v>108</v>
      </c>
      <c r="C127" s="199"/>
      <c r="D127" s="199"/>
      <c r="E127" s="199"/>
      <c r="F127" s="199"/>
      <c r="G127" s="199"/>
      <c r="H127" s="190">
        <f>I77</f>
        <v>0</v>
      </c>
      <c r="I127" s="190"/>
    </row>
    <row r="128" spans="1:9" x14ac:dyDescent="0.25">
      <c r="A128" s="7" t="s">
        <v>17</v>
      </c>
      <c r="B128" s="199" t="s">
        <v>109</v>
      </c>
      <c r="C128" s="199"/>
      <c r="D128" s="199"/>
      <c r="E128" s="199"/>
      <c r="F128" s="199"/>
      <c r="G128" s="199"/>
      <c r="H128" s="190">
        <f>H100</f>
        <v>0</v>
      </c>
      <c r="I128" s="190"/>
    </row>
    <row r="129" spans="1:9" x14ac:dyDescent="0.25">
      <c r="A129" s="7" t="s">
        <v>19</v>
      </c>
      <c r="B129" s="199" t="s">
        <v>110</v>
      </c>
      <c r="C129" s="199"/>
      <c r="D129" s="199"/>
      <c r="E129" s="199"/>
      <c r="F129" s="199"/>
      <c r="G129" s="199"/>
      <c r="H129" s="190">
        <f>H109</f>
        <v>0</v>
      </c>
      <c r="I129" s="190"/>
    </row>
    <row r="130" spans="1:9" x14ac:dyDescent="0.25">
      <c r="A130" s="200" t="s">
        <v>111</v>
      </c>
      <c r="B130" s="200"/>
      <c r="C130" s="200"/>
      <c r="D130" s="200"/>
      <c r="E130" s="200"/>
      <c r="F130" s="200"/>
      <c r="G130" s="200"/>
      <c r="H130" s="206">
        <f>SUM(H125:I129)</f>
        <v>0</v>
      </c>
      <c r="I130" s="206"/>
    </row>
    <row r="131" spans="1:9" x14ac:dyDescent="0.25">
      <c r="A131" s="7" t="s">
        <v>21</v>
      </c>
      <c r="B131" s="199" t="s">
        <v>112</v>
      </c>
      <c r="C131" s="199"/>
      <c r="D131" s="199"/>
      <c r="E131" s="199"/>
      <c r="F131" s="199"/>
      <c r="G131" s="199"/>
      <c r="H131" s="190">
        <f>I120</f>
        <v>0</v>
      </c>
      <c r="I131" s="190"/>
    </row>
    <row r="132" spans="1:9" x14ac:dyDescent="0.25">
      <c r="A132" s="200" t="s">
        <v>113</v>
      </c>
      <c r="B132" s="200"/>
      <c r="C132" s="200"/>
      <c r="D132" s="200"/>
      <c r="E132" s="200"/>
      <c r="F132" s="200"/>
      <c r="G132" s="200"/>
      <c r="H132" s="201">
        <f>H130+H131</f>
        <v>0</v>
      </c>
      <c r="I132" s="201"/>
    </row>
  </sheetData>
  <mergeCells count="187">
    <mergeCell ref="A1:I1"/>
    <mergeCell ref="A2:I2"/>
    <mergeCell ref="A3:I3"/>
    <mergeCell ref="A4:I4"/>
    <mergeCell ref="B5:G5"/>
    <mergeCell ref="H5:I5"/>
    <mergeCell ref="A9:I9"/>
    <mergeCell ref="A10:I10"/>
    <mergeCell ref="A11:C11"/>
    <mergeCell ref="D11:E11"/>
    <mergeCell ref="F11:I11"/>
    <mergeCell ref="A12:C12"/>
    <mergeCell ref="D12:E12"/>
    <mergeCell ref="F12:I12"/>
    <mergeCell ref="B6:G6"/>
    <mergeCell ref="H6:I6"/>
    <mergeCell ref="B7:G7"/>
    <mergeCell ref="H7:I7"/>
    <mergeCell ref="B8:G8"/>
    <mergeCell ref="H8:I8"/>
    <mergeCell ref="B18:G18"/>
    <mergeCell ref="H18:I18"/>
    <mergeCell ref="B19:G19"/>
    <mergeCell ref="H19:I19"/>
    <mergeCell ref="B20:G20"/>
    <mergeCell ref="H20:I20"/>
    <mergeCell ref="A13:I13"/>
    <mergeCell ref="A14:I14"/>
    <mergeCell ref="A15:I15"/>
    <mergeCell ref="B16:G16"/>
    <mergeCell ref="H16:I16"/>
    <mergeCell ref="B17:G17"/>
    <mergeCell ref="H17:I17"/>
    <mergeCell ref="B25:F25"/>
    <mergeCell ref="H25:I25"/>
    <mergeCell ref="B26:F26"/>
    <mergeCell ref="H26:I26"/>
    <mergeCell ref="B27:F27"/>
    <mergeCell ref="H27:I27"/>
    <mergeCell ref="A21:I21"/>
    <mergeCell ref="A22:I22"/>
    <mergeCell ref="B23:G23"/>
    <mergeCell ref="H23:I23"/>
    <mergeCell ref="B24:F24"/>
    <mergeCell ref="H24:I24"/>
    <mergeCell ref="A31:I31"/>
    <mergeCell ref="A32:I32"/>
    <mergeCell ref="A33:I33"/>
    <mergeCell ref="B34:G34"/>
    <mergeCell ref="B35:G35"/>
    <mergeCell ref="B36:G36"/>
    <mergeCell ref="B28:F28"/>
    <mergeCell ref="H28:I28"/>
    <mergeCell ref="B29:F29"/>
    <mergeCell ref="H29:I29"/>
    <mergeCell ref="A30:G30"/>
    <mergeCell ref="H30:I30"/>
    <mergeCell ref="B43:G43"/>
    <mergeCell ref="B44:G44"/>
    <mergeCell ref="B45:G45"/>
    <mergeCell ref="B46:G46"/>
    <mergeCell ref="B47:G47"/>
    <mergeCell ref="B48:G48"/>
    <mergeCell ref="B37:G37"/>
    <mergeCell ref="A38:G38"/>
    <mergeCell ref="A39:I39"/>
    <mergeCell ref="A40:I40"/>
    <mergeCell ref="B41:G41"/>
    <mergeCell ref="B42:G42"/>
    <mergeCell ref="H54:I54"/>
    <mergeCell ref="B55:G55"/>
    <mergeCell ref="H55:I55"/>
    <mergeCell ref="B56:G56"/>
    <mergeCell ref="H56:I56"/>
    <mergeCell ref="B49:G49"/>
    <mergeCell ref="A50:G50"/>
    <mergeCell ref="A51:I51"/>
    <mergeCell ref="A52:I52"/>
    <mergeCell ref="B53:G53"/>
    <mergeCell ref="H53:I53"/>
    <mergeCell ref="B54:F54"/>
    <mergeCell ref="A60:G60"/>
    <mergeCell ref="H60:I60"/>
    <mergeCell ref="A61:I61"/>
    <mergeCell ref="A62:I62"/>
    <mergeCell ref="A63:I63"/>
    <mergeCell ref="B64:G64"/>
    <mergeCell ref="H64:I64"/>
    <mergeCell ref="B57:G57"/>
    <mergeCell ref="H57:I57"/>
    <mergeCell ref="B58:G58"/>
    <mergeCell ref="H58:I58"/>
    <mergeCell ref="B59:G59"/>
    <mergeCell ref="H59:I59"/>
    <mergeCell ref="A68:G68"/>
    <mergeCell ref="H68:I68"/>
    <mergeCell ref="A69:I69"/>
    <mergeCell ref="A70:I70"/>
    <mergeCell ref="B71:G71"/>
    <mergeCell ref="B72:G72"/>
    <mergeCell ref="B65:G65"/>
    <mergeCell ref="H65:I65"/>
    <mergeCell ref="B66:G66"/>
    <mergeCell ref="H66:I66"/>
    <mergeCell ref="B67:G67"/>
    <mergeCell ref="H67:I67"/>
    <mergeCell ref="A79:I79"/>
    <mergeCell ref="A80:I80"/>
    <mergeCell ref="B81:G81"/>
    <mergeCell ref="B82:G82"/>
    <mergeCell ref="B83:G83"/>
    <mergeCell ref="B84:G84"/>
    <mergeCell ref="B73:G73"/>
    <mergeCell ref="B74:G74"/>
    <mergeCell ref="B75:G75"/>
    <mergeCell ref="B76:G76"/>
    <mergeCell ref="A77:G77"/>
    <mergeCell ref="A78:I78"/>
    <mergeCell ref="B91:G91"/>
    <mergeCell ref="B92:G92"/>
    <mergeCell ref="A93:G93"/>
    <mergeCell ref="A94:I94"/>
    <mergeCell ref="A95:I95"/>
    <mergeCell ref="A96:I96"/>
    <mergeCell ref="B85:G85"/>
    <mergeCell ref="B86:G86"/>
    <mergeCell ref="B87:G87"/>
    <mergeCell ref="A88:G88"/>
    <mergeCell ref="A89:I89"/>
    <mergeCell ref="A90:I90"/>
    <mergeCell ref="A100:G100"/>
    <mergeCell ref="H100:I100"/>
    <mergeCell ref="A101:I101"/>
    <mergeCell ref="A102:I102"/>
    <mergeCell ref="B103:G103"/>
    <mergeCell ref="H103:I103"/>
    <mergeCell ref="B97:G97"/>
    <mergeCell ref="H97:I97"/>
    <mergeCell ref="B98:G98"/>
    <mergeCell ref="H98:I98"/>
    <mergeCell ref="B99:G99"/>
    <mergeCell ref="H99:I99"/>
    <mergeCell ref="B107:G107"/>
    <mergeCell ref="H107:I107"/>
    <mergeCell ref="B108:G108"/>
    <mergeCell ref="H108:I108"/>
    <mergeCell ref="A109:G109"/>
    <mergeCell ref="H109:I109"/>
    <mergeCell ref="B104:G104"/>
    <mergeCell ref="H104:I104"/>
    <mergeCell ref="B105:G105"/>
    <mergeCell ref="H105:I105"/>
    <mergeCell ref="B106:G106"/>
    <mergeCell ref="H106:I106"/>
    <mergeCell ref="A117:B117"/>
    <mergeCell ref="A118:B118"/>
    <mergeCell ref="A119:B119"/>
    <mergeCell ref="A120:G120"/>
    <mergeCell ref="A110:I110"/>
    <mergeCell ref="A111:I111"/>
    <mergeCell ref="B112:G112"/>
    <mergeCell ref="B113:G113"/>
    <mergeCell ref="B114:G114"/>
    <mergeCell ref="B115:G115"/>
    <mergeCell ref="A132:G132"/>
    <mergeCell ref="H132:I132"/>
    <mergeCell ref="B129:G129"/>
    <mergeCell ref="H129:I129"/>
    <mergeCell ref="A130:G130"/>
    <mergeCell ref="H130:I130"/>
    <mergeCell ref="B131:G131"/>
    <mergeCell ref="H131:I131"/>
    <mergeCell ref="B126:G126"/>
    <mergeCell ref="H126:I126"/>
    <mergeCell ref="B127:G127"/>
    <mergeCell ref="H127:I127"/>
    <mergeCell ref="B128:G128"/>
    <mergeCell ref="H128:I128"/>
    <mergeCell ref="A121:I121"/>
    <mergeCell ref="A122:I122"/>
    <mergeCell ref="A123:I123"/>
    <mergeCell ref="A124:G124"/>
    <mergeCell ref="H124:I124"/>
    <mergeCell ref="B125:G125"/>
    <mergeCell ref="H125:I125"/>
    <mergeCell ref="A116:B116"/>
    <mergeCell ref="C116:C118"/>
  </mergeCells>
  <pageMargins left="0.511811024" right="0.511811024" top="0.78740157499999996" bottom="0.78740157499999996" header="0.31496062000000002" footer="0.3149606200000000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2B0D52-17FB-409A-84E0-6E15626D2EC1}">
  <dimension ref="A1:I132"/>
  <sheetViews>
    <sheetView workbookViewId="0">
      <selection activeCell="H17" sqref="H17:I17"/>
    </sheetView>
  </sheetViews>
  <sheetFormatPr defaultRowHeight="15" x14ac:dyDescent="0.25"/>
  <cols>
    <col min="9" max="9" width="22.5703125" customWidth="1"/>
  </cols>
  <sheetData>
    <row r="1" spans="1:9" x14ac:dyDescent="0.25">
      <c r="A1" s="203" t="s">
        <v>0</v>
      </c>
      <c r="B1" s="203"/>
      <c r="C1" s="203"/>
      <c r="D1" s="203"/>
      <c r="E1" s="203"/>
      <c r="F1" s="203"/>
      <c r="G1" s="203"/>
      <c r="H1" s="203"/>
      <c r="I1" s="203"/>
    </row>
    <row r="2" spans="1:9" x14ac:dyDescent="0.25">
      <c r="A2" s="204" t="s">
        <v>1</v>
      </c>
      <c r="B2" s="204"/>
      <c r="C2" s="204"/>
      <c r="D2" s="204"/>
      <c r="E2" s="204"/>
      <c r="F2" s="204"/>
      <c r="G2" s="204"/>
      <c r="H2" s="204"/>
      <c r="I2" s="204"/>
    </row>
    <row r="3" spans="1:9" x14ac:dyDescent="0.25">
      <c r="A3" s="205" t="s">
        <v>115</v>
      </c>
      <c r="B3" s="205"/>
      <c r="C3" s="205"/>
      <c r="D3" s="205"/>
      <c r="E3" s="205"/>
      <c r="F3" s="205"/>
      <c r="G3" s="205"/>
      <c r="H3" s="205"/>
      <c r="I3" s="205"/>
    </row>
    <row r="4" spans="1:9" x14ac:dyDescent="0.25">
      <c r="A4" s="185" t="s">
        <v>116</v>
      </c>
      <c r="B4" s="185"/>
      <c r="C4" s="185"/>
      <c r="D4" s="185"/>
      <c r="E4" s="185"/>
      <c r="F4" s="185"/>
      <c r="G4" s="185"/>
      <c r="H4" s="185"/>
      <c r="I4" s="185"/>
    </row>
    <row r="5" spans="1:9" x14ac:dyDescent="0.25">
      <c r="A5" s="32" t="s">
        <v>11</v>
      </c>
      <c r="B5" s="194" t="s">
        <v>117</v>
      </c>
      <c r="C5" s="194"/>
      <c r="D5" s="194"/>
      <c r="E5" s="194"/>
      <c r="F5" s="194"/>
      <c r="G5" s="194"/>
      <c r="H5" s="198" t="s">
        <v>309</v>
      </c>
      <c r="I5" s="198"/>
    </row>
    <row r="6" spans="1:9" x14ac:dyDescent="0.25">
      <c r="A6" s="32" t="s">
        <v>13</v>
      </c>
      <c r="B6" s="194" t="s">
        <v>295</v>
      </c>
      <c r="C6" s="194"/>
      <c r="D6" s="194"/>
      <c r="E6" s="194"/>
      <c r="F6" s="194"/>
      <c r="G6" s="194"/>
      <c r="H6" s="244" t="s">
        <v>310</v>
      </c>
      <c r="I6" s="244"/>
    </row>
    <row r="7" spans="1:9" x14ac:dyDescent="0.25">
      <c r="A7" s="32" t="s">
        <v>15</v>
      </c>
      <c r="B7" s="194" t="s">
        <v>119</v>
      </c>
      <c r="C7" s="194"/>
      <c r="D7" s="194"/>
      <c r="E7" s="194"/>
      <c r="F7" s="194"/>
      <c r="G7" s="194"/>
      <c r="H7" s="196" t="s">
        <v>308</v>
      </c>
      <c r="I7" s="197"/>
    </row>
    <row r="8" spans="1:9" x14ac:dyDescent="0.25">
      <c r="A8" s="32" t="s">
        <v>17</v>
      </c>
      <c r="B8" s="194" t="s">
        <v>120</v>
      </c>
      <c r="C8" s="194"/>
      <c r="D8" s="194"/>
      <c r="E8" s="194"/>
      <c r="F8" s="194"/>
      <c r="G8" s="194"/>
      <c r="H8" s="197">
        <v>60</v>
      </c>
      <c r="I8" s="197"/>
    </row>
    <row r="9" spans="1:9" x14ac:dyDescent="0.25">
      <c r="A9" s="186"/>
      <c r="B9" s="186"/>
      <c r="C9" s="186"/>
      <c r="D9" s="186"/>
      <c r="E9" s="186"/>
      <c r="F9" s="186"/>
      <c r="G9" s="186"/>
      <c r="H9" s="186"/>
      <c r="I9" s="186"/>
    </row>
    <row r="10" spans="1:9" x14ac:dyDescent="0.25">
      <c r="A10" s="185" t="s">
        <v>121</v>
      </c>
      <c r="B10" s="185"/>
      <c r="C10" s="185"/>
      <c r="D10" s="185"/>
      <c r="E10" s="185"/>
      <c r="F10" s="185"/>
      <c r="G10" s="185"/>
      <c r="H10" s="185"/>
      <c r="I10" s="185"/>
    </row>
    <row r="11" spans="1:9" x14ac:dyDescent="0.25">
      <c r="A11" s="186" t="s">
        <v>122</v>
      </c>
      <c r="B11" s="186"/>
      <c r="C11" s="186"/>
      <c r="D11" s="186" t="s">
        <v>123</v>
      </c>
      <c r="E11" s="186"/>
      <c r="F11" s="186" t="s">
        <v>124</v>
      </c>
      <c r="G11" s="186"/>
      <c r="H11" s="186"/>
      <c r="I11" s="186"/>
    </row>
    <row r="12" spans="1:9" x14ac:dyDescent="0.25">
      <c r="A12" s="186" t="s">
        <v>125</v>
      </c>
      <c r="B12" s="186"/>
      <c r="C12" s="186"/>
      <c r="D12" s="186" t="s">
        <v>126</v>
      </c>
      <c r="E12" s="186"/>
      <c r="F12" s="186" t="s">
        <v>127</v>
      </c>
      <c r="G12" s="186"/>
      <c r="H12" s="186"/>
      <c r="I12" s="186"/>
    </row>
    <row r="13" spans="1:9" x14ac:dyDescent="0.25">
      <c r="A13" s="185" t="s">
        <v>128</v>
      </c>
      <c r="B13" s="185"/>
      <c r="C13" s="185"/>
      <c r="D13" s="185"/>
      <c r="E13" s="185"/>
      <c r="F13" s="185"/>
      <c r="G13" s="185"/>
      <c r="H13" s="185"/>
      <c r="I13" s="185"/>
    </row>
    <row r="14" spans="1:9" x14ac:dyDescent="0.25">
      <c r="A14" s="185" t="s">
        <v>129</v>
      </c>
      <c r="B14" s="185"/>
      <c r="C14" s="185"/>
      <c r="D14" s="185"/>
      <c r="E14" s="185"/>
      <c r="F14" s="185"/>
      <c r="G14" s="185"/>
      <c r="H14" s="185"/>
      <c r="I14" s="185"/>
    </row>
    <row r="15" spans="1:9" x14ac:dyDescent="0.25">
      <c r="A15" s="193" t="s">
        <v>114</v>
      </c>
      <c r="B15" s="193"/>
      <c r="C15" s="193"/>
      <c r="D15" s="193"/>
      <c r="E15" s="193"/>
      <c r="F15" s="193"/>
      <c r="G15" s="193"/>
      <c r="H15" s="193"/>
      <c r="I15" s="193"/>
    </row>
    <row r="16" spans="1:9" x14ac:dyDescent="0.25">
      <c r="A16" s="2">
        <v>1</v>
      </c>
      <c r="B16" s="228" t="s">
        <v>2</v>
      </c>
      <c r="C16" s="228"/>
      <c r="D16" s="228"/>
      <c r="E16" s="228"/>
      <c r="F16" s="228"/>
      <c r="G16" s="228"/>
      <c r="H16" s="235" t="s">
        <v>130</v>
      </c>
      <c r="I16" s="235"/>
    </row>
    <row r="17" spans="1:9" x14ac:dyDescent="0.25">
      <c r="A17" s="2">
        <v>2</v>
      </c>
      <c r="B17" s="228" t="s">
        <v>3</v>
      </c>
      <c r="C17" s="228"/>
      <c r="D17" s="228"/>
      <c r="E17" s="228"/>
      <c r="F17" s="228"/>
      <c r="G17" s="228"/>
      <c r="H17" s="235" t="s">
        <v>4</v>
      </c>
      <c r="I17" s="235"/>
    </row>
    <row r="18" spans="1:9" x14ac:dyDescent="0.25">
      <c r="A18" s="2">
        <v>3</v>
      </c>
      <c r="B18" s="228" t="s">
        <v>5</v>
      </c>
      <c r="C18" s="228"/>
      <c r="D18" s="228"/>
      <c r="E18" s="228"/>
      <c r="F18" s="228"/>
      <c r="G18" s="228"/>
      <c r="H18" s="238"/>
      <c r="I18" s="239"/>
    </row>
    <row r="19" spans="1:9" x14ac:dyDescent="0.25">
      <c r="A19" s="2">
        <v>4</v>
      </c>
      <c r="B19" s="228" t="s">
        <v>6</v>
      </c>
      <c r="C19" s="228"/>
      <c r="D19" s="228"/>
      <c r="E19" s="228"/>
      <c r="F19" s="228"/>
      <c r="G19" s="228"/>
      <c r="H19" s="235" t="s">
        <v>329</v>
      </c>
      <c r="I19" s="235"/>
    </row>
    <row r="20" spans="1:9" x14ac:dyDescent="0.25">
      <c r="A20" s="2">
        <v>5</v>
      </c>
      <c r="B20" s="228" t="s">
        <v>7</v>
      </c>
      <c r="C20" s="228"/>
      <c r="D20" s="228"/>
      <c r="E20" s="228"/>
      <c r="F20" s="228"/>
      <c r="G20" s="228"/>
      <c r="H20" s="236" t="s">
        <v>307</v>
      </c>
      <c r="I20" s="236"/>
    </row>
    <row r="21" spans="1:9" x14ac:dyDescent="0.25">
      <c r="A21" s="234"/>
      <c r="B21" s="234"/>
      <c r="C21" s="234"/>
      <c r="D21" s="234"/>
      <c r="E21" s="234"/>
      <c r="F21" s="234"/>
      <c r="G21" s="234"/>
      <c r="H21" s="234"/>
      <c r="I21" s="234"/>
    </row>
    <row r="22" spans="1:9" x14ac:dyDescent="0.25">
      <c r="A22" s="218" t="s">
        <v>8</v>
      </c>
      <c r="B22" s="218"/>
      <c r="C22" s="218"/>
      <c r="D22" s="218"/>
      <c r="E22" s="218"/>
      <c r="F22" s="218"/>
      <c r="G22" s="218"/>
      <c r="H22" s="218"/>
      <c r="I22" s="218"/>
    </row>
    <row r="23" spans="1:9" x14ac:dyDescent="0.25">
      <c r="A23" s="1">
        <v>1</v>
      </c>
      <c r="B23" s="218" t="s">
        <v>9</v>
      </c>
      <c r="C23" s="218"/>
      <c r="D23" s="218"/>
      <c r="E23" s="218"/>
      <c r="F23" s="218"/>
      <c r="G23" s="218"/>
      <c r="H23" s="237" t="s">
        <v>10</v>
      </c>
      <c r="I23" s="237"/>
    </row>
    <row r="24" spans="1:9" x14ac:dyDescent="0.25">
      <c r="A24" s="4" t="s">
        <v>11</v>
      </c>
      <c r="B24" s="187" t="s">
        <v>12</v>
      </c>
      <c r="C24" s="188"/>
      <c r="D24" s="188"/>
      <c r="E24" s="188"/>
      <c r="F24" s="189"/>
      <c r="G24" s="5"/>
      <c r="H24" s="190">
        <f>H18</f>
        <v>0</v>
      </c>
      <c r="I24" s="190"/>
    </row>
    <row r="25" spans="1:9" x14ac:dyDescent="0.25">
      <c r="A25" s="7" t="s">
        <v>13</v>
      </c>
      <c r="B25" s="187" t="s">
        <v>14</v>
      </c>
      <c r="C25" s="188"/>
      <c r="D25" s="188"/>
      <c r="E25" s="188"/>
      <c r="F25" s="189"/>
      <c r="G25" s="5"/>
      <c r="H25" s="190">
        <v>0</v>
      </c>
      <c r="I25" s="190"/>
    </row>
    <row r="26" spans="1:9" x14ac:dyDescent="0.25">
      <c r="A26" s="7" t="s">
        <v>15</v>
      </c>
      <c r="B26" s="187" t="s">
        <v>16</v>
      </c>
      <c r="C26" s="188"/>
      <c r="D26" s="188"/>
      <c r="E26" s="188"/>
      <c r="F26" s="189"/>
      <c r="G26" s="5"/>
      <c r="H26" s="190">
        <v>0</v>
      </c>
      <c r="I26" s="190"/>
    </row>
    <row r="27" spans="1:9" x14ac:dyDescent="0.25">
      <c r="A27" s="4" t="s">
        <v>17</v>
      </c>
      <c r="B27" s="187" t="s">
        <v>18</v>
      </c>
      <c r="C27" s="188"/>
      <c r="D27" s="188"/>
      <c r="E27" s="188"/>
      <c r="F27" s="189"/>
      <c r="G27" s="5"/>
      <c r="H27" s="190">
        <v>0</v>
      </c>
      <c r="I27" s="190"/>
    </row>
    <row r="28" spans="1:9" x14ac:dyDescent="0.25">
      <c r="A28" s="4" t="s">
        <v>19</v>
      </c>
      <c r="B28" s="187" t="s">
        <v>20</v>
      </c>
      <c r="C28" s="188"/>
      <c r="D28" s="188"/>
      <c r="E28" s="188"/>
      <c r="F28" s="189"/>
      <c r="G28" s="5"/>
      <c r="H28" s="190">
        <v>0</v>
      </c>
      <c r="I28" s="190"/>
    </row>
    <row r="29" spans="1:9" x14ac:dyDescent="0.25">
      <c r="A29" s="4" t="s">
        <v>21</v>
      </c>
      <c r="B29" s="187" t="s">
        <v>22</v>
      </c>
      <c r="C29" s="188"/>
      <c r="D29" s="188"/>
      <c r="E29" s="188"/>
      <c r="F29" s="189"/>
      <c r="G29" s="5"/>
      <c r="H29" s="191">
        <v>0</v>
      </c>
      <c r="I29" s="191"/>
    </row>
    <row r="30" spans="1:9" x14ac:dyDescent="0.25">
      <c r="A30" s="193" t="s">
        <v>23</v>
      </c>
      <c r="B30" s="193"/>
      <c r="C30" s="193"/>
      <c r="D30" s="193"/>
      <c r="E30" s="193"/>
      <c r="F30" s="193"/>
      <c r="G30" s="193"/>
      <c r="H30" s="231">
        <f>SUM(H24:I29)</f>
        <v>0</v>
      </c>
      <c r="I30" s="231"/>
    </row>
    <row r="31" spans="1:9" x14ac:dyDescent="0.25">
      <c r="A31" s="234"/>
      <c r="B31" s="234"/>
      <c r="C31" s="234"/>
      <c r="D31" s="234"/>
      <c r="E31" s="234"/>
      <c r="F31" s="234"/>
      <c r="G31" s="234"/>
      <c r="H31" s="234"/>
      <c r="I31" s="234"/>
    </row>
    <row r="32" spans="1:9" x14ac:dyDescent="0.25">
      <c r="A32" s="218" t="s">
        <v>24</v>
      </c>
      <c r="B32" s="218"/>
      <c r="C32" s="218"/>
      <c r="D32" s="218"/>
      <c r="E32" s="218"/>
      <c r="F32" s="218"/>
      <c r="G32" s="218"/>
      <c r="H32" s="218"/>
      <c r="I32" s="218"/>
    </row>
    <row r="33" spans="1:9" x14ac:dyDescent="0.25">
      <c r="A33" s="218" t="s">
        <v>25</v>
      </c>
      <c r="B33" s="218"/>
      <c r="C33" s="218"/>
      <c r="D33" s="218"/>
      <c r="E33" s="218"/>
      <c r="F33" s="218"/>
      <c r="G33" s="218"/>
      <c r="H33" s="218"/>
      <c r="I33" s="218"/>
    </row>
    <row r="34" spans="1:9" x14ac:dyDescent="0.25">
      <c r="A34" s="11" t="s">
        <v>26</v>
      </c>
      <c r="B34" s="218" t="s">
        <v>27</v>
      </c>
      <c r="C34" s="218"/>
      <c r="D34" s="218"/>
      <c r="E34" s="218"/>
      <c r="F34" s="218"/>
      <c r="G34" s="218"/>
      <c r="H34" s="11" t="s">
        <v>28</v>
      </c>
      <c r="I34" s="11" t="s">
        <v>10</v>
      </c>
    </row>
    <row r="35" spans="1:9" x14ac:dyDescent="0.25">
      <c r="A35" s="3" t="s">
        <v>11</v>
      </c>
      <c r="B35" s="228" t="s">
        <v>29</v>
      </c>
      <c r="C35" s="228"/>
      <c r="D35" s="228"/>
      <c r="E35" s="228"/>
      <c r="F35" s="228"/>
      <c r="G35" s="228"/>
      <c r="H35" s="12">
        <f>1/12</f>
        <v>8.3333333333333329E-2</v>
      </c>
      <c r="I35" s="5">
        <f>H35*$H$30</f>
        <v>0</v>
      </c>
    </row>
    <row r="36" spans="1:9" x14ac:dyDescent="0.25">
      <c r="A36" s="3" t="s">
        <v>13</v>
      </c>
      <c r="B36" s="228" t="s">
        <v>30</v>
      </c>
      <c r="C36" s="228"/>
      <c r="D36" s="228"/>
      <c r="E36" s="228"/>
      <c r="F36" s="228"/>
      <c r="G36" s="228"/>
      <c r="H36" s="12">
        <v>0.121</v>
      </c>
      <c r="I36" s="5">
        <f>H36*$H$30</f>
        <v>0</v>
      </c>
    </row>
    <row r="37" spans="1:9" x14ac:dyDescent="0.25">
      <c r="A37" s="13" t="s">
        <v>15</v>
      </c>
      <c r="B37" s="199" t="s">
        <v>31</v>
      </c>
      <c r="C37" s="199"/>
      <c r="D37" s="199"/>
      <c r="E37" s="199"/>
      <c r="F37" s="199"/>
      <c r="G37" s="199"/>
      <c r="H37" s="14">
        <f>(H35+H36)*H50</f>
        <v>6.9064666666666663E-2</v>
      </c>
      <c r="I37" s="5">
        <f>H37*$H$30</f>
        <v>0</v>
      </c>
    </row>
    <row r="38" spans="1:9" x14ac:dyDescent="0.25">
      <c r="A38" s="193" t="s">
        <v>32</v>
      </c>
      <c r="B38" s="193"/>
      <c r="C38" s="193"/>
      <c r="D38" s="193"/>
      <c r="E38" s="193"/>
      <c r="F38" s="193"/>
      <c r="G38" s="193"/>
      <c r="H38" s="15">
        <f>SUM(H35:H37)</f>
        <v>0.27339799999999997</v>
      </c>
      <c r="I38" s="16">
        <f>SUM(I35:I37)</f>
        <v>0</v>
      </c>
    </row>
    <row r="39" spans="1:9" x14ac:dyDescent="0.25">
      <c r="A39" s="230"/>
      <c r="B39" s="230"/>
      <c r="C39" s="230"/>
      <c r="D39" s="230"/>
      <c r="E39" s="230"/>
      <c r="F39" s="230"/>
      <c r="G39" s="230"/>
      <c r="H39" s="230"/>
      <c r="I39" s="230"/>
    </row>
    <row r="40" spans="1:9" x14ac:dyDescent="0.25">
      <c r="A40" s="218" t="s">
        <v>33</v>
      </c>
      <c r="B40" s="218"/>
      <c r="C40" s="218"/>
      <c r="D40" s="218"/>
      <c r="E40" s="218"/>
      <c r="F40" s="218"/>
      <c r="G40" s="218"/>
      <c r="H40" s="218"/>
      <c r="I40" s="218"/>
    </row>
    <row r="41" spans="1:9" x14ac:dyDescent="0.25">
      <c r="A41" s="9" t="s">
        <v>34</v>
      </c>
      <c r="B41" s="218" t="s">
        <v>35</v>
      </c>
      <c r="C41" s="218"/>
      <c r="D41" s="218"/>
      <c r="E41" s="218"/>
      <c r="F41" s="218"/>
      <c r="G41" s="218"/>
      <c r="H41" s="9" t="s">
        <v>28</v>
      </c>
      <c r="I41" s="11" t="s">
        <v>10</v>
      </c>
    </row>
    <row r="42" spans="1:9" x14ac:dyDescent="0.25">
      <c r="A42" s="3" t="s">
        <v>11</v>
      </c>
      <c r="B42" s="228" t="s">
        <v>36</v>
      </c>
      <c r="C42" s="228"/>
      <c r="D42" s="228"/>
      <c r="E42" s="228"/>
      <c r="F42" s="228"/>
      <c r="G42" s="228"/>
      <c r="H42" s="17">
        <v>0.2</v>
      </c>
      <c r="I42" s="8">
        <f>H42*$H$30</f>
        <v>0</v>
      </c>
    </row>
    <row r="43" spans="1:9" x14ac:dyDescent="0.25">
      <c r="A43" s="3" t="s">
        <v>13</v>
      </c>
      <c r="B43" s="228" t="s">
        <v>37</v>
      </c>
      <c r="C43" s="228"/>
      <c r="D43" s="228"/>
      <c r="E43" s="228"/>
      <c r="F43" s="228"/>
      <c r="G43" s="228"/>
      <c r="H43" s="17">
        <v>2.5000000000000001E-2</v>
      </c>
      <c r="I43" s="8">
        <f t="shared" ref="I43:I49" si="0">H43*$H$30</f>
        <v>0</v>
      </c>
    </row>
    <row r="44" spans="1:9" x14ac:dyDescent="0.25">
      <c r="A44" s="18" t="s">
        <v>15</v>
      </c>
      <c r="B44" s="199" t="s">
        <v>38</v>
      </c>
      <c r="C44" s="199"/>
      <c r="D44" s="199"/>
      <c r="E44" s="199"/>
      <c r="F44" s="199"/>
      <c r="G44" s="199"/>
      <c r="H44" s="19"/>
      <c r="I44" s="8">
        <f t="shared" si="0"/>
        <v>0</v>
      </c>
    </row>
    <row r="45" spans="1:9" x14ac:dyDescent="0.25">
      <c r="A45" s="18" t="s">
        <v>17</v>
      </c>
      <c r="B45" s="228" t="s">
        <v>39</v>
      </c>
      <c r="C45" s="228"/>
      <c r="D45" s="228"/>
      <c r="E45" s="228"/>
      <c r="F45" s="228"/>
      <c r="G45" s="228"/>
      <c r="H45" s="17">
        <v>1.4999999999999999E-2</v>
      </c>
      <c r="I45" s="8">
        <f t="shared" si="0"/>
        <v>0</v>
      </c>
    </row>
    <row r="46" spans="1:9" x14ac:dyDescent="0.25">
      <c r="A46" s="3" t="s">
        <v>19</v>
      </c>
      <c r="B46" s="228" t="s">
        <v>40</v>
      </c>
      <c r="C46" s="228"/>
      <c r="D46" s="228"/>
      <c r="E46" s="228"/>
      <c r="F46" s="228"/>
      <c r="G46" s="228"/>
      <c r="H46" s="20">
        <v>0.01</v>
      </c>
      <c r="I46" s="8">
        <f t="shared" si="0"/>
        <v>0</v>
      </c>
    </row>
    <row r="47" spans="1:9" x14ac:dyDescent="0.25">
      <c r="A47" s="3" t="s">
        <v>21</v>
      </c>
      <c r="B47" s="228" t="s">
        <v>41</v>
      </c>
      <c r="C47" s="228"/>
      <c r="D47" s="228"/>
      <c r="E47" s="228"/>
      <c r="F47" s="228"/>
      <c r="G47" s="228"/>
      <c r="H47" s="17">
        <v>6.0000000000000001E-3</v>
      </c>
      <c r="I47" s="8">
        <f t="shared" si="0"/>
        <v>0</v>
      </c>
    </row>
    <row r="48" spans="1:9" x14ac:dyDescent="0.25">
      <c r="A48" s="3" t="s">
        <v>42</v>
      </c>
      <c r="B48" s="228" t="s">
        <v>43</v>
      </c>
      <c r="C48" s="228"/>
      <c r="D48" s="228"/>
      <c r="E48" s="228"/>
      <c r="F48" s="228"/>
      <c r="G48" s="228"/>
      <c r="H48" s="17">
        <v>2E-3</v>
      </c>
      <c r="I48" s="8">
        <f t="shared" si="0"/>
        <v>0</v>
      </c>
    </row>
    <row r="49" spans="1:9" x14ac:dyDescent="0.25">
      <c r="A49" s="3" t="s">
        <v>44</v>
      </c>
      <c r="B49" s="228" t="s">
        <v>45</v>
      </c>
      <c r="C49" s="228"/>
      <c r="D49" s="228"/>
      <c r="E49" s="228"/>
      <c r="F49" s="228"/>
      <c r="G49" s="228"/>
      <c r="H49" s="20">
        <v>0.08</v>
      </c>
      <c r="I49" s="8">
        <f t="shared" si="0"/>
        <v>0</v>
      </c>
    </row>
    <row r="50" spans="1:9" x14ac:dyDescent="0.25">
      <c r="A50" s="193" t="s">
        <v>32</v>
      </c>
      <c r="B50" s="193"/>
      <c r="C50" s="193"/>
      <c r="D50" s="193"/>
      <c r="E50" s="193"/>
      <c r="F50" s="193"/>
      <c r="G50" s="193"/>
      <c r="H50" s="15">
        <f>SUM(H42:H49)</f>
        <v>0.33800000000000002</v>
      </c>
      <c r="I50" s="10">
        <f>SUM(I42:I49)</f>
        <v>0</v>
      </c>
    </row>
    <row r="51" spans="1:9" x14ac:dyDescent="0.25">
      <c r="A51" s="230"/>
      <c r="B51" s="230"/>
      <c r="C51" s="230"/>
      <c r="D51" s="230"/>
      <c r="E51" s="230"/>
      <c r="F51" s="230"/>
      <c r="G51" s="230"/>
      <c r="H51" s="230"/>
      <c r="I51" s="230"/>
    </row>
    <row r="52" spans="1:9" x14ac:dyDescent="0.25">
      <c r="A52" s="218" t="s">
        <v>46</v>
      </c>
      <c r="B52" s="218"/>
      <c r="C52" s="218"/>
      <c r="D52" s="218"/>
      <c r="E52" s="218"/>
      <c r="F52" s="218"/>
      <c r="G52" s="218"/>
      <c r="H52" s="218"/>
      <c r="I52" s="218"/>
    </row>
    <row r="53" spans="1:9" x14ac:dyDescent="0.25">
      <c r="A53" s="9" t="s">
        <v>47</v>
      </c>
      <c r="B53" s="218" t="s">
        <v>48</v>
      </c>
      <c r="C53" s="218"/>
      <c r="D53" s="218"/>
      <c r="E53" s="218"/>
      <c r="F53" s="218"/>
      <c r="G53" s="218"/>
      <c r="H53" s="193" t="s">
        <v>10</v>
      </c>
      <c r="I53" s="193"/>
    </row>
    <row r="54" spans="1:9" x14ac:dyDescent="0.25">
      <c r="A54" s="3" t="s">
        <v>11</v>
      </c>
      <c r="B54" s="232" t="s">
        <v>49</v>
      </c>
      <c r="C54" s="230"/>
      <c r="D54" s="230"/>
      <c r="E54" s="230"/>
      <c r="F54" s="233"/>
      <c r="G54" s="78">
        <v>12.5</v>
      </c>
      <c r="H54" s="190"/>
      <c r="I54" s="190"/>
    </row>
    <row r="55" spans="1:9" x14ac:dyDescent="0.25">
      <c r="A55" s="3" t="s">
        <v>13</v>
      </c>
      <c r="B55" s="228" t="s">
        <v>50</v>
      </c>
      <c r="C55" s="228"/>
      <c r="D55" s="228"/>
      <c r="E55" s="228"/>
      <c r="F55" s="228"/>
      <c r="G55" s="228"/>
      <c r="H55" s="190"/>
      <c r="I55" s="190"/>
    </row>
    <row r="56" spans="1:9" x14ac:dyDescent="0.25">
      <c r="A56" s="3" t="s">
        <v>15</v>
      </c>
      <c r="B56" s="199" t="s">
        <v>51</v>
      </c>
      <c r="C56" s="199"/>
      <c r="D56" s="199"/>
      <c r="E56" s="199"/>
      <c r="F56" s="199"/>
      <c r="G56" s="199"/>
      <c r="H56" s="190"/>
      <c r="I56" s="190"/>
    </row>
    <row r="57" spans="1:9" x14ac:dyDescent="0.25">
      <c r="A57" s="3" t="s">
        <v>17</v>
      </c>
      <c r="B57" s="228" t="s">
        <v>52</v>
      </c>
      <c r="C57" s="228"/>
      <c r="D57" s="228"/>
      <c r="E57" s="228"/>
      <c r="F57" s="228"/>
      <c r="G57" s="228"/>
      <c r="H57" s="190" t="s">
        <v>332</v>
      </c>
      <c r="I57" s="190"/>
    </row>
    <row r="58" spans="1:9" x14ac:dyDescent="0.25">
      <c r="A58" s="3" t="s">
        <v>19</v>
      </c>
      <c r="B58" s="228" t="s">
        <v>53</v>
      </c>
      <c r="C58" s="228"/>
      <c r="D58" s="228"/>
      <c r="E58" s="228"/>
      <c r="F58" s="228"/>
      <c r="G58" s="228"/>
      <c r="H58" s="190"/>
      <c r="I58" s="190"/>
    </row>
    <row r="59" spans="1:9" x14ac:dyDescent="0.25">
      <c r="A59" s="3" t="s">
        <v>21</v>
      </c>
      <c r="B59" s="228" t="s">
        <v>331</v>
      </c>
      <c r="C59" s="228"/>
      <c r="D59" s="228"/>
      <c r="E59" s="228"/>
      <c r="F59" s="228"/>
      <c r="G59" s="228"/>
      <c r="H59" s="190"/>
      <c r="I59" s="190"/>
    </row>
    <row r="60" spans="1:9" x14ac:dyDescent="0.25">
      <c r="A60" s="193" t="s">
        <v>32</v>
      </c>
      <c r="B60" s="193"/>
      <c r="C60" s="193"/>
      <c r="D60" s="193"/>
      <c r="E60" s="193"/>
      <c r="F60" s="193"/>
      <c r="G60" s="193"/>
      <c r="H60" s="231">
        <f>SUM(H54:H59)</f>
        <v>0</v>
      </c>
      <c r="I60" s="231"/>
    </row>
    <row r="61" spans="1:9" x14ac:dyDescent="0.25">
      <c r="A61" s="229"/>
      <c r="B61" s="229"/>
      <c r="C61" s="229"/>
      <c r="D61" s="229"/>
      <c r="E61" s="229"/>
      <c r="F61" s="229"/>
      <c r="G61" s="229"/>
      <c r="H61" s="229"/>
      <c r="I61" s="229"/>
    </row>
    <row r="62" spans="1:9" x14ac:dyDescent="0.25">
      <c r="A62" s="226" t="s">
        <v>55</v>
      </c>
      <c r="B62" s="226"/>
      <c r="C62" s="226"/>
      <c r="D62" s="226"/>
      <c r="E62" s="226"/>
      <c r="F62" s="226"/>
      <c r="G62" s="226"/>
      <c r="H62" s="226"/>
      <c r="I62" s="226"/>
    </row>
    <row r="63" spans="1:9" x14ac:dyDescent="0.25">
      <c r="A63" s="227"/>
      <c r="B63" s="227"/>
      <c r="C63" s="227"/>
      <c r="D63" s="227"/>
      <c r="E63" s="227"/>
      <c r="F63" s="227"/>
      <c r="G63" s="227"/>
      <c r="H63" s="227"/>
      <c r="I63" s="227"/>
    </row>
    <row r="64" spans="1:9" x14ac:dyDescent="0.25">
      <c r="A64" s="21">
        <v>2</v>
      </c>
      <c r="B64" s="210" t="s">
        <v>56</v>
      </c>
      <c r="C64" s="210"/>
      <c r="D64" s="210"/>
      <c r="E64" s="210"/>
      <c r="F64" s="210"/>
      <c r="G64" s="210"/>
      <c r="H64" s="200" t="s">
        <v>10</v>
      </c>
      <c r="I64" s="200"/>
    </row>
    <row r="65" spans="1:9" x14ac:dyDescent="0.25">
      <c r="A65" s="7" t="s">
        <v>26</v>
      </c>
      <c r="B65" s="199" t="s">
        <v>57</v>
      </c>
      <c r="C65" s="199"/>
      <c r="D65" s="199"/>
      <c r="E65" s="199"/>
      <c r="F65" s="199"/>
      <c r="G65" s="199"/>
      <c r="H65" s="190">
        <f>I38</f>
        <v>0</v>
      </c>
      <c r="I65" s="190"/>
    </row>
    <row r="66" spans="1:9" x14ac:dyDescent="0.25">
      <c r="A66" s="7" t="s">
        <v>34</v>
      </c>
      <c r="B66" s="199" t="s">
        <v>35</v>
      </c>
      <c r="C66" s="199"/>
      <c r="D66" s="199"/>
      <c r="E66" s="199"/>
      <c r="F66" s="199"/>
      <c r="G66" s="199"/>
      <c r="H66" s="190">
        <f>I50</f>
        <v>0</v>
      </c>
      <c r="I66" s="190"/>
    </row>
    <row r="67" spans="1:9" x14ac:dyDescent="0.25">
      <c r="A67" s="7" t="s">
        <v>47</v>
      </c>
      <c r="B67" s="199" t="s">
        <v>48</v>
      </c>
      <c r="C67" s="199"/>
      <c r="D67" s="199"/>
      <c r="E67" s="199"/>
      <c r="F67" s="199"/>
      <c r="G67" s="199"/>
      <c r="H67" s="190">
        <f>H60</f>
        <v>0</v>
      </c>
      <c r="I67" s="190"/>
    </row>
    <row r="68" spans="1:9" x14ac:dyDescent="0.25">
      <c r="A68" s="193" t="s">
        <v>32</v>
      </c>
      <c r="B68" s="193"/>
      <c r="C68" s="193"/>
      <c r="D68" s="193"/>
      <c r="E68" s="193"/>
      <c r="F68" s="193"/>
      <c r="G68" s="193"/>
      <c r="H68" s="231">
        <f>SUM(H65:H67)</f>
        <v>0</v>
      </c>
      <c r="I68" s="231"/>
    </row>
    <row r="69" spans="1:9" x14ac:dyDescent="0.25">
      <c r="A69" s="225"/>
      <c r="B69" s="225"/>
      <c r="C69" s="225"/>
      <c r="D69" s="225"/>
      <c r="E69" s="225"/>
      <c r="F69" s="225"/>
      <c r="G69" s="225"/>
      <c r="H69" s="225"/>
      <c r="I69" s="225"/>
    </row>
    <row r="70" spans="1:9" x14ac:dyDescent="0.25">
      <c r="A70" s="218" t="s">
        <v>58</v>
      </c>
      <c r="B70" s="218"/>
      <c r="C70" s="218"/>
      <c r="D70" s="218"/>
      <c r="E70" s="218"/>
      <c r="F70" s="218"/>
      <c r="G70" s="218"/>
      <c r="H70" s="218"/>
      <c r="I70" s="218"/>
    </row>
    <row r="71" spans="1:9" x14ac:dyDescent="0.25">
      <c r="A71" s="1">
        <v>3</v>
      </c>
      <c r="B71" s="218" t="s">
        <v>59</v>
      </c>
      <c r="C71" s="218"/>
      <c r="D71" s="218"/>
      <c r="E71" s="218"/>
      <c r="F71" s="218"/>
      <c r="G71" s="218"/>
      <c r="H71" s="9" t="s">
        <v>28</v>
      </c>
      <c r="I71" s="11" t="s">
        <v>10</v>
      </c>
    </row>
    <row r="72" spans="1:9" x14ac:dyDescent="0.25">
      <c r="A72" s="4" t="s">
        <v>11</v>
      </c>
      <c r="B72" s="228" t="s">
        <v>60</v>
      </c>
      <c r="C72" s="228"/>
      <c r="D72" s="228"/>
      <c r="E72" s="228"/>
      <c r="F72" s="228"/>
      <c r="G72" s="228"/>
      <c r="H72" s="14">
        <f>5%/12</f>
        <v>4.1666666666666666E-3</v>
      </c>
      <c r="I72" s="8">
        <f>H72*$H$30</f>
        <v>0</v>
      </c>
    </row>
    <row r="73" spans="1:9" x14ac:dyDescent="0.25">
      <c r="A73" s="4" t="s">
        <v>13</v>
      </c>
      <c r="B73" s="228" t="s">
        <v>61</v>
      </c>
      <c r="C73" s="228"/>
      <c r="D73" s="228"/>
      <c r="E73" s="228"/>
      <c r="F73" s="228"/>
      <c r="G73" s="228"/>
      <c r="H73" s="14">
        <f>H72*H49</f>
        <v>3.3333333333333332E-4</v>
      </c>
      <c r="I73" s="8">
        <f t="shared" ref="I73:I76" si="1">H73*$H$30</f>
        <v>0</v>
      </c>
    </row>
    <row r="74" spans="1:9" x14ac:dyDescent="0.25">
      <c r="A74" s="4" t="s">
        <v>15</v>
      </c>
      <c r="B74" s="228" t="s">
        <v>62</v>
      </c>
      <c r="C74" s="228"/>
      <c r="D74" s="228"/>
      <c r="E74" s="228"/>
      <c r="F74" s="228"/>
      <c r="G74" s="228"/>
      <c r="H74" s="14">
        <f>7/30/12</f>
        <v>1.9444444444444445E-2</v>
      </c>
      <c r="I74" s="8">
        <f t="shared" si="1"/>
        <v>0</v>
      </c>
    </row>
    <row r="75" spans="1:9" x14ac:dyDescent="0.25">
      <c r="A75" s="4" t="s">
        <v>17</v>
      </c>
      <c r="B75" s="228" t="s">
        <v>63</v>
      </c>
      <c r="C75" s="228"/>
      <c r="D75" s="228"/>
      <c r="E75" s="228"/>
      <c r="F75" s="228"/>
      <c r="G75" s="228"/>
      <c r="H75" s="14">
        <f>H74*H50</f>
        <v>6.5722222222222224E-3</v>
      </c>
      <c r="I75" s="8">
        <f t="shared" si="1"/>
        <v>0</v>
      </c>
    </row>
    <row r="76" spans="1:9" x14ac:dyDescent="0.25">
      <c r="A76" s="4" t="s">
        <v>19</v>
      </c>
      <c r="B76" s="228" t="s">
        <v>64</v>
      </c>
      <c r="C76" s="228"/>
      <c r="D76" s="228"/>
      <c r="E76" s="228"/>
      <c r="F76" s="228"/>
      <c r="G76" s="228"/>
      <c r="H76" s="14">
        <v>0.04</v>
      </c>
      <c r="I76" s="8">
        <f t="shared" si="1"/>
        <v>0</v>
      </c>
    </row>
    <row r="77" spans="1:9" x14ac:dyDescent="0.25">
      <c r="A77" s="193" t="s">
        <v>32</v>
      </c>
      <c r="B77" s="193"/>
      <c r="C77" s="193"/>
      <c r="D77" s="193"/>
      <c r="E77" s="193"/>
      <c r="F77" s="193"/>
      <c r="G77" s="193"/>
      <c r="H77" s="15">
        <f>SUM(H72:H76)</f>
        <v>7.0516666666666672E-2</v>
      </c>
      <c r="I77" s="10">
        <f>SUM(I72:I76)</f>
        <v>0</v>
      </c>
    </row>
    <row r="78" spans="1:9" x14ac:dyDescent="0.25">
      <c r="A78" s="230"/>
      <c r="B78" s="230"/>
      <c r="C78" s="230"/>
      <c r="D78" s="230"/>
      <c r="E78" s="230"/>
      <c r="F78" s="230"/>
      <c r="G78" s="230"/>
      <c r="H78" s="230"/>
      <c r="I78" s="230"/>
    </row>
    <row r="79" spans="1:9" x14ac:dyDescent="0.25">
      <c r="A79" s="218" t="s">
        <v>65</v>
      </c>
      <c r="B79" s="218"/>
      <c r="C79" s="218"/>
      <c r="D79" s="218"/>
      <c r="E79" s="218"/>
      <c r="F79" s="218"/>
      <c r="G79" s="218"/>
      <c r="H79" s="218"/>
      <c r="I79" s="218"/>
    </row>
    <row r="80" spans="1:9" x14ac:dyDescent="0.25">
      <c r="A80" s="218" t="s">
        <v>66</v>
      </c>
      <c r="B80" s="218"/>
      <c r="C80" s="218"/>
      <c r="D80" s="218"/>
      <c r="E80" s="218"/>
      <c r="F80" s="218"/>
      <c r="G80" s="218"/>
      <c r="H80" s="218"/>
      <c r="I80" s="218"/>
    </row>
    <row r="81" spans="1:9" x14ac:dyDescent="0.25">
      <c r="A81" s="11" t="s">
        <v>67</v>
      </c>
      <c r="B81" s="218" t="s">
        <v>68</v>
      </c>
      <c r="C81" s="218"/>
      <c r="D81" s="218"/>
      <c r="E81" s="218"/>
      <c r="F81" s="218"/>
      <c r="G81" s="218"/>
      <c r="H81" s="9" t="s">
        <v>28</v>
      </c>
      <c r="I81" s="11" t="s">
        <v>10</v>
      </c>
    </row>
    <row r="82" spans="1:9" x14ac:dyDescent="0.25">
      <c r="A82" s="3" t="s">
        <v>11</v>
      </c>
      <c r="B82" s="228" t="s">
        <v>69</v>
      </c>
      <c r="C82" s="228"/>
      <c r="D82" s="228"/>
      <c r="E82" s="228"/>
      <c r="F82" s="228"/>
      <c r="G82" s="228"/>
      <c r="H82" s="12">
        <v>0</v>
      </c>
      <c r="I82" s="5">
        <f t="shared" ref="I82" si="2">H82*$H$49</f>
        <v>0</v>
      </c>
    </row>
    <row r="83" spans="1:9" x14ac:dyDescent="0.25">
      <c r="A83" s="3" t="s">
        <v>13</v>
      </c>
      <c r="B83" s="228" t="s">
        <v>70</v>
      </c>
      <c r="C83" s="228"/>
      <c r="D83" s="228"/>
      <c r="E83" s="228"/>
      <c r="F83" s="228"/>
      <c r="G83" s="228"/>
      <c r="H83" s="12">
        <v>2.8E-3</v>
      </c>
      <c r="I83" s="5">
        <f>H83*$H$30</f>
        <v>0</v>
      </c>
    </row>
    <row r="84" spans="1:9" x14ac:dyDescent="0.25">
      <c r="A84" s="3" t="s">
        <v>15</v>
      </c>
      <c r="B84" s="228" t="s">
        <v>71</v>
      </c>
      <c r="C84" s="228"/>
      <c r="D84" s="228"/>
      <c r="E84" s="228"/>
      <c r="F84" s="228"/>
      <c r="G84" s="228"/>
      <c r="H84" s="12">
        <v>4.0000000000000002E-4</v>
      </c>
      <c r="I84" s="5">
        <f t="shared" ref="I84:I87" si="3">H84*$H$30</f>
        <v>0</v>
      </c>
    </row>
    <row r="85" spans="1:9" x14ac:dyDescent="0.25">
      <c r="A85" s="3" t="s">
        <v>17</v>
      </c>
      <c r="B85" s="228" t="s">
        <v>72</v>
      </c>
      <c r="C85" s="228"/>
      <c r="D85" s="228"/>
      <c r="E85" s="228"/>
      <c r="F85" s="228"/>
      <c r="G85" s="228"/>
      <c r="H85" s="12">
        <v>2.5000000000000001E-3</v>
      </c>
      <c r="I85" s="5">
        <f t="shared" si="3"/>
        <v>0</v>
      </c>
    </row>
    <row r="86" spans="1:9" x14ac:dyDescent="0.25">
      <c r="A86" s="3" t="s">
        <v>19</v>
      </c>
      <c r="B86" s="228" t="s">
        <v>73</v>
      </c>
      <c r="C86" s="228"/>
      <c r="D86" s="228"/>
      <c r="E86" s="228"/>
      <c r="F86" s="228"/>
      <c r="G86" s="228"/>
      <c r="H86" s="12">
        <v>5.9999999999999995E-4</v>
      </c>
      <c r="I86" s="5">
        <f t="shared" si="3"/>
        <v>0</v>
      </c>
    </row>
    <row r="87" spans="1:9" x14ac:dyDescent="0.25">
      <c r="A87" s="3" t="s">
        <v>21</v>
      </c>
      <c r="B87" s="228" t="s">
        <v>74</v>
      </c>
      <c r="C87" s="228"/>
      <c r="D87" s="228"/>
      <c r="E87" s="228"/>
      <c r="F87" s="228"/>
      <c r="G87" s="228"/>
      <c r="H87" s="12">
        <v>0</v>
      </c>
      <c r="I87" s="5">
        <f t="shared" si="3"/>
        <v>0</v>
      </c>
    </row>
    <row r="88" spans="1:9" x14ac:dyDescent="0.25">
      <c r="A88" s="193" t="s">
        <v>32</v>
      </c>
      <c r="B88" s="193"/>
      <c r="C88" s="193"/>
      <c r="D88" s="193"/>
      <c r="E88" s="193"/>
      <c r="F88" s="193"/>
      <c r="G88" s="193"/>
      <c r="H88" s="15">
        <f>SUM(H82:H87)</f>
        <v>6.3E-3</v>
      </c>
      <c r="I88" s="10">
        <f>SUM(I82:I87)</f>
        <v>0</v>
      </c>
    </row>
    <row r="89" spans="1:9" x14ac:dyDescent="0.25">
      <c r="A89" s="225"/>
      <c r="B89" s="225"/>
      <c r="C89" s="225"/>
      <c r="D89" s="225"/>
      <c r="E89" s="225"/>
      <c r="F89" s="225"/>
      <c r="G89" s="225"/>
      <c r="H89" s="225"/>
      <c r="I89" s="225"/>
    </row>
    <row r="90" spans="1:9" x14ac:dyDescent="0.25">
      <c r="A90" s="218" t="s">
        <v>75</v>
      </c>
      <c r="B90" s="218"/>
      <c r="C90" s="218"/>
      <c r="D90" s="218"/>
      <c r="E90" s="218"/>
      <c r="F90" s="218"/>
      <c r="G90" s="218"/>
      <c r="H90" s="218"/>
      <c r="I90" s="218"/>
    </row>
    <row r="91" spans="1:9" x14ac:dyDescent="0.25">
      <c r="A91" s="11" t="s">
        <v>76</v>
      </c>
      <c r="B91" s="218" t="s">
        <v>77</v>
      </c>
      <c r="C91" s="218"/>
      <c r="D91" s="218"/>
      <c r="E91" s="218"/>
      <c r="F91" s="218"/>
      <c r="G91" s="218"/>
      <c r="H91" s="9" t="s">
        <v>28</v>
      </c>
      <c r="I91" s="11" t="s">
        <v>10</v>
      </c>
    </row>
    <row r="92" spans="1:9" x14ac:dyDescent="0.25">
      <c r="A92" s="3" t="s">
        <v>11</v>
      </c>
      <c r="B92" s="228" t="s">
        <v>78</v>
      </c>
      <c r="C92" s="228"/>
      <c r="D92" s="228"/>
      <c r="E92" s="228"/>
      <c r="F92" s="228"/>
      <c r="G92" s="228"/>
      <c r="H92" s="12">
        <v>0</v>
      </c>
      <c r="I92" s="5">
        <v>0</v>
      </c>
    </row>
    <row r="93" spans="1:9" x14ac:dyDescent="0.25">
      <c r="A93" s="193" t="s">
        <v>32</v>
      </c>
      <c r="B93" s="193"/>
      <c r="C93" s="193"/>
      <c r="D93" s="193"/>
      <c r="E93" s="193"/>
      <c r="F93" s="193"/>
      <c r="G93" s="193"/>
      <c r="H93" s="15">
        <f>SUM(H92:H92)</f>
        <v>0</v>
      </c>
      <c r="I93" s="10">
        <f>SUM(I92:I92)</f>
        <v>0</v>
      </c>
    </row>
    <row r="94" spans="1:9" x14ac:dyDescent="0.25">
      <c r="A94" s="229"/>
      <c r="B94" s="229"/>
      <c r="C94" s="229"/>
      <c r="D94" s="229"/>
      <c r="E94" s="229"/>
      <c r="F94" s="229"/>
      <c r="G94" s="229"/>
      <c r="H94" s="229"/>
      <c r="I94" s="229"/>
    </row>
    <row r="95" spans="1:9" x14ac:dyDescent="0.25">
      <c r="A95" s="226" t="s">
        <v>79</v>
      </c>
      <c r="B95" s="226"/>
      <c r="C95" s="226"/>
      <c r="D95" s="226"/>
      <c r="E95" s="226"/>
      <c r="F95" s="226"/>
      <c r="G95" s="226"/>
      <c r="H95" s="226"/>
      <c r="I95" s="226"/>
    </row>
    <row r="96" spans="1:9" x14ac:dyDescent="0.25">
      <c r="A96" s="227"/>
      <c r="B96" s="227"/>
      <c r="C96" s="227"/>
      <c r="D96" s="227"/>
      <c r="E96" s="227"/>
      <c r="F96" s="227"/>
      <c r="G96" s="227"/>
      <c r="H96" s="227"/>
      <c r="I96" s="227"/>
    </row>
    <row r="97" spans="1:9" x14ac:dyDescent="0.25">
      <c r="A97" s="21">
        <v>4</v>
      </c>
      <c r="B97" s="210" t="s">
        <v>80</v>
      </c>
      <c r="C97" s="210"/>
      <c r="D97" s="210"/>
      <c r="E97" s="210"/>
      <c r="F97" s="210"/>
      <c r="G97" s="210"/>
      <c r="H97" s="200" t="s">
        <v>10</v>
      </c>
      <c r="I97" s="200"/>
    </row>
    <row r="98" spans="1:9" x14ac:dyDescent="0.25">
      <c r="A98" s="7" t="s">
        <v>67</v>
      </c>
      <c r="B98" s="199" t="s">
        <v>81</v>
      </c>
      <c r="C98" s="199"/>
      <c r="D98" s="199"/>
      <c r="E98" s="199"/>
      <c r="F98" s="199"/>
      <c r="G98" s="199"/>
      <c r="H98" s="190">
        <f>I88</f>
        <v>0</v>
      </c>
      <c r="I98" s="190"/>
    </row>
    <row r="99" spans="1:9" x14ac:dyDescent="0.25">
      <c r="A99" s="7" t="s">
        <v>76</v>
      </c>
      <c r="B99" s="199" t="s">
        <v>77</v>
      </c>
      <c r="C99" s="199"/>
      <c r="D99" s="199"/>
      <c r="E99" s="199"/>
      <c r="F99" s="199"/>
      <c r="G99" s="199"/>
      <c r="H99" s="190">
        <f>I93</f>
        <v>0</v>
      </c>
      <c r="I99" s="190"/>
    </row>
    <row r="100" spans="1:9" x14ac:dyDescent="0.25">
      <c r="A100" s="193" t="s">
        <v>32</v>
      </c>
      <c r="B100" s="193"/>
      <c r="C100" s="193"/>
      <c r="D100" s="193"/>
      <c r="E100" s="193"/>
      <c r="F100" s="193"/>
      <c r="G100" s="193"/>
      <c r="H100" s="224">
        <f>SUM(H98:I99)</f>
        <v>0</v>
      </c>
      <c r="I100" s="224"/>
    </row>
    <row r="101" spans="1:9" x14ac:dyDescent="0.25">
      <c r="A101" s="225"/>
      <c r="B101" s="225"/>
      <c r="C101" s="225"/>
      <c r="D101" s="225"/>
      <c r="E101" s="225"/>
      <c r="F101" s="225"/>
      <c r="G101" s="225"/>
      <c r="H101" s="225"/>
      <c r="I101" s="225"/>
    </row>
    <row r="102" spans="1:9" x14ac:dyDescent="0.25">
      <c r="A102" s="218" t="s">
        <v>82</v>
      </c>
      <c r="B102" s="218"/>
      <c r="C102" s="218"/>
      <c r="D102" s="218"/>
      <c r="E102" s="218"/>
      <c r="F102" s="218"/>
      <c r="G102" s="218"/>
      <c r="H102" s="218"/>
      <c r="I102" s="218"/>
    </row>
    <row r="103" spans="1:9" x14ac:dyDescent="0.25">
      <c r="A103" s="1">
        <v>5</v>
      </c>
      <c r="B103" s="218" t="s">
        <v>83</v>
      </c>
      <c r="C103" s="218"/>
      <c r="D103" s="218"/>
      <c r="E103" s="218"/>
      <c r="F103" s="218"/>
      <c r="G103" s="218"/>
      <c r="H103" s="193" t="s">
        <v>10</v>
      </c>
      <c r="I103" s="193"/>
    </row>
    <row r="104" spans="1:9" x14ac:dyDescent="0.25">
      <c r="A104" s="7" t="s">
        <v>11</v>
      </c>
      <c r="B104" s="199" t="s">
        <v>84</v>
      </c>
      <c r="C104" s="199"/>
      <c r="D104" s="199"/>
      <c r="E104" s="199"/>
      <c r="F104" s="199"/>
      <c r="G104" s="199"/>
      <c r="H104" s="223">
        <f>'Uniforme-Todos Estados'!H22</f>
        <v>0</v>
      </c>
      <c r="I104" s="223"/>
    </row>
    <row r="105" spans="1:9" x14ac:dyDescent="0.25">
      <c r="A105" s="7" t="s">
        <v>13</v>
      </c>
      <c r="B105" s="199" t="s">
        <v>85</v>
      </c>
      <c r="C105" s="199"/>
      <c r="D105" s="199"/>
      <c r="E105" s="199"/>
      <c r="F105" s="199"/>
      <c r="G105" s="199"/>
      <c r="H105" s="222">
        <f>'Mat.Equip-MA'!E65</f>
        <v>0</v>
      </c>
      <c r="I105" s="222"/>
    </row>
    <row r="106" spans="1:9" x14ac:dyDescent="0.25">
      <c r="A106" s="7" t="s">
        <v>15</v>
      </c>
      <c r="B106" s="219" t="s">
        <v>86</v>
      </c>
      <c r="C106" s="220"/>
      <c r="D106" s="220"/>
      <c r="E106" s="220"/>
      <c r="F106" s="220"/>
      <c r="G106" s="221"/>
      <c r="H106" s="222">
        <f>'Mat.Equip-MA'!L36</f>
        <v>0</v>
      </c>
      <c r="I106" s="222"/>
    </row>
    <row r="107" spans="1:9" x14ac:dyDescent="0.25">
      <c r="A107" s="7" t="s">
        <v>17</v>
      </c>
      <c r="B107" s="199" t="s">
        <v>87</v>
      </c>
      <c r="C107" s="199"/>
      <c r="D107" s="199"/>
      <c r="E107" s="199"/>
      <c r="F107" s="199"/>
      <c r="G107" s="199"/>
      <c r="H107" s="222">
        <f>'Mat.Equip-MA'!S48</f>
        <v>0</v>
      </c>
      <c r="I107" s="222"/>
    </row>
    <row r="108" spans="1:9" x14ac:dyDescent="0.25">
      <c r="A108" s="7" t="s">
        <v>19</v>
      </c>
      <c r="B108" s="199" t="s">
        <v>88</v>
      </c>
      <c r="C108" s="199"/>
      <c r="D108" s="199"/>
      <c r="E108" s="199"/>
      <c r="F108" s="199"/>
      <c r="G108" s="199"/>
      <c r="H108" s="222">
        <f>'[1]Insumos '!Z17</f>
        <v>0</v>
      </c>
      <c r="I108" s="222"/>
    </row>
    <row r="109" spans="1:9" x14ac:dyDescent="0.25">
      <c r="A109" s="200" t="s">
        <v>32</v>
      </c>
      <c r="B109" s="200"/>
      <c r="C109" s="200"/>
      <c r="D109" s="200"/>
      <c r="E109" s="200"/>
      <c r="F109" s="200"/>
      <c r="G109" s="200"/>
      <c r="H109" s="206">
        <f>SUM(H104:I108)</f>
        <v>0</v>
      </c>
      <c r="I109" s="206"/>
    </row>
    <row r="110" spans="1:9" x14ac:dyDescent="0.25">
      <c r="A110" s="217"/>
      <c r="B110" s="217"/>
      <c r="C110" s="217"/>
      <c r="D110" s="217"/>
      <c r="E110" s="217"/>
      <c r="F110" s="217"/>
      <c r="G110" s="217"/>
      <c r="H110" s="217"/>
      <c r="I110" s="217"/>
    </row>
    <row r="111" spans="1:9" x14ac:dyDescent="0.25">
      <c r="A111" s="218" t="s">
        <v>89</v>
      </c>
      <c r="B111" s="218"/>
      <c r="C111" s="218"/>
      <c r="D111" s="218"/>
      <c r="E111" s="218"/>
      <c r="F111" s="218"/>
      <c r="G111" s="218"/>
      <c r="H111" s="218"/>
      <c r="I111" s="218"/>
    </row>
    <row r="112" spans="1:9" x14ac:dyDescent="0.25">
      <c r="A112" s="21">
        <v>6</v>
      </c>
      <c r="B112" s="210" t="s">
        <v>90</v>
      </c>
      <c r="C112" s="210"/>
      <c r="D112" s="210"/>
      <c r="E112" s="210"/>
      <c r="F112" s="210"/>
      <c r="G112" s="210"/>
      <c r="H112" s="22" t="s">
        <v>28</v>
      </c>
      <c r="I112" s="24" t="s">
        <v>10</v>
      </c>
    </row>
    <row r="113" spans="1:9" x14ac:dyDescent="0.25">
      <c r="A113" s="7" t="s">
        <v>11</v>
      </c>
      <c r="B113" s="199" t="s">
        <v>91</v>
      </c>
      <c r="C113" s="199"/>
      <c r="D113" s="199"/>
      <c r="E113" s="199"/>
      <c r="F113" s="199"/>
      <c r="G113" s="199"/>
      <c r="H113" s="14"/>
      <c r="I113" s="6">
        <f>H113*H130</f>
        <v>0</v>
      </c>
    </row>
    <row r="114" spans="1:9" x14ac:dyDescent="0.25">
      <c r="A114" s="7" t="s">
        <v>13</v>
      </c>
      <c r="B114" s="199" t="s">
        <v>92</v>
      </c>
      <c r="C114" s="199"/>
      <c r="D114" s="199"/>
      <c r="E114" s="199"/>
      <c r="F114" s="199"/>
      <c r="G114" s="199"/>
      <c r="H114" s="14"/>
      <c r="I114" s="6">
        <f>(I113+H130)*H114</f>
        <v>0</v>
      </c>
    </row>
    <row r="115" spans="1:9" x14ac:dyDescent="0.25">
      <c r="A115" s="7" t="s">
        <v>15</v>
      </c>
      <c r="B115" s="199" t="s">
        <v>93</v>
      </c>
      <c r="C115" s="199"/>
      <c r="D115" s="199"/>
      <c r="E115" s="199"/>
      <c r="F115" s="199"/>
      <c r="G115" s="199"/>
      <c r="H115" s="14"/>
      <c r="I115" s="6"/>
    </row>
    <row r="116" spans="1:9" x14ac:dyDescent="0.25">
      <c r="A116" s="207" t="s">
        <v>94</v>
      </c>
      <c r="B116" s="207"/>
      <c r="C116" s="212" t="s">
        <v>95</v>
      </c>
      <c r="D116" s="25" t="s">
        <v>96</v>
      </c>
      <c r="E116" s="26"/>
      <c r="F116" s="26"/>
      <c r="G116" s="27"/>
      <c r="H116" s="14"/>
      <c r="I116" s="6">
        <f>($I$132+$I$133+$H$149)/(1-($H$134))*H116</f>
        <v>0</v>
      </c>
    </row>
    <row r="117" spans="1:9" x14ac:dyDescent="0.25">
      <c r="A117" s="207" t="s">
        <v>97</v>
      </c>
      <c r="B117" s="207"/>
      <c r="C117" s="213"/>
      <c r="D117" s="25" t="s">
        <v>98</v>
      </c>
      <c r="E117" s="26"/>
      <c r="F117" s="26"/>
      <c r="G117" s="27"/>
      <c r="H117" s="28"/>
      <c r="I117" s="6">
        <f>($I$132+$I$133+$H$149)/(1-($H$134))*H117</f>
        <v>0</v>
      </c>
    </row>
    <row r="118" spans="1:9" x14ac:dyDescent="0.25">
      <c r="A118" s="215" t="s">
        <v>99</v>
      </c>
      <c r="B118" s="216"/>
      <c r="C118" s="214"/>
      <c r="D118" s="25" t="s">
        <v>100</v>
      </c>
      <c r="E118" s="26"/>
      <c r="F118" s="26"/>
      <c r="G118" s="27"/>
      <c r="H118" s="28"/>
      <c r="I118" s="6">
        <f>($I$132+$I$133+$H$149)/(1-($H$134))*H118</f>
        <v>0</v>
      </c>
    </row>
    <row r="119" spans="1:9" x14ac:dyDescent="0.25">
      <c r="A119" s="207" t="s">
        <v>101</v>
      </c>
      <c r="B119" s="207"/>
      <c r="C119" s="29" t="s">
        <v>102</v>
      </c>
      <c r="D119" s="25" t="s">
        <v>103</v>
      </c>
      <c r="E119" s="26"/>
      <c r="F119" s="26"/>
      <c r="G119" s="27"/>
      <c r="H119" s="14"/>
      <c r="I119" s="6">
        <f>($I$132+$I$133+$H$149)/(1-($H$134))*H119</f>
        <v>0</v>
      </c>
    </row>
    <row r="120" spans="1:9" x14ac:dyDescent="0.25">
      <c r="A120" s="200" t="s">
        <v>32</v>
      </c>
      <c r="B120" s="200"/>
      <c r="C120" s="200"/>
      <c r="D120" s="200"/>
      <c r="E120" s="200"/>
      <c r="F120" s="200"/>
      <c r="G120" s="200"/>
      <c r="H120" s="30">
        <f>(1+H113)*(1+H114)/(1-(H115))-1</f>
        <v>0</v>
      </c>
      <c r="I120" s="23">
        <f>I113+I114+I116+I117+I118+I119</f>
        <v>0</v>
      </c>
    </row>
    <row r="121" spans="1:9" x14ac:dyDescent="0.25">
      <c r="A121" s="202"/>
      <c r="B121" s="202"/>
      <c r="C121" s="202"/>
      <c r="D121" s="202"/>
      <c r="E121" s="202"/>
      <c r="F121" s="202"/>
      <c r="G121" s="202"/>
      <c r="H121" s="202"/>
      <c r="I121" s="202"/>
    </row>
    <row r="122" spans="1:9" x14ac:dyDescent="0.25">
      <c r="A122" s="208" t="s">
        <v>104</v>
      </c>
      <c r="B122" s="208"/>
      <c r="C122" s="208"/>
      <c r="D122" s="208"/>
      <c r="E122" s="208"/>
      <c r="F122" s="208"/>
      <c r="G122" s="208"/>
      <c r="H122" s="208"/>
      <c r="I122" s="208"/>
    </row>
    <row r="123" spans="1:9" x14ac:dyDescent="0.25">
      <c r="A123" s="209"/>
      <c r="B123" s="209"/>
      <c r="C123" s="209"/>
      <c r="D123" s="209"/>
      <c r="E123" s="209"/>
      <c r="F123" s="209"/>
      <c r="G123" s="209"/>
      <c r="H123" s="209"/>
      <c r="I123" s="209"/>
    </row>
    <row r="124" spans="1:9" x14ac:dyDescent="0.25">
      <c r="A124" s="210" t="s">
        <v>105</v>
      </c>
      <c r="B124" s="210"/>
      <c r="C124" s="210"/>
      <c r="D124" s="210"/>
      <c r="E124" s="210"/>
      <c r="F124" s="210"/>
      <c r="G124" s="210"/>
      <c r="H124" s="211" t="s">
        <v>10</v>
      </c>
      <c r="I124" s="211"/>
    </row>
    <row r="125" spans="1:9" x14ac:dyDescent="0.25">
      <c r="A125" s="7" t="s">
        <v>11</v>
      </c>
      <c r="B125" s="199" t="s">
        <v>106</v>
      </c>
      <c r="C125" s="199"/>
      <c r="D125" s="199"/>
      <c r="E125" s="199"/>
      <c r="F125" s="199"/>
      <c r="G125" s="199"/>
      <c r="H125" s="190">
        <f>H30</f>
        <v>0</v>
      </c>
      <c r="I125" s="190"/>
    </row>
    <row r="126" spans="1:9" x14ac:dyDescent="0.25">
      <c r="A126" s="7" t="s">
        <v>13</v>
      </c>
      <c r="B126" s="199" t="s">
        <v>107</v>
      </c>
      <c r="C126" s="199"/>
      <c r="D126" s="199"/>
      <c r="E126" s="199"/>
      <c r="F126" s="199"/>
      <c r="G126" s="199"/>
      <c r="H126" s="190">
        <f>H68</f>
        <v>0</v>
      </c>
      <c r="I126" s="190"/>
    </row>
    <row r="127" spans="1:9" x14ac:dyDescent="0.25">
      <c r="A127" s="7" t="s">
        <v>15</v>
      </c>
      <c r="B127" s="199" t="s">
        <v>108</v>
      </c>
      <c r="C127" s="199"/>
      <c r="D127" s="199"/>
      <c r="E127" s="199"/>
      <c r="F127" s="199"/>
      <c r="G127" s="199"/>
      <c r="H127" s="190">
        <f>I77</f>
        <v>0</v>
      </c>
      <c r="I127" s="190"/>
    </row>
    <row r="128" spans="1:9" x14ac:dyDescent="0.25">
      <c r="A128" s="7" t="s">
        <v>17</v>
      </c>
      <c r="B128" s="199" t="s">
        <v>109</v>
      </c>
      <c r="C128" s="199"/>
      <c r="D128" s="199"/>
      <c r="E128" s="199"/>
      <c r="F128" s="199"/>
      <c r="G128" s="199"/>
      <c r="H128" s="190">
        <f>H100</f>
        <v>0</v>
      </c>
      <c r="I128" s="190"/>
    </row>
    <row r="129" spans="1:9" x14ac:dyDescent="0.25">
      <c r="A129" s="7" t="s">
        <v>19</v>
      </c>
      <c r="B129" s="199" t="s">
        <v>110</v>
      </c>
      <c r="C129" s="199"/>
      <c r="D129" s="199"/>
      <c r="E129" s="199"/>
      <c r="F129" s="199"/>
      <c r="G129" s="199"/>
      <c r="H129" s="190">
        <f>H109</f>
        <v>0</v>
      </c>
      <c r="I129" s="190"/>
    </row>
    <row r="130" spans="1:9" x14ac:dyDescent="0.25">
      <c r="A130" s="200" t="s">
        <v>111</v>
      </c>
      <c r="B130" s="200"/>
      <c r="C130" s="200"/>
      <c r="D130" s="200"/>
      <c r="E130" s="200"/>
      <c r="F130" s="200"/>
      <c r="G130" s="200"/>
      <c r="H130" s="206">
        <f>SUM(H125:I129)</f>
        <v>0</v>
      </c>
      <c r="I130" s="206"/>
    </row>
    <row r="131" spans="1:9" x14ac:dyDescent="0.25">
      <c r="A131" s="7" t="s">
        <v>21</v>
      </c>
      <c r="B131" s="199" t="s">
        <v>112</v>
      </c>
      <c r="C131" s="199"/>
      <c r="D131" s="199"/>
      <c r="E131" s="199"/>
      <c r="F131" s="199"/>
      <c r="G131" s="199"/>
      <c r="H131" s="190">
        <f>I120</f>
        <v>0</v>
      </c>
      <c r="I131" s="190"/>
    </row>
    <row r="132" spans="1:9" x14ac:dyDescent="0.25">
      <c r="A132" s="200" t="s">
        <v>113</v>
      </c>
      <c r="B132" s="200"/>
      <c r="C132" s="200"/>
      <c r="D132" s="200"/>
      <c r="E132" s="200"/>
      <c r="F132" s="200"/>
      <c r="G132" s="200"/>
      <c r="H132" s="201">
        <f>H130+H131</f>
        <v>0</v>
      </c>
      <c r="I132" s="201"/>
    </row>
  </sheetData>
  <mergeCells count="187">
    <mergeCell ref="B6:G6"/>
    <mergeCell ref="H6:I6"/>
    <mergeCell ref="B7:G7"/>
    <mergeCell ref="H7:I7"/>
    <mergeCell ref="B8:G8"/>
    <mergeCell ref="H8:I8"/>
    <mergeCell ref="A1:I1"/>
    <mergeCell ref="A2:I2"/>
    <mergeCell ref="A3:I3"/>
    <mergeCell ref="A4:I4"/>
    <mergeCell ref="B5:G5"/>
    <mergeCell ref="H5:I5"/>
    <mergeCell ref="A13:I13"/>
    <mergeCell ref="A14:I14"/>
    <mergeCell ref="A15:I15"/>
    <mergeCell ref="B16:G16"/>
    <mergeCell ref="H16:I16"/>
    <mergeCell ref="B17:G17"/>
    <mergeCell ref="H17:I17"/>
    <mergeCell ref="A9:I9"/>
    <mergeCell ref="A10:I10"/>
    <mergeCell ref="A11:C11"/>
    <mergeCell ref="D11:E11"/>
    <mergeCell ref="F11:I11"/>
    <mergeCell ref="A12:C12"/>
    <mergeCell ref="D12:E12"/>
    <mergeCell ref="F12:I12"/>
    <mergeCell ref="A21:I21"/>
    <mergeCell ref="A22:I22"/>
    <mergeCell ref="B23:G23"/>
    <mergeCell ref="H23:I23"/>
    <mergeCell ref="B24:F24"/>
    <mergeCell ref="H24:I24"/>
    <mergeCell ref="B18:G18"/>
    <mergeCell ref="H18:I18"/>
    <mergeCell ref="B19:G19"/>
    <mergeCell ref="H19:I19"/>
    <mergeCell ref="B20:G20"/>
    <mergeCell ref="H20:I20"/>
    <mergeCell ref="B28:F28"/>
    <mergeCell ref="H28:I28"/>
    <mergeCell ref="B29:F29"/>
    <mergeCell ref="H29:I29"/>
    <mergeCell ref="A30:G30"/>
    <mergeCell ref="H30:I30"/>
    <mergeCell ref="B25:F25"/>
    <mergeCell ref="H25:I25"/>
    <mergeCell ref="B26:F26"/>
    <mergeCell ref="H26:I26"/>
    <mergeCell ref="B27:F27"/>
    <mergeCell ref="H27:I27"/>
    <mergeCell ref="B37:G37"/>
    <mergeCell ref="A38:G38"/>
    <mergeCell ref="A39:I39"/>
    <mergeCell ref="A40:I40"/>
    <mergeCell ref="B41:G41"/>
    <mergeCell ref="B42:G42"/>
    <mergeCell ref="A31:I31"/>
    <mergeCell ref="A32:I32"/>
    <mergeCell ref="A33:I33"/>
    <mergeCell ref="B34:G34"/>
    <mergeCell ref="B35:G35"/>
    <mergeCell ref="B36:G36"/>
    <mergeCell ref="B49:G49"/>
    <mergeCell ref="A50:G50"/>
    <mergeCell ref="A51:I51"/>
    <mergeCell ref="A52:I52"/>
    <mergeCell ref="B53:G53"/>
    <mergeCell ref="H53:I53"/>
    <mergeCell ref="B43:G43"/>
    <mergeCell ref="B44:G44"/>
    <mergeCell ref="B45:G45"/>
    <mergeCell ref="B46:G46"/>
    <mergeCell ref="B47:G47"/>
    <mergeCell ref="B48:G48"/>
    <mergeCell ref="B57:G57"/>
    <mergeCell ref="H57:I57"/>
    <mergeCell ref="B58:G58"/>
    <mergeCell ref="H58:I58"/>
    <mergeCell ref="B59:G59"/>
    <mergeCell ref="H59:I59"/>
    <mergeCell ref="H54:I54"/>
    <mergeCell ref="B55:G55"/>
    <mergeCell ref="H55:I55"/>
    <mergeCell ref="B56:G56"/>
    <mergeCell ref="H56:I56"/>
    <mergeCell ref="B54:F54"/>
    <mergeCell ref="B65:G65"/>
    <mergeCell ref="H65:I65"/>
    <mergeCell ref="B66:G66"/>
    <mergeCell ref="H66:I66"/>
    <mergeCell ref="B67:G67"/>
    <mergeCell ref="H67:I67"/>
    <mergeCell ref="A60:G60"/>
    <mergeCell ref="H60:I60"/>
    <mergeCell ref="A61:I61"/>
    <mergeCell ref="A62:I62"/>
    <mergeCell ref="A63:I63"/>
    <mergeCell ref="B64:G64"/>
    <mergeCell ref="H64:I64"/>
    <mergeCell ref="B73:G73"/>
    <mergeCell ref="B74:G74"/>
    <mergeCell ref="B75:G75"/>
    <mergeCell ref="B76:G76"/>
    <mergeCell ref="A77:G77"/>
    <mergeCell ref="A78:I78"/>
    <mergeCell ref="A68:G68"/>
    <mergeCell ref="H68:I68"/>
    <mergeCell ref="A69:I69"/>
    <mergeCell ref="A70:I70"/>
    <mergeCell ref="B71:G71"/>
    <mergeCell ref="B72:G72"/>
    <mergeCell ref="B85:G85"/>
    <mergeCell ref="B86:G86"/>
    <mergeCell ref="B87:G87"/>
    <mergeCell ref="A88:G88"/>
    <mergeCell ref="A89:I89"/>
    <mergeCell ref="A90:I90"/>
    <mergeCell ref="A79:I79"/>
    <mergeCell ref="A80:I80"/>
    <mergeCell ref="B81:G81"/>
    <mergeCell ref="B82:G82"/>
    <mergeCell ref="B83:G83"/>
    <mergeCell ref="B84:G84"/>
    <mergeCell ref="B97:G97"/>
    <mergeCell ref="H97:I97"/>
    <mergeCell ref="B98:G98"/>
    <mergeCell ref="H98:I98"/>
    <mergeCell ref="B99:G99"/>
    <mergeCell ref="H99:I99"/>
    <mergeCell ref="B91:G91"/>
    <mergeCell ref="B92:G92"/>
    <mergeCell ref="A93:G93"/>
    <mergeCell ref="A94:I94"/>
    <mergeCell ref="A95:I95"/>
    <mergeCell ref="A96:I96"/>
    <mergeCell ref="B104:G104"/>
    <mergeCell ref="H104:I104"/>
    <mergeCell ref="B105:G105"/>
    <mergeCell ref="H105:I105"/>
    <mergeCell ref="B106:G106"/>
    <mergeCell ref="H106:I106"/>
    <mergeCell ref="A100:G100"/>
    <mergeCell ref="H100:I100"/>
    <mergeCell ref="A101:I101"/>
    <mergeCell ref="A102:I102"/>
    <mergeCell ref="B103:G103"/>
    <mergeCell ref="H103:I103"/>
    <mergeCell ref="A110:I110"/>
    <mergeCell ref="A111:I111"/>
    <mergeCell ref="B112:G112"/>
    <mergeCell ref="B113:G113"/>
    <mergeCell ref="B114:G114"/>
    <mergeCell ref="B115:G115"/>
    <mergeCell ref="B107:G107"/>
    <mergeCell ref="H107:I107"/>
    <mergeCell ref="B108:G108"/>
    <mergeCell ref="H108:I108"/>
    <mergeCell ref="A109:G109"/>
    <mergeCell ref="H109:I109"/>
    <mergeCell ref="A121:I121"/>
    <mergeCell ref="A122:I122"/>
    <mergeCell ref="A123:I123"/>
    <mergeCell ref="A124:G124"/>
    <mergeCell ref="H124:I124"/>
    <mergeCell ref="B125:G125"/>
    <mergeCell ref="H125:I125"/>
    <mergeCell ref="A116:B116"/>
    <mergeCell ref="C116:C118"/>
    <mergeCell ref="A117:B117"/>
    <mergeCell ref="A118:B118"/>
    <mergeCell ref="A119:B119"/>
    <mergeCell ref="A120:G120"/>
    <mergeCell ref="A132:G132"/>
    <mergeCell ref="H132:I132"/>
    <mergeCell ref="B129:G129"/>
    <mergeCell ref="H129:I129"/>
    <mergeCell ref="A130:G130"/>
    <mergeCell ref="H130:I130"/>
    <mergeCell ref="B131:G131"/>
    <mergeCell ref="H131:I131"/>
    <mergeCell ref="B126:G126"/>
    <mergeCell ref="H126:I126"/>
    <mergeCell ref="B127:G127"/>
    <mergeCell ref="H127:I127"/>
    <mergeCell ref="B128:G128"/>
    <mergeCell ref="H128:I128"/>
  </mergeCells>
  <pageMargins left="0.511811024" right="0.511811024" top="0.78740157499999996" bottom="0.78740157499999996" header="0.31496062000000002" footer="0.3149606200000000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FFDA52-D9B4-49B3-A1E7-6DA2239FAD90}">
  <dimension ref="A1:E19"/>
  <sheetViews>
    <sheetView workbookViewId="0">
      <selection activeCell="A2" sqref="A2:E2"/>
    </sheetView>
  </sheetViews>
  <sheetFormatPr defaultRowHeight="15" x14ac:dyDescent="0.25"/>
  <cols>
    <col min="1" max="1" width="30.5703125" bestFit="1" customWidth="1"/>
    <col min="2" max="2" width="8.85546875" bestFit="1" customWidth="1"/>
    <col min="3" max="3" width="29.42578125" bestFit="1" customWidth="1"/>
    <col min="4" max="4" width="18.140625" hidden="1" customWidth="1"/>
    <col min="5" max="5" width="18.140625" bestFit="1" customWidth="1"/>
  </cols>
  <sheetData>
    <row r="1" spans="1:5" x14ac:dyDescent="0.25">
      <c r="A1" s="242" t="s">
        <v>360</v>
      </c>
      <c r="B1" s="242"/>
      <c r="C1" s="242"/>
      <c r="D1" s="242"/>
      <c r="E1" s="242"/>
    </row>
    <row r="2" spans="1:5" x14ac:dyDescent="0.25">
      <c r="A2" s="243" t="s">
        <v>361</v>
      </c>
      <c r="B2" s="243"/>
      <c r="C2" s="243"/>
      <c r="D2" s="243"/>
      <c r="E2" s="243"/>
    </row>
    <row r="4" spans="1:5" x14ac:dyDescent="0.25">
      <c r="A4" s="240" t="s">
        <v>362</v>
      </c>
      <c r="B4" s="240"/>
      <c r="C4" s="240"/>
      <c r="D4" s="240"/>
      <c r="E4" s="240"/>
    </row>
    <row r="5" spans="1:5" ht="75" x14ac:dyDescent="0.25">
      <c r="A5" s="96" t="s">
        <v>363</v>
      </c>
      <c r="B5" s="97" t="s">
        <v>364</v>
      </c>
      <c r="C5" s="97" t="s">
        <v>365</v>
      </c>
      <c r="D5" s="97" t="s">
        <v>365</v>
      </c>
      <c r="E5" s="98" t="s">
        <v>366</v>
      </c>
    </row>
    <row r="6" spans="1:5" x14ac:dyDescent="0.25">
      <c r="A6" s="99" t="s">
        <v>367</v>
      </c>
      <c r="B6" s="111">
        <v>8.3333333333333339E-4</v>
      </c>
      <c r="C6" s="117" cm="1">
        <f t="array" ref="C6:D6">'Serv.Interno MA'!H132:I132</f>
        <v>0</v>
      </c>
      <c r="D6" s="110">
        <v>0</v>
      </c>
      <c r="E6" s="122">
        <f>B6*C6</f>
        <v>0</v>
      </c>
    </row>
    <row r="7" spans="1:5" x14ac:dyDescent="0.25">
      <c r="A7" s="99" t="s">
        <v>368</v>
      </c>
      <c r="B7" s="108"/>
      <c r="C7" s="109"/>
      <c r="D7" s="110"/>
      <c r="E7" s="122"/>
    </row>
    <row r="8" spans="1:5" x14ac:dyDescent="0.25">
      <c r="A8" s="99"/>
      <c r="B8" s="99"/>
      <c r="C8" s="103" t="s">
        <v>32</v>
      </c>
      <c r="D8" s="104"/>
      <c r="E8" s="123">
        <f>SUM(E6:E7)</f>
        <v>0</v>
      </c>
    </row>
    <row r="9" spans="1:5" x14ac:dyDescent="0.25">
      <c r="A9" s="105"/>
      <c r="B9" s="105"/>
      <c r="C9" s="106"/>
      <c r="D9" s="107"/>
      <c r="E9" s="121"/>
    </row>
    <row r="10" spans="1:5" x14ac:dyDescent="0.25">
      <c r="A10" s="241" t="s">
        <v>373</v>
      </c>
      <c r="B10" s="241"/>
      <c r="C10" s="241"/>
      <c r="D10" s="241"/>
      <c r="E10" s="241"/>
    </row>
    <row r="11" spans="1:5" ht="75" x14ac:dyDescent="0.25">
      <c r="A11" s="112" t="s">
        <v>363</v>
      </c>
      <c r="B11" s="113" t="s">
        <v>374</v>
      </c>
      <c r="C11" s="113" t="s">
        <v>365</v>
      </c>
      <c r="D11" s="113" t="s">
        <v>365</v>
      </c>
      <c r="E11" s="114" t="s">
        <v>366</v>
      </c>
    </row>
    <row r="12" spans="1:5" x14ac:dyDescent="0.25">
      <c r="A12" s="99" t="s">
        <v>367</v>
      </c>
      <c r="B12" s="119">
        <v>3.7037037037037035E-4</v>
      </c>
      <c r="C12" s="101" cm="1">
        <f t="array" ref="C12:D12">'Serv.Externo-MA'!H132:I132</f>
        <v>0</v>
      </c>
      <c r="D12" s="102">
        <v>0</v>
      </c>
      <c r="E12" s="122">
        <f>B12*C12</f>
        <v>0</v>
      </c>
    </row>
    <row r="13" spans="1:5" x14ac:dyDescent="0.25">
      <c r="A13" s="99" t="s">
        <v>368</v>
      </c>
      <c r="B13" s="100"/>
      <c r="C13" s="101"/>
      <c r="D13" s="102"/>
      <c r="E13" s="122"/>
    </row>
    <row r="14" spans="1:5" x14ac:dyDescent="0.25">
      <c r="A14" s="99"/>
      <c r="B14" s="99"/>
      <c r="C14" s="103" t="s">
        <v>32</v>
      </c>
      <c r="D14" s="104"/>
      <c r="E14" s="123">
        <f>SUM(E12:E13)</f>
        <v>0</v>
      </c>
    </row>
    <row r="15" spans="1:5" x14ac:dyDescent="0.25">
      <c r="A15" s="105"/>
      <c r="B15" s="105"/>
      <c r="C15" s="106"/>
      <c r="D15" s="107"/>
      <c r="E15" s="121"/>
    </row>
    <row r="16" spans="1:5" x14ac:dyDescent="0.25">
      <c r="A16" s="105"/>
      <c r="B16" s="105"/>
      <c r="C16" s="106"/>
      <c r="D16" s="107"/>
      <c r="E16" s="121"/>
    </row>
    <row r="17" spans="1:5" x14ac:dyDescent="0.25">
      <c r="A17" s="115" t="s">
        <v>369</v>
      </c>
      <c r="B17" s="115" t="s">
        <v>370</v>
      </c>
      <c r="C17" s="115" t="s">
        <v>379</v>
      </c>
      <c r="D17" s="116" t="s">
        <v>371</v>
      </c>
      <c r="E17" s="116" t="s">
        <v>371</v>
      </c>
    </row>
    <row r="18" spans="1:5" x14ac:dyDescent="0.25">
      <c r="A18" s="99" t="s">
        <v>372</v>
      </c>
      <c r="B18" s="99"/>
      <c r="C18" s="109"/>
      <c r="D18" s="102"/>
      <c r="E18" s="120"/>
    </row>
    <row r="19" spans="1:5" x14ac:dyDescent="0.25">
      <c r="A19" s="99" t="s">
        <v>380</v>
      </c>
      <c r="B19" s="64"/>
      <c r="C19" s="64"/>
      <c r="D19" s="64"/>
      <c r="E19" s="64"/>
    </row>
  </sheetData>
  <mergeCells count="4">
    <mergeCell ref="A1:E1"/>
    <mergeCell ref="A2:E2"/>
    <mergeCell ref="A4:E4"/>
    <mergeCell ref="A10:E10"/>
  </mergeCells>
  <pageMargins left="0.511811024" right="0.511811024" top="0.78740157499999996" bottom="0.78740157499999996" header="0.31496062000000002" footer="0.3149606200000000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764619-9F7C-4B79-9908-A943F0CB80E4}">
  <dimension ref="A1:I132"/>
  <sheetViews>
    <sheetView topLeftCell="A121" workbookViewId="0">
      <selection activeCell="L118" sqref="L118"/>
    </sheetView>
  </sheetViews>
  <sheetFormatPr defaultRowHeight="15" x14ac:dyDescent="0.25"/>
  <cols>
    <col min="9" max="9" width="26.140625" customWidth="1"/>
  </cols>
  <sheetData>
    <row r="1" spans="1:9" x14ac:dyDescent="0.25">
      <c r="A1" s="203" t="s">
        <v>0</v>
      </c>
      <c r="B1" s="203"/>
      <c r="C1" s="203"/>
      <c r="D1" s="203"/>
      <c r="E1" s="203"/>
      <c r="F1" s="203"/>
      <c r="G1" s="203"/>
      <c r="H1" s="203"/>
      <c r="I1" s="203"/>
    </row>
    <row r="2" spans="1:9" x14ac:dyDescent="0.25">
      <c r="A2" s="204" t="s">
        <v>1</v>
      </c>
      <c r="B2" s="204"/>
      <c r="C2" s="204"/>
      <c r="D2" s="204"/>
      <c r="E2" s="204"/>
      <c r="F2" s="204"/>
      <c r="G2" s="204"/>
      <c r="H2" s="204"/>
      <c r="I2" s="204"/>
    </row>
    <row r="3" spans="1:9" x14ac:dyDescent="0.25">
      <c r="A3" s="205" t="s">
        <v>115</v>
      </c>
      <c r="B3" s="205"/>
      <c r="C3" s="205"/>
      <c r="D3" s="205"/>
      <c r="E3" s="205"/>
      <c r="F3" s="205"/>
      <c r="G3" s="205"/>
      <c r="H3" s="205"/>
      <c r="I3" s="205"/>
    </row>
    <row r="4" spans="1:9" x14ac:dyDescent="0.25">
      <c r="A4" s="185" t="s">
        <v>116</v>
      </c>
      <c r="B4" s="185"/>
      <c r="C4" s="185"/>
      <c r="D4" s="185"/>
      <c r="E4" s="185"/>
      <c r="F4" s="185"/>
      <c r="G4" s="185"/>
      <c r="H4" s="185"/>
      <c r="I4" s="185"/>
    </row>
    <row r="5" spans="1:9" x14ac:dyDescent="0.25">
      <c r="A5" s="32" t="s">
        <v>11</v>
      </c>
      <c r="B5" s="194" t="s">
        <v>117</v>
      </c>
      <c r="C5" s="194"/>
      <c r="D5" s="194"/>
      <c r="E5" s="194"/>
      <c r="F5" s="194"/>
      <c r="G5" s="194"/>
      <c r="H5" s="198" t="s">
        <v>315</v>
      </c>
      <c r="I5" s="198"/>
    </row>
    <row r="6" spans="1:9" x14ac:dyDescent="0.25">
      <c r="A6" s="32" t="s">
        <v>13</v>
      </c>
      <c r="B6" s="194" t="s">
        <v>295</v>
      </c>
      <c r="C6" s="194"/>
      <c r="D6" s="194"/>
      <c r="E6" s="194"/>
      <c r="F6" s="194"/>
      <c r="G6" s="194"/>
      <c r="H6" s="244" t="s">
        <v>316</v>
      </c>
      <c r="I6" s="244"/>
    </row>
    <row r="7" spans="1:9" x14ac:dyDescent="0.25">
      <c r="A7" s="32" t="s">
        <v>15</v>
      </c>
      <c r="B7" s="194" t="s">
        <v>119</v>
      </c>
      <c r="C7" s="194"/>
      <c r="D7" s="194"/>
      <c r="E7" s="194"/>
      <c r="F7" s="194"/>
      <c r="G7" s="194"/>
      <c r="H7" s="196" t="s">
        <v>317</v>
      </c>
      <c r="I7" s="197"/>
    </row>
    <row r="8" spans="1:9" x14ac:dyDescent="0.25">
      <c r="A8" s="32" t="s">
        <v>17</v>
      </c>
      <c r="B8" s="194" t="s">
        <v>120</v>
      </c>
      <c r="C8" s="194"/>
      <c r="D8" s="194"/>
      <c r="E8" s="194"/>
      <c r="F8" s="194"/>
      <c r="G8" s="194"/>
      <c r="H8" s="197">
        <v>60</v>
      </c>
      <c r="I8" s="197"/>
    </row>
    <row r="9" spans="1:9" x14ac:dyDescent="0.25">
      <c r="A9" s="186"/>
      <c r="B9" s="186"/>
      <c r="C9" s="186"/>
      <c r="D9" s="186"/>
      <c r="E9" s="186"/>
      <c r="F9" s="186"/>
      <c r="G9" s="186"/>
      <c r="H9" s="186"/>
      <c r="I9" s="186"/>
    </row>
    <row r="10" spans="1:9" x14ac:dyDescent="0.25">
      <c r="A10" s="185" t="s">
        <v>121</v>
      </c>
      <c r="B10" s="185"/>
      <c r="C10" s="185"/>
      <c r="D10" s="185"/>
      <c r="E10" s="185"/>
      <c r="F10" s="185"/>
      <c r="G10" s="185"/>
      <c r="H10" s="185"/>
      <c r="I10" s="185"/>
    </row>
    <row r="11" spans="1:9" x14ac:dyDescent="0.25">
      <c r="A11" s="186" t="s">
        <v>122</v>
      </c>
      <c r="B11" s="186"/>
      <c r="C11" s="186"/>
      <c r="D11" s="186" t="s">
        <v>123</v>
      </c>
      <c r="E11" s="186"/>
      <c r="F11" s="186" t="s">
        <v>124</v>
      </c>
      <c r="G11" s="186"/>
      <c r="H11" s="186"/>
      <c r="I11" s="186"/>
    </row>
    <row r="12" spans="1:9" x14ac:dyDescent="0.25">
      <c r="A12" s="186" t="s">
        <v>125</v>
      </c>
      <c r="B12" s="186"/>
      <c r="C12" s="186"/>
      <c r="D12" s="186" t="s">
        <v>126</v>
      </c>
      <c r="E12" s="186"/>
      <c r="F12" s="186" t="s">
        <v>127</v>
      </c>
      <c r="G12" s="186"/>
      <c r="H12" s="186"/>
      <c r="I12" s="186"/>
    </row>
    <row r="13" spans="1:9" x14ac:dyDescent="0.25">
      <c r="A13" s="185" t="s">
        <v>128</v>
      </c>
      <c r="B13" s="185"/>
      <c r="C13" s="185"/>
      <c r="D13" s="185"/>
      <c r="E13" s="185"/>
      <c r="F13" s="185"/>
      <c r="G13" s="185"/>
      <c r="H13" s="185"/>
      <c r="I13" s="185"/>
    </row>
    <row r="14" spans="1:9" x14ac:dyDescent="0.25">
      <c r="A14" s="185" t="s">
        <v>129</v>
      </c>
      <c r="B14" s="185"/>
      <c r="C14" s="185"/>
      <c r="D14" s="185"/>
      <c r="E14" s="185"/>
      <c r="F14" s="185"/>
      <c r="G14" s="185"/>
      <c r="H14" s="185"/>
      <c r="I14" s="185"/>
    </row>
    <row r="15" spans="1:9" x14ac:dyDescent="0.25">
      <c r="A15" s="193" t="s">
        <v>114</v>
      </c>
      <c r="B15" s="193"/>
      <c r="C15" s="193"/>
      <c r="D15" s="193"/>
      <c r="E15" s="193"/>
      <c r="F15" s="193"/>
      <c r="G15" s="193"/>
      <c r="H15" s="193"/>
      <c r="I15" s="193"/>
    </row>
    <row r="16" spans="1:9" x14ac:dyDescent="0.25">
      <c r="A16" s="2">
        <v>1</v>
      </c>
      <c r="B16" s="228" t="s">
        <v>2</v>
      </c>
      <c r="C16" s="228"/>
      <c r="D16" s="228"/>
      <c r="E16" s="228"/>
      <c r="F16" s="228"/>
      <c r="G16" s="228"/>
      <c r="H16" s="235" t="s">
        <v>130</v>
      </c>
      <c r="I16" s="235"/>
    </row>
    <row r="17" spans="1:9" x14ac:dyDescent="0.25">
      <c r="A17" s="2">
        <v>2</v>
      </c>
      <c r="B17" s="228" t="s">
        <v>3</v>
      </c>
      <c r="C17" s="228"/>
      <c r="D17" s="228"/>
      <c r="E17" s="228"/>
      <c r="F17" s="228"/>
      <c r="G17" s="228"/>
      <c r="H17" s="235" t="s">
        <v>4</v>
      </c>
      <c r="I17" s="235"/>
    </row>
    <row r="18" spans="1:9" x14ac:dyDescent="0.25">
      <c r="A18" s="2">
        <v>3</v>
      </c>
      <c r="B18" s="228" t="s">
        <v>5</v>
      </c>
      <c r="C18" s="228"/>
      <c r="D18" s="228"/>
      <c r="E18" s="228"/>
      <c r="F18" s="228"/>
      <c r="G18" s="228"/>
      <c r="H18" s="238"/>
      <c r="I18" s="239"/>
    </row>
    <row r="19" spans="1:9" x14ac:dyDescent="0.25">
      <c r="A19" s="2">
        <v>4</v>
      </c>
      <c r="B19" s="228" t="s">
        <v>6</v>
      </c>
      <c r="C19" s="228"/>
      <c r="D19" s="228"/>
      <c r="E19" s="228"/>
      <c r="F19" s="228"/>
      <c r="G19" s="228"/>
      <c r="H19" s="235" t="s">
        <v>329</v>
      </c>
      <c r="I19" s="235"/>
    </row>
    <row r="20" spans="1:9" x14ac:dyDescent="0.25">
      <c r="A20" s="2">
        <v>5</v>
      </c>
      <c r="B20" s="228" t="s">
        <v>7</v>
      </c>
      <c r="C20" s="228"/>
      <c r="D20" s="228"/>
      <c r="E20" s="228"/>
      <c r="F20" s="228"/>
      <c r="G20" s="228"/>
      <c r="H20" s="236" t="s">
        <v>307</v>
      </c>
      <c r="I20" s="236"/>
    </row>
    <row r="21" spans="1:9" x14ac:dyDescent="0.25">
      <c r="A21" s="234"/>
      <c r="B21" s="234"/>
      <c r="C21" s="234"/>
      <c r="D21" s="234"/>
      <c r="E21" s="234"/>
      <c r="F21" s="234"/>
      <c r="G21" s="234"/>
      <c r="H21" s="234"/>
      <c r="I21" s="234"/>
    </row>
    <row r="22" spans="1:9" x14ac:dyDescent="0.25">
      <c r="A22" s="218" t="s">
        <v>8</v>
      </c>
      <c r="B22" s="218"/>
      <c r="C22" s="218"/>
      <c r="D22" s="218"/>
      <c r="E22" s="218"/>
      <c r="F22" s="218"/>
      <c r="G22" s="218"/>
      <c r="H22" s="218"/>
      <c r="I22" s="218"/>
    </row>
    <row r="23" spans="1:9" x14ac:dyDescent="0.25">
      <c r="A23" s="1">
        <v>1</v>
      </c>
      <c r="B23" s="218" t="s">
        <v>9</v>
      </c>
      <c r="C23" s="218"/>
      <c r="D23" s="218"/>
      <c r="E23" s="218"/>
      <c r="F23" s="218"/>
      <c r="G23" s="218"/>
      <c r="H23" s="237" t="s">
        <v>10</v>
      </c>
      <c r="I23" s="237"/>
    </row>
    <row r="24" spans="1:9" x14ac:dyDescent="0.25">
      <c r="A24" s="4" t="s">
        <v>11</v>
      </c>
      <c r="B24" s="187" t="s">
        <v>12</v>
      </c>
      <c r="C24" s="188"/>
      <c r="D24" s="188"/>
      <c r="E24" s="188"/>
      <c r="F24" s="189"/>
      <c r="G24" s="5"/>
      <c r="H24" s="190">
        <f>H18</f>
        <v>0</v>
      </c>
      <c r="I24" s="190"/>
    </row>
    <row r="25" spans="1:9" x14ac:dyDescent="0.25">
      <c r="A25" s="7" t="s">
        <v>13</v>
      </c>
      <c r="B25" s="187" t="s">
        <v>14</v>
      </c>
      <c r="C25" s="188"/>
      <c r="D25" s="188"/>
      <c r="E25" s="188"/>
      <c r="F25" s="189"/>
      <c r="G25" s="5"/>
      <c r="H25" s="190">
        <v>0</v>
      </c>
      <c r="I25" s="190"/>
    </row>
    <row r="26" spans="1:9" x14ac:dyDescent="0.25">
      <c r="A26" s="7" t="s">
        <v>15</v>
      </c>
      <c r="B26" s="187" t="s">
        <v>16</v>
      </c>
      <c r="C26" s="188"/>
      <c r="D26" s="188"/>
      <c r="E26" s="188"/>
      <c r="F26" s="189"/>
      <c r="G26" s="5"/>
      <c r="H26" s="190">
        <v>0</v>
      </c>
      <c r="I26" s="190"/>
    </row>
    <row r="27" spans="1:9" x14ac:dyDescent="0.25">
      <c r="A27" s="4" t="s">
        <v>17</v>
      </c>
      <c r="B27" s="187" t="s">
        <v>18</v>
      </c>
      <c r="C27" s="188"/>
      <c r="D27" s="188"/>
      <c r="E27" s="188"/>
      <c r="F27" s="189"/>
      <c r="G27" s="5"/>
      <c r="H27" s="190">
        <v>0</v>
      </c>
      <c r="I27" s="190"/>
    </row>
    <row r="28" spans="1:9" x14ac:dyDescent="0.25">
      <c r="A28" s="4" t="s">
        <v>19</v>
      </c>
      <c r="B28" s="187" t="s">
        <v>20</v>
      </c>
      <c r="C28" s="188"/>
      <c r="D28" s="188"/>
      <c r="E28" s="188"/>
      <c r="F28" s="189"/>
      <c r="G28" s="5"/>
      <c r="H28" s="190">
        <v>0</v>
      </c>
      <c r="I28" s="190"/>
    </row>
    <row r="29" spans="1:9" x14ac:dyDescent="0.25">
      <c r="A29" s="4" t="s">
        <v>21</v>
      </c>
      <c r="B29" s="187" t="s">
        <v>22</v>
      </c>
      <c r="C29" s="188"/>
      <c r="D29" s="188"/>
      <c r="E29" s="188"/>
      <c r="F29" s="189"/>
      <c r="G29" s="5"/>
      <c r="H29" s="191">
        <v>0</v>
      </c>
      <c r="I29" s="191"/>
    </row>
    <row r="30" spans="1:9" x14ac:dyDescent="0.25">
      <c r="A30" s="193" t="s">
        <v>23</v>
      </c>
      <c r="B30" s="193"/>
      <c r="C30" s="193"/>
      <c r="D30" s="193"/>
      <c r="E30" s="193"/>
      <c r="F30" s="193"/>
      <c r="G30" s="193"/>
      <c r="H30" s="231">
        <f>SUM(H24:I29)</f>
        <v>0</v>
      </c>
      <c r="I30" s="231"/>
    </row>
    <row r="31" spans="1:9" x14ac:dyDescent="0.25">
      <c r="A31" s="234"/>
      <c r="B31" s="234"/>
      <c r="C31" s="234"/>
      <c r="D31" s="234"/>
      <c r="E31" s="234"/>
      <c r="F31" s="234"/>
      <c r="G31" s="234"/>
      <c r="H31" s="234"/>
      <c r="I31" s="234"/>
    </row>
    <row r="32" spans="1:9" x14ac:dyDescent="0.25">
      <c r="A32" s="218" t="s">
        <v>24</v>
      </c>
      <c r="B32" s="218"/>
      <c r="C32" s="218"/>
      <c r="D32" s="218"/>
      <c r="E32" s="218"/>
      <c r="F32" s="218"/>
      <c r="G32" s="218"/>
      <c r="H32" s="218"/>
      <c r="I32" s="218"/>
    </row>
    <row r="33" spans="1:9" x14ac:dyDescent="0.25">
      <c r="A33" s="218" t="s">
        <v>25</v>
      </c>
      <c r="B33" s="218"/>
      <c r="C33" s="218"/>
      <c r="D33" s="218"/>
      <c r="E33" s="218"/>
      <c r="F33" s="218"/>
      <c r="G33" s="218"/>
      <c r="H33" s="218"/>
      <c r="I33" s="218"/>
    </row>
    <row r="34" spans="1:9" x14ac:dyDescent="0.25">
      <c r="A34" s="11" t="s">
        <v>26</v>
      </c>
      <c r="B34" s="218" t="s">
        <v>27</v>
      </c>
      <c r="C34" s="218"/>
      <c r="D34" s="218"/>
      <c r="E34" s="218"/>
      <c r="F34" s="218"/>
      <c r="G34" s="218"/>
      <c r="H34" s="11" t="s">
        <v>28</v>
      </c>
      <c r="I34" s="11" t="s">
        <v>10</v>
      </c>
    </row>
    <row r="35" spans="1:9" x14ac:dyDescent="0.25">
      <c r="A35" s="3" t="s">
        <v>11</v>
      </c>
      <c r="B35" s="228" t="s">
        <v>29</v>
      </c>
      <c r="C35" s="228"/>
      <c r="D35" s="228"/>
      <c r="E35" s="228"/>
      <c r="F35" s="228"/>
      <c r="G35" s="228"/>
      <c r="H35" s="12">
        <f>1/12</f>
        <v>8.3333333333333329E-2</v>
      </c>
      <c r="I35" s="5">
        <f>H35*$H$30</f>
        <v>0</v>
      </c>
    </row>
    <row r="36" spans="1:9" x14ac:dyDescent="0.25">
      <c r="A36" s="3" t="s">
        <v>13</v>
      </c>
      <c r="B36" s="228" t="s">
        <v>30</v>
      </c>
      <c r="C36" s="228"/>
      <c r="D36" s="228"/>
      <c r="E36" s="228"/>
      <c r="F36" s="228"/>
      <c r="G36" s="228"/>
      <c r="H36" s="12">
        <v>0.121</v>
      </c>
      <c r="I36" s="5">
        <f>H36*$H$30</f>
        <v>0</v>
      </c>
    </row>
    <row r="37" spans="1:9" x14ac:dyDescent="0.25">
      <c r="A37" s="13" t="s">
        <v>15</v>
      </c>
      <c r="B37" s="199" t="s">
        <v>31</v>
      </c>
      <c r="C37" s="199"/>
      <c r="D37" s="199"/>
      <c r="E37" s="199"/>
      <c r="F37" s="199"/>
      <c r="G37" s="199"/>
      <c r="H37" s="14">
        <f>(H35+H36)*H50</f>
        <v>6.9064666666666663E-2</v>
      </c>
      <c r="I37" s="5">
        <f>H37*$H$30</f>
        <v>0</v>
      </c>
    </row>
    <row r="38" spans="1:9" x14ac:dyDescent="0.25">
      <c r="A38" s="193" t="s">
        <v>32</v>
      </c>
      <c r="B38" s="193"/>
      <c r="C38" s="193"/>
      <c r="D38" s="193"/>
      <c r="E38" s="193"/>
      <c r="F38" s="193"/>
      <c r="G38" s="193"/>
      <c r="H38" s="15">
        <f>SUM(H35:H37)</f>
        <v>0.27339799999999997</v>
      </c>
      <c r="I38" s="16">
        <f>SUM(I35:I37)</f>
        <v>0</v>
      </c>
    </row>
    <row r="39" spans="1:9" x14ac:dyDescent="0.25">
      <c r="A39" s="230"/>
      <c r="B39" s="230"/>
      <c r="C39" s="230"/>
      <c r="D39" s="230"/>
      <c r="E39" s="230"/>
      <c r="F39" s="230"/>
      <c r="G39" s="230"/>
      <c r="H39" s="230"/>
      <c r="I39" s="230"/>
    </row>
    <row r="40" spans="1:9" x14ac:dyDescent="0.25">
      <c r="A40" s="218" t="s">
        <v>33</v>
      </c>
      <c r="B40" s="218"/>
      <c r="C40" s="218"/>
      <c r="D40" s="218"/>
      <c r="E40" s="218"/>
      <c r="F40" s="218"/>
      <c r="G40" s="218"/>
      <c r="H40" s="218"/>
      <c r="I40" s="218"/>
    </row>
    <row r="41" spans="1:9" x14ac:dyDescent="0.25">
      <c r="A41" s="9" t="s">
        <v>34</v>
      </c>
      <c r="B41" s="218" t="s">
        <v>35</v>
      </c>
      <c r="C41" s="218"/>
      <c r="D41" s="218"/>
      <c r="E41" s="218"/>
      <c r="F41" s="218"/>
      <c r="G41" s="218"/>
      <c r="H41" s="9" t="s">
        <v>28</v>
      </c>
      <c r="I41" s="11" t="s">
        <v>10</v>
      </c>
    </row>
    <row r="42" spans="1:9" x14ac:dyDescent="0.25">
      <c r="A42" s="3" t="s">
        <v>11</v>
      </c>
      <c r="B42" s="228" t="s">
        <v>36</v>
      </c>
      <c r="C42" s="228"/>
      <c r="D42" s="228"/>
      <c r="E42" s="228"/>
      <c r="F42" s="228"/>
      <c r="G42" s="228"/>
      <c r="H42" s="17">
        <v>0.2</v>
      </c>
      <c r="I42" s="8">
        <f>H42*$H$30</f>
        <v>0</v>
      </c>
    </row>
    <row r="43" spans="1:9" x14ac:dyDescent="0.25">
      <c r="A43" s="3" t="s">
        <v>13</v>
      </c>
      <c r="B43" s="228" t="s">
        <v>37</v>
      </c>
      <c r="C43" s="228"/>
      <c r="D43" s="228"/>
      <c r="E43" s="228"/>
      <c r="F43" s="228"/>
      <c r="G43" s="228"/>
      <c r="H43" s="17">
        <v>2.5000000000000001E-2</v>
      </c>
      <c r="I43" s="8">
        <f t="shared" ref="I43:I49" si="0">H43*$H$30</f>
        <v>0</v>
      </c>
    </row>
    <row r="44" spans="1:9" x14ac:dyDescent="0.25">
      <c r="A44" s="18" t="s">
        <v>15</v>
      </c>
      <c r="B44" s="199" t="s">
        <v>38</v>
      </c>
      <c r="C44" s="199"/>
      <c r="D44" s="199"/>
      <c r="E44" s="199"/>
      <c r="F44" s="199"/>
      <c r="G44" s="199"/>
      <c r="H44" s="19"/>
      <c r="I44" s="8">
        <f t="shared" si="0"/>
        <v>0</v>
      </c>
    </row>
    <row r="45" spans="1:9" x14ac:dyDescent="0.25">
      <c r="A45" s="18" t="s">
        <v>17</v>
      </c>
      <c r="B45" s="228" t="s">
        <v>39</v>
      </c>
      <c r="C45" s="228"/>
      <c r="D45" s="228"/>
      <c r="E45" s="228"/>
      <c r="F45" s="228"/>
      <c r="G45" s="228"/>
      <c r="H45" s="17">
        <v>1.4999999999999999E-2</v>
      </c>
      <c r="I45" s="8">
        <f t="shared" si="0"/>
        <v>0</v>
      </c>
    </row>
    <row r="46" spans="1:9" x14ac:dyDescent="0.25">
      <c r="A46" s="3" t="s">
        <v>19</v>
      </c>
      <c r="B46" s="228" t="s">
        <v>40</v>
      </c>
      <c r="C46" s="228"/>
      <c r="D46" s="228"/>
      <c r="E46" s="228"/>
      <c r="F46" s="228"/>
      <c r="G46" s="228"/>
      <c r="H46" s="20">
        <v>0.01</v>
      </c>
      <c r="I46" s="8">
        <f t="shared" si="0"/>
        <v>0</v>
      </c>
    </row>
    <row r="47" spans="1:9" x14ac:dyDescent="0.25">
      <c r="A47" s="3" t="s">
        <v>21</v>
      </c>
      <c r="B47" s="228" t="s">
        <v>41</v>
      </c>
      <c r="C47" s="228"/>
      <c r="D47" s="228"/>
      <c r="E47" s="228"/>
      <c r="F47" s="228"/>
      <c r="G47" s="228"/>
      <c r="H47" s="17">
        <v>6.0000000000000001E-3</v>
      </c>
      <c r="I47" s="8">
        <f t="shared" si="0"/>
        <v>0</v>
      </c>
    </row>
    <row r="48" spans="1:9" x14ac:dyDescent="0.25">
      <c r="A48" s="3" t="s">
        <v>42</v>
      </c>
      <c r="B48" s="228" t="s">
        <v>43</v>
      </c>
      <c r="C48" s="228"/>
      <c r="D48" s="228"/>
      <c r="E48" s="228"/>
      <c r="F48" s="228"/>
      <c r="G48" s="228"/>
      <c r="H48" s="17">
        <v>2E-3</v>
      </c>
      <c r="I48" s="8">
        <f t="shared" si="0"/>
        <v>0</v>
      </c>
    </row>
    <row r="49" spans="1:9" x14ac:dyDescent="0.25">
      <c r="A49" s="3" t="s">
        <v>44</v>
      </c>
      <c r="B49" s="228" t="s">
        <v>45</v>
      </c>
      <c r="C49" s="228"/>
      <c r="D49" s="228"/>
      <c r="E49" s="228"/>
      <c r="F49" s="228"/>
      <c r="G49" s="228"/>
      <c r="H49" s="20">
        <v>0.08</v>
      </c>
      <c r="I49" s="8">
        <f t="shared" si="0"/>
        <v>0</v>
      </c>
    </row>
    <row r="50" spans="1:9" x14ac:dyDescent="0.25">
      <c r="A50" s="193" t="s">
        <v>32</v>
      </c>
      <c r="B50" s="193"/>
      <c r="C50" s="193"/>
      <c r="D50" s="193"/>
      <c r="E50" s="193"/>
      <c r="F50" s="193"/>
      <c r="G50" s="193"/>
      <c r="H50" s="15">
        <f>SUM(H42:H49)</f>
        <v>0.33800000000000002</v>
      </c>
      <c r="I50" s="10">
        <f>SUM(I42:I49)</f>
        <v>0</v>
      </c>
    </row>
    <row r="51" spans="1:9" x14ac:dyDescent="0.25">
      <c r="A51" s="230"/>
      <c r="B51" s="230"/>
      <c r="C51" s="230"/>
      <c r="D51" s="230"/>
      <c r="E51" s="230"/>
      <c r="F51" s="230"/>
      <c r="G51" s="230"/>
      <c r="H51" s="230"/>
      <c r="I51" s="230"/>
    </row>
    <row r="52" spans="1:9" x14ac:dyDescent="0.25">
      <c r="A52" s="218" t="s">
        <v>46</v>
      </c>
      <c r="B52" s="218"/>
      <c r="C52" s="218"/>
      <c r="D52" s="218"/>
      <c r="E52" s="218"/>
      <c r="F52" s="218"/>
      <c r="G52" s="218"/>
      <c r="H52" s="218"/>
      <c r="I52" s="218"/>
    </row>
    <row r="53" spans="1:9" x14ac:dyDescent="0.25">
      <c r="A53" s="9" t="s">
        <v>47</v>
      </c>
      <c r="B53" s="218" t="s">
        <v>48</v>
      </c>
      <c r="C53" s="218"/>
      <c r="D53" s="218"/>
      <c r="E53" s="218"/>
      <c r="F53" s="218"/>
      <c r="G53" s="218"/>
      <c r="H53" s="193" t="s">
        <v>10</v>
      </c>
      <c r="I53" s="193"/>
    </row>
    <row r="54" spans="1:9" x14ac:dyDescent="0.25">
      <c r="A54" s="3" t="s">
        <v>11</v>
      </c>
      <c r="B54" s="232" t="s">
        <v>49</v>
      </c>
      <c r="C54" s="230"/>
      <c r="D54" s="230"/>
      <c r="E54" s="230"/>
      <c r="F54" s="233"/>
      <c r="G54" s="78">
        <v>12.58</v>
      </c>
      <c r="H54" s="190"/>
      <c r="I54" s="190"/>
    </row>
    <row r="55" spans="1:9" x14ac:dyDescent="0.25">
      <c r="A55" s="3" t="s">
        <v>13</v>
      </c>
      <c r="B55" s="228" t="s">
        <v>50</v>
      </c>
      <c r="C55" s="228"/>
      <c r="D55" s="228"/>
      <c r="E55" s="228"/>
      <c r="F55" s="228"/>
      <c r="G55" s="228"/>
      <c r="H55" s="190" t="e">
        <f>#REF!</f>
        <v>#REF!</v>
      </c>
      <c r="I55" s="190"/>
    </row>
    <row r="56" spans="1:9" x14ac:dyDescent="0.25">
      <c r="A56" s="3" t="s">
        <v>15</v>
      </c>
      <c r="B56" s="199" t="s">
        <v>51</v>
      </c>
      <c r="C56" s="199"/>
      <c r="D56" s="199"/>
      <c r="E56" s="199"/>
      <c r="F56" s="199"/>
      <c r="G56" s="199"/>
      <c r="H56" s="190"/>
      <c r="I56" s="190"/>
    </row>
    <row r="57" spans="1:9" x14ac:dyDescent="0.25">
      <c r="A57" s="3" t="s">
        <v>17</v>
      </c>
      <c r="B57" s="228" t="s">
        <v>52</v>
      </c>
      <c r="C57" s="228"/>
      <c r="D57" s="228"/>
      <c r="E57" s="228"/>
      <c r="F57" s="228"/>
      <c r="G57" s="228"/>
      <c r="H57" s="190"/>
      <c r="I57" s="190"/>
    </row>
    <row r="58" spans="1:9" x14ac:dyDescent="0.25">
      <c r="A58" s="3" t="s">
        <v>19</v>
      </c>
      <c r="B58" s="228" t="s">
        <v>53</v>
      </c>
      <c r="C58" s="228"/>
      <c r="D58" s="228"/>
      <c r="E58" s="228"/>
      <c r="F58" s="228"/>
      <c r="G58" s="228"/>
      <c r="H58" s="190" t="e">
        <f>#REF!</f>
        <v>#REF!</v>
      </c>
      <c r="I58" s="190"/>
    </row>
    <row r="59" spans="1:9" x14ac:dyDescent="0.25">
      <c r="A59" s="3" t="s">
        <v>21</v>
      </c>
      <c r="B59" s="228" t="s">
        <v>54</v>
      </c>
      <c r="C59" s="228"/>
      <c r="D59" s="228"/>
      <c r="E59" s="228"/>
      <c r="F59" s="228"/>
      <c r="G59" s="228"/>
      <c r="H59" s="190"/>
      <c r="I59" s="190"/>
    </row>
    <row r="60" spans="1:9" x14ac:dyDescent="0.25">
      <c r="A60" s="193" t="s">
        <v>32</v>
      </c>
      <c r="B60" s="193"/>
      <c r="C60" s="193"/>
      <c r="D60" s="193"/>
      <c r="E60" s="193"/>
      <c r="F60" s="193"/>
      <c r="G60" s="193"/>
      <c r="H60" s="231" t="e">
        <f>SUM(H54:H59)</f>
        <v>#REF!</v>
      </c>
      <c r="I60" s="231"/>
    </row>
    <row r="61" spans="1:9" x14ac:dyDescent="0.25">
      <c r="A61" s="229"/>
      <c r="B61" s="229"/>
      <c r="C61" s="229"/>
      <c r="D61" s="229"/>
      <c r="E61" s="229"/>
      <c r="F61" s="229"/>
      <c r="G61" s="229"/>
      <c r="H61" s="229"/>
      <c r="I61" s="229"/>
    </row>
    <row r="62" spans="1:9" x14ac:dyDescent="0.25">
      <c r="A62" s="226" t="s">
        <v>55</v>
      </c>
      <c r="B62" s="226"/>
      <c r="C62" s="226"/>
      <c r="D62" s="226"/>
      <c r="E62" s="226"/>
      <c r="F62" s="226"/>
      <c r="G62" s="226"/>
      <c r="H62" s="226"/>
      <c r="I62" s="226"/>
    </row>
    <row r="63" spans="1:9" x14ac:dyDescent="0.25">
      <c r="A63" s="227"/>
      <c r="B63" s="227"/>
      <c r="C63" s="227"/>
      <c r="D63" s="227"/>
      <c r="E63" s="227"/>
      <c r="F63" s="227"/>
      <c r="G63" s="227"/>
      <c r="H63" s="227"/>
      <c r="I63" s="227"/>
    </row>
    <row r="64" spans="1:9" x14ac:dyDescent="0.25">
      <c r="A64" s="21">
        <v>2</v>
      </c>
      <c r="B64" s="210" t="s">
        <v>56</v>
      </c>
      <c r="C64" s="210"/>
      <c r="D64" s="210"/>
      <c r="E64" s="210"/>
      <c r="F64" s="210"/>
      <c r="G64" s="210"/>
      <c r="H64" s="200" t="s">
        <v>10</v>
      </c>
      <c r="I64" s="200"/>
    </row>
    <row r="65" spans="1:9" x14ac:dyDescent="0.25">
      <c r="A65" s="7" t="s">
        <v>26</v>
      </c>
      <c r="B65" s="199" t="s">
        <v>57</v>
      </c>
      <c r="C65" s="199"/>
      <c r="D65" s="199"/>
      <c r="E65" s="199"/>
      <c r="F65" s="199"/>
      <c r="G65" s="199"/>
      <c r="H65" s="190">
        <f>I38</f>
        <v>0</v>
      </c>
      <c r="I65" s="190"/>
    </row>
    <row r="66" spans="1:9" x14ac:dyDescent="0.25">
      <c r="A66" s="7" t="s">
        <v>34</v>
      </c>
      <c r="B66" s="199" t="s">
        <v>35</v>
      </c>
      <c r="C66" s="199"/>
      <c r="D66" s="199"/>
      <c r="E66" s="199"/>
      <c r="F66" s="199"/>
      <c r="G66" s="199"/>
      <c r="H66" s="190">
        <f>I50</f>
        <v>0</v>
      </c>
      <c r="I66" s="190"/>
    </row>
    <row r="67" spans="1:9" x14ac:dyDescent="0.25">
      <c r="A67" s="7" t="s">
        <v>47</v>
      </c>
      <c r="B67" s="199" t="s">
        <v>48</v>
      </c>
      <c r="C67" s="199"/>
      <c r="D67" s="199"/>
      <c r="E67" s="199"/>
      <c r="F67" s="199"/>
      <c r="G67" s="199"/>
      <c r="H67" s="190" t="e">
        <f>H60</f>
        <v>#REF!</v>
      </c>
      <c r="I67" s="190"/>
    </row>
    <row r="68" spans="1:9" x14ac:dyDescent="0.25">
      <c r="A68" s="193" t="s">
        <v>32</v>
      </c>
      <c r="B68" s="193"/>
      <c r="C68" s="193"/>
      <c r="D68" s="193"/>
      <c r="E68" s="193"/>
      <c r="F68" s="193"/>
      <c r="G68" s="193"/>
      <c r="H68" s="231" t="e">
        <f>SUM(H65:H67)</f>
        <v>#REF!</v>
      </c>
      <c r="I68" s="231"/>
    </row>
    <row r="69" spans="1:9" x14ac:dyDescent="0.25">
      <c r="A69" s="225"/>
      <c r="B69" s="225"/>
      <c r="C69" s="225"/>
      <c r="D69" s="225"/>
      <c r="E69" s="225"/>
      <c r="F69" s="225"/>
      <c r="G69" s="225"/>
      <c r="H69" s="225"/>
      <c r="I69" s="225"/>
    </row>
    <row r="70" spans="1:9" x14ac:dyDescent="0.25">
      <c r="A70" s="218" t="s">
        <v>58</v>
      </c>
      <c r="B70" s="218"/>
      <c r="C70" s="218"/>
      <c r="D70" s="218"/>
      <c r="E70" s="218"/>
      <c r="F70" s="218"/>
      <c r="G70" s="218"/>
      <c r="H70" s="218"/>
      <c r="I70" s="218"/>
    </row>
    <row r="71" spans="1:9" x14ac:dyDescent="0.25">
      <c r="A71" s="1">
        <v>3</v>
      </c>
      <c r="B71" s="218" t="s">
        <v>59</v>
      </c>
      <c r="C71" s="218"/>
      <c r="D71" s="218"/>
      <c r="E71" s="218"/>
      <c r="F71" s="218"/>
      <c r="G71" s="218"/>
      <c r="H71" s="9" t="s">
        <v>28</v>
      </c>
      <c r="I71" s="11" t="s">
        <v>10</v>
      </c>
    </row>
    <row r="72" spans="1:9" x14ac:dyDescent="0.25">
      <c r="A72" s="4" t="s">
        <v>11</v>
      </c>
      <c r="B72" s="228" t="s">
        <v>60</v>
      </c>
      <c r="C72" s="228"/>
      <c r="D72" s="228"/>
      <c r="E72" s="228"/>
      <c r="F72" s="228"/>
      <c r="G72" s="228"/>
      <c r="H72" s="14">
        <f>5%/12</f>
        <v>4.1666666666666666E-3</v>
      </c>
      <c r="I72" s="8">
        <f>H72*$H$30</f>
        <v>0</v>
      </c>
    </row>
    <row r="73" spans="1:9" x14ac:dyDescent="0.25">
      <c r="A73" s="4" t="s">
        <v>13</v>
      </c>
      <c r="B73" s="228" t="s">
        <v>61</v>
      </c>
      <c r="C73" s="228"/>
      <c r="D73" s="228"/>
      <c r="E73" s="228"/>
      <c r="F73" s="228"/>
      <c r="G73" s="228"/>
      <c r="H73" s="14">
        <f>H72*H49</f>
        <v>3.3333333333333332E-4</v>
      </c>
      <c r="I73" s="8">
        <f t="shared" ref="I73:I76" si="1">H73*$H$30</f>
        <v>0</v>
      </c>
    </row>
    <row r="74" spans="1:9" x14ac:dyDescent="0.25">
      <c r="A74" s="4" t="s">
        <v>15</v>
      </c>
      <c r="B74" s="228" t="s">
        <v>62</v>
      </c>
      <c r="C74" s="228"/>
      <c r="D74" s="228"/>
      <c r="E74" s="228"/>
      <c r="F74" s="228"/>
      <c r="G74" s="228"/>
      <c r="H74" s="14">
        <f>7/30/12</f>
        <v>1.9444444444444445E-2</v>
      </c>
      <c r="I74" s="8">
        <f t="shared" si="1"/>
        <v>0</v>
      </c>
    </row>
    <row r="75" spans="1:9" x14ac:dyDescent="0.25">
      <c r="A75" s="4" t="s">
        <v>17</v>
      </c>
      <c r="B75" s="228" t="s">
        <v>63</v>
      </c>
      <c r="C75" s="228"/>
      <c r="D75" s="228"/>
      <c r="E75" s="228"/>
      <c r="F75" s="228"/>
      <c r="G75" s="228"/>
      <c r="H75" s="14">
        <f>H74*H50</f>
        <v>6.5722222222222224E-3</v>
      </c>
      <c r="I75" s="8">
        <f t="shared" si="1"/>
        <v>0</v>
      </c>
    </row>
    <row r="76" spans="1:9" x14ac:dyDescent="0.25">
      <c r="A76" s="4" t="s">
        <v>19</v>
      </c>
      <c r="B76" s="228" t="s">
        <v>64</v>
      </c>
      <c r="C76" s="228"/>
      <c r="D76" s="228"/>
      <c r="E76" s="228"/>
      <c r="F76" s="228"/>
      <c r="G76" s="228"/>
      <c r="H76" s="14">
        <v>0.04</v>
      </c>
      <c r="I76" s="8">
        <f t="shared" si="1"/>
        <v>0</v>
      </c>
    </row>
    <row r="77" spans="1:9" x14ac:dyDescent="0.25">
      <c r="A77" s="193" t="s">
        <v>32</v>
      </c>
      <c r="B77" s="193"/>
      <c r="C77" s="193"/>
      <c r="D77" s="193"/>
      <c r="E77" s="193"/>
      <c r="F77" s="193"/>
      <c r="G77" s="193"/>
      <c r="H77" s="15">
        <f>SUM(H72:H76)</f>
        <v>7.0516666666666672E-2</v>
      </c>
      <c r="I77" s="10">
        <f>SUM(I72:I76)</f>
        <v>0</v>
      </c>
    </row>
    <row r="78" spans="1:9" x14ac:dyDescent="0.25">
      <c r="A78" s="230"/>
      <c r="B78" s="230"/>
      <c r="C78" s="230"/>
      <c r="D78" s="230"/>
      <c r="E78" s="230"/>
      <c r="F78" s="230"/>
      <c r="G78" s="230"/>
      <c r="H78" s="230"/>
      <c r="I78" s="230"/>
    </row>
    <row r="79" spans="1:9" x14ac:dyDescent="0.25">
      <c r="A79" s="218" t="s">
        <v>65</v>
      </c>
      <c r="B79" s="218"/>
      <c r="C79" s="218"/>
      <c r="D79" s="218"/>
      <c r="E79" s="218"/>
      <c r="F79" s="218"/>
      <c r="G79" s="218"/>
      <c r="H79" s="218"/>
      <c r="I79" s="218"/>
    </row>
    <row r="80" spans="1:9" x14ac:dyDescent="0.25">
      <c r="A80" s="218" t="s">
        <v>66</v>
      </c>
      <c r="B80" s="218"/>
      <c r="C80" s="218"/>
      <c r="D80" s="218"/>
      <c r="E80" s="218"/>
      <c r="F80" s="218"/>
      <c r="G80" s="218"/>
      <c r="H80" s="218"/>
      <c r="I80" s="218"/>
    </row>
    <row r="81" spans="1:9" x14ac:dyDescent="0.25">
      <c r="A81" s="11" t="s">
        <v>67</v>
      </c>
      <c r="B81" s="218" t="s">
        <v>68</v>
      </c>
      <c r="C81" s="218"/>
      <c r="D81" s="218"/>
      <c r="E81" s="218"/>
      <c r="F81" s="218"/>
      <c r="G81" s="218"/>
      <c r="H81" s="9" t="s">
        <v>28</v>
      </c>
      <c r="I81" s="11" t="s">
        <v>10</v>
      </c>
    </row>
    <row r="82" spans="1:9" x14ac:dyDescent="0.25">
      <c r="A82" s="3" t="s">
        <v>11</v>
      </c>
      <c r="B82" s="228" t="s">
        <v>69</v>
      </c>
      <c r="C82" s="228"/>
      <c r="D82" s="228"/>
      <c r="E82" s="228"/>
      <c r="F82" s="228"/>
      <c r="G82" s="228"/>
      <c r="H82" s="12">
        <v>0</v>
      </c>
      <c r="I82" s="5">
        <f t="shared" ref="I82" si="2">H82*$H$49</f>
        <v>0</v>
      </c>
    </row>
    <row r="83" spans="1:9" x14ac:dyDescent="0.25">
      <c r="A83" s="3" t="s">
        <v>13</v>
      </c>
      <c r="B83" s="228" t="s">
        <v>70</v>
      </c>
      <c r="C83" s="228"/>
      <c r="D83" s="228"/>
      <c r="E83" s="228"/>
      <c r="F83" s="228"/>
      <c r="G83" s="228"/>
      <c r="H83" s="12">
        <v>2.8E-3</v>
      </c>
      <c r="I83" s="5">
        <f>H83*$H$30</f>
        <v>0</v>
      </c>
    </row>
    <row r="84" spans="1:9" x14ac:dyDescent="0.25">
      <c r="A84" s="3" t="s">
        <v>15</v>
      </c>
      <c r="B84" s="228" t="s">
        <v>71</v>
      </c>
      <c r="C84" s="228"/>
      <c r="D84" s="228"/>
      <c r="E84" s="228"/>
      <c r="F84" s="228"/>
      <c r="G84" s="228"/>
      <c r="H84" s="12">
        <v>4.0000000000000002E-4</v>
      </c>
      <c r="I84" s="5">
        <f t="shared" ref="I84:I87" si="3">H84*$H$30</f>
        <v>0</v>
      </c>
    </row>
    <row r="85" spans="1:9" x14ac:dyDescent="0.25">
      <c r="A85" s="3" t="s">
        <v>17</v>
      </c>
      <c r="B85" s="228" t="s">
        <v>72</v>
      </c>
      <c r="C85" s="228"/>
      <c r="D85" s="228"/>
      <c r="E85" s="228"/>
      <c r="F85" s="228"/>
      <c r="G85" s="228"/>
      <c r="H85" s="12">
        <v>2.5000000000000001E-3</v>
      </c>
      <c r="I85" s="5">
        <f t="shared" si="3"/>
        <v>0</v>
      </c>
    </row>
    <row r="86" spans="1:9" x14ac:dyDescent="0.25">
      <c r="A86" s="3" t="s">
        <v>19</v>
      </c>
      <c r="B86" s="228" t="s">
        <v>73</v>
      </c>
      <c r="C86" s="228"/>
      <c r="D86" s="228"/>
      <c r="E86" s="228"/>
      <c r="F86" s="228"/>
      <c r="G86" s="228"/>
      <c r="H86" s="12">
        <v>5.9999999999999995E-4</v>
      </c>
      <c r="I86" s="5">
        <f t="shared" si="3"/>
        <v>0</v>
      </c>
    </row>
    <row r="87" spans="1:9" x14ac:dyDescent="0.25">
      <c r="A87" s="3" t="s">
        <v>21</v>
      </c>
      <c r="B87" s="228" t="s">
        <v>74</v>
      </c>
      <c r="C87" s="228"/>
      <c r="D87" s="228"/>
      <c r="E87" s="228"/>
      <c r="F87" s="228"/>
      <c r="G87" s="228"/>
      <c r="H87" s="12">
        <v>0</v>
      </c>
      <c r="I87" s="5">
        <f t="shared" si="3"/>
        <v>0</v>
      </c>
    </row>
    <row r="88" spans="1:9" x14ac:dyDescent="0.25">
      <c r="A88" s="193" t="s">
        <v>32</v>
      </c>
      <c r="B88" s="193"/>
      <c r="C88" s="193"/>
      <c r="D88" s="193"/>
      <c r="E88" s="193"/>
      <c r="F88" s="193"/>
      <c r="G88" s="193"/>
      <c r="H88" s="15">
        <f>SUM(H82:H87)</f>
        <v>6.3E-3</v>
      </c>
      <c r="I88" s="10">
        <f>SUM(I82:I87)</f>
        <v>0</v>
      </c>
    </row>
    <row r="89" spans="1:9" x14ac:dyDescent="0.25">
      <c r="A89" s="225"/>
      <c r="B89" s="225"/>
      <c r="C89" s="225"/>
      <c r="D89" s="225"/>
      <c r="E89" s="225"/>
      <c r="F89" s="225"/>
      <c r="G89" s="225"/>
      <c r="H89" s="225"/>
      <c r="I89" s="225"/>
    </row>
    <row r="90" spans="1:9" x14ac:dyDescent="0.25">
      <c r="A90" s="218" t="s">
        <v>75</v>
      </c>
      <c r="B90" s="218"/>
      <c r="C90" s="218"/>
      <c r="D90" s="218"/>
      <c r="E90" s="218"/>
      <c r="F90" s="218"/>
      <c r="G90" s="218"/>
      <c r="H90" s="218"/>
      <c r="I90" s="218"/>
    </row>
    <row r="91" spans="1:9" x14ac:dyDescent="0.25">
      <c r="A91" s="11" t="s">
        <v>76</v>
      </c>
      <c r="B91" s="218" t="s">
        <v>77</v>
      </c>
      <c r="C91" s="218"/>
      <c r="D91" s="218"/>
      <c r="E91" s="218"/>
      <c r="F91" s="218"/>
      <c r="G91" s="218"/>
      <c r="H91" s="9" t="s">
        <v>28</v>
      </c>
      <c r="I91" s="11" t="s">
        <v>10</v>
      </c>
    </row>
    <row r="92" spans="1:9" x14ac:dyDescent="0.25">
      <c r="A92" s="3" t="s">
        <v>11</v>
      </c>
      <c r="B92" s="228" t="s">
        <v>78</v>
      </c>
      <c r="C92" s="228"/>
      <c r="D92" s="228"/>
      <c r="E92" s="228"/>
      <c r="F92" s="228"/>
      <c r="G92" s="228"/>
      <c r="H92" s="12">
        <v>0</v>
      </c>
      <c r="I92" s="5">
        <v>0</v>
      </c>
    </row>
    <row r="93" spans="1:9" x14ac:dyDescent="0.25">
      <c r="A93" s="193" t="s">
        <v>32</v>
      </c>
      <c r="B93" s="193"/>
      <c r="C93" s="193"/>
      <c r="D93" s="193"/>
      <c r="E93" s="193"/>
      <c r="F93" s="193"/>
      <c r="G93" s="193"/>
      <c r="H93" s="15">
        <f>SUM(H92:H92)</f>
        <v>0</v>
      </c>
      <c r="I93" s="10">
        <f>SUM(I92:I92)</f>
        <v>0</v>
      </c>
    </row>
    <row r="94" spans="1:9" x14ac:dyDescent="0.25">
      <c r="A94" s="229"/>
      <c r="B94" s="229"/>
      <c r="C94" s="229"/>
      <c r="D94" s="229"/>
      <c r="E94" s="229"/>
      <c r="F94" s="229"/>
      <c r="G94" s="229"/>
      <c r="H94" s="229"/>
      <c r="I94" s="229"/>
    </row>
    <row r="95" spans="1:9" x14ac:dyDescent="0.25">
      <c r="A95" s="226" t="s">
        <v>79</v>
      </c>
      <c r="B95" s="226"/>
      <c r="C95" s="226"/>
      <c r="D95" s="226"/>
      <c r="E95" s="226"/>
      <c r="F95" s="226"/>
      <c r="G95" s="226"/>
      <c r="H95" s="226"/>
      <c r="I95" s="226"/>
    </row>
    <row r="96" spans="1:9" x14ac:dyDescent="0.25">
      <c r="A96" s="227"/>
      <c r="B96" s="227"/>
      <c r="C96" s="227"/>
      <c r="D96" s="227"/>
      <c r="E96" s="227"/>
      <c r="F96" s="227"/>
      <c r="G96" s="227"/>
      <c r="H96" s="227"/>
      <c r="I96" s="227"/>
    </row>
    <row r="97" spans="1:9" x14ac:dyDescent="0.25">
      <c r="A97" s="21">
        <v>4</v>
      </c>
      <c r="B97" s="210" t="s">
        <v>80</v>
      </c>
      <c r="C97" s="210"/>
      <c r="D97" s="210"/>
      <c r="E97" s="210"/>
      <c r="F97" s="210"/>
      <c r="G97" s="210"/>
      <c r="H97" s="200" t="s">
        <v>10</v>
      </c>
      <c r="I97" s="200"/>
    </row>
    <row r="98" spans="1:9" x14ac:dyDescent="0.25">
      <c r="A98" s="7" t="s">
        <v>67</v>
      </c>
      <c r="B98" s="199" t="s">
        <v>81</v>
      </c>
      <c r="C98" s="199"/>
      <c r="D98" s="199"/>
      <c r="E98" s="199"/>
      <c r="F98" s="199"/>
      <c r="G98" s="199"/>
      <c r="H98" s="190">
        <f>I88</f>
        <v>0</v>
      </c>
      <c r="I98" s="190"/>
    </row>
    <row r="99" spans="1:9" x14ac:dyDescent="0.25">
      <c r="A99" s="7" t="s">
        <v>76</v>
      </c>
      <c r="B99" s="199" t="s">
        <v>77</v>
      </c>
      <c r="C99" s="199"/>
      <c r="D99" s="199"/>
      <c r="E99" s="199"/>
      <c r="F99" s="199"/>
      <c r="G99" s="199"/>
      <c r="H99" s="190">
        <f>I93</f>
        <v>0</v>
      </c>
      <c r="I99" s="190"/>
    </row>
    <row r="100" spans="1:9" x14ac:dyDescent="0.25">
      <c r="A100" s="193" t="s">
        <v>32</v>
      </c>
      <c r="B100" s="193"/>
      <c r="C100" s="193"/>
      <c r="D100" s="193"/>
      <c r="E100" s="193"/>
      <c r="F100" s="193"/>
      <c r="G100" s="193"/>
      <c r="H100" s="224">
        <f>SUM(H98:I99)</f>
        <v>0</v>
      </c>
      <c r="I100" s="224"/>
    </row>
    <row r="101" spans="1:9" x14ac:dyDescent="0.25">
      <c r="A101" s="225"/>
      <c r="B101" s="225"/>
      <c r="C101" s="225"/>
      <c r="D101" s="225"/>
      <c r="E101" s="225"/>
      <c r="F101" s="225"/>
      <c r="G101" s="225"/>
      <c r="H101" s="225"/>
      <c r="I101" s="225"/>
    </row>
    <row r="102" spans="1:9" x14ac:dyDescent="0.25">
      <c r="A102" s="218" t="s">
        <v>82</v>
      </c>
      <c r="B102" s="218"/>
      <c r="C102" s="218"/>
      <c r="D102" s="218"/>
      <c r="E102" s="218"/>
      <c r="F102" s="218"/>
      <c r="G102" s="218"/>
      <c r="H102" s="218"/>
      <c r="I102" s="218"/>
    </row>
    <row r="103" spans="1:9" x14ac:dyDescent="0.25">
      <c r="A103" s="1">
        <v>5</v>
      </c>
      <c r="B103" s="218" t="s">
        <v>83</v>
      </c>
      <c r="C103" s="218"/>
      <c r="D103" s="218"/>
      <c r="E103" s="218"/>
      <c r="F103" s="218"/>
      <c r="G103" s="218"/>
      <c r="H103" s="193" t="s">
        <v>10</v>
      </c>
      <c r="I103" s="193"/>
    </row>
    <row r="104" spans="1:9" x14ac:dyDescent="0.25">
      <c r="A104" s="7" t="s">
        <v>11</v>
      </c>
      <c r="B104" s="199" t="s">
        <v>84</v>
      </c>
      <c r="C104" s="199"/>
      <c r="D104" s="199"/>
      <c r="E104" s="199"/>
      <c r="F104" s="199"/>
      <c r="G104" s="199"/>
      <c r="H104" s="223">
        <f>'Uniforme-Todos Estados'!H9</f>
        <v>0</v>
      </c>
      <c r="I104" s="223"/>
    </row>
    <row r="105" spans="1:9" x14ac:dyDescent="0.25">
      <c r="A105" s="7" t="s">
        <v>13</v>
      </c>
      <c r="B105" s="199" t="s">
        <v>85</v>
      </c>
      <c r="C105" s="199"/>
      <c r="D105" s="199"/>
      <c r="E105" s="199"/>
      <c r="F105" s="199"/>
      <c r="G105" s="199"/>
      <c r="H105" s="222">
        <f>'Mat.Equip-PB'!E65</f>
        <v>0</v>
      </c>
      <c r="I105" s="222"/>
    </row>
    <row r="106" spans="1:9" x14ac:dyDescent="0.25">
      <c r="A106" s="7" t="s">
        <v>15</v>
      </c>
      <c r="B106" s="219" t="s">
        <v>86</v>
      </c>
      <c r="C106" s="220"/>
      <c r="D106" s="220"/>
      <c r="E106" s="220"/>
      <c r="F106" s="220"/>
      <c r="G106" s="221"/>
      <c r="H106" s="222">
        <f>'Mat.Equip-PB'!L36</f>
        <v>0</v>
      </c>
      <c r="I106" s="222"/>
    </row>
    <row r="107" spans="1:9" x14ac:dyDescent="0.25">
      <c r="A107" s="7" t="s">
        <v>17</v>
      </c>
      <c r="B107" s="199" t="s">
        <v>87</v>
      </c>
      <c r="C107" s="199"/>
      <c r="D107" s="199"/>
      <c r="E107" s="199"/>
      <c r="F107" s="199"/>
      <c r="G107" s="199"/>
      <c r="H107" s="222">
        <f>'Mat.Equip-PB'!S48</f>
        <v>0</v>
      </c>
      <c r="I107" s="222"/>
    </row>
    <row r="108" spans="1:9" x14ac:dyDescent="0.25">
      <c r="A108" s="7" t="s">
        <v>19</v>
      </c>
      <c r="B108" s="199" t="s">
        <v>88</v>
      </c>
      <c r="C108" s="199"/>
      <c r="D108" s="199"/>
      <c r="E108" s="199"/>
      <c r="F108" s="199"/>
      <c r="G108" s="199"/>
      <c r="H108" s="222">
        <f>'[1]Insumos '!Z17</f>
        <v>0</v>
      </c>
      <c r="I108" s="222"/>
    </row>
    <row r="109" spans="1:9" x14ac:dyDescent="0.25">
      <c r="A109" s="200" t="s">
        <v>32</v>
      </c>
      <c r="B109" s="200"/>
      <c r="C109" s="200"/>
      <c r="D109" s="200"/>
      <c r="E109" s="200"/>
      <c r="F109" s="200"/>
      <c r="G109" s="200"/>
      <c r="H109" s="206">
        <f>SUM(H104:I108)</f>
        <v>0</v>
      </c>
      <c r="I109" s="206"/>
    </row>
    <row r="110" spans="1:9" x14ac:dyDescent="0.25">
      <c r="A110" s="217"/>
      <c r="B110" s="217"/>
      <c r="C110" s="217"/>
      <c r="D110" s="217"/>
      <c r="E110" s="217"/>
      <c r="F110" s="217"/>
      <c r="G110" s="217"/>
      <c r="H110" s="217"/>
      <c r="I110" s="217"/>
    </row>
    <row r="111" spans="1:9" x14ac:dyDescent="0.25">
      <c r="A111" s="218" t="s">
        <v>89</v>
      </c>
      <c r="B111" s="218"/>
      <c r="C111" s="218"/>
      <c r="D111" s="218"/>
      <c r="E111" s="218"/>
      <c r="F111" s="218"/>
      <c r="G111" s="218"/>
      <c r="H111" s="218"/>
      <c r="I111" s="218"/>
    </row>
    <row r="112" spans="1:9" x14ac:dyDescent="0.25">
      <c r="A112" s="21">
        <v>6</v>
      </c>
      <c r="B112" s="210" t="s">
        <v>90</v>
      </c>
      <c r="C112" s="210"/>
      <c r="D112" s="210"/>
      <c r="E112" s="210"/>
      <c r="F112" s="210"/>
      <c r="G112" s="210"/>
      <c r="H112" s="22" t="s">
        <v>28</v>
      </c>
      <c r="I112" s="24" t="s">
        <v>10</v>
      </c>
    </row>
    <row r="113" spans="1:9" x14ac:dyDescent="0.25">
      <c r="A113" s="7" t="s">
        <v>11</v>
      </c>
      <c r="B113" s="199" t="s">
        <v>91</v>
      </c>
      <c r="C113" s="199"/>
      <c r="D113" s="199"/>
      <c r="E113" s="199"/>
      <c r="F113" s="199"/>
      <c r="G113" s="199"/>
      <c r="H113" s="14"/>
      <c r="I113" s="6" t="e">
        <f>H113*H130</f>
        <v>#REF!</v>
      </c>
    </row>
    <row r="114" spans="1:9" x14ac:dyDescent="0.25">
      <c r="A114" s="7" t="s">
        <v>13</v>
      </c>
      <c r="B114" s="199" t="s">
        <v>92</v>
      </c>
      <c r="C114" s="199"/>
      <c r="D114" s="199"/>
      <c r="E114" s="199"/>
      <c r="F114" s="199"/>
      <c r="G114" s="199"/>
      <c r="H114" s="14"/>
      <c r="I114" s="6" t="e">
        <f>(I113+H130)*H114</f>
        <v>#REF!</v>
      </c>
    </row>
    <row r="115" spans="1:9" x14ac:dyDescent="0.25">
      <c r="A115" s="7" t="s">
        <v>15</v>
      </c>
      <c r="B115" s="199" t="s">
        <v>93</v>
      </c>
      <c r="C115" s="199"/>
      <c r="D115" s="199"/>
      <c r="E115" s="199"/>
      <c r="F115" s="199"/>
      <c r="G115" s="199"/>
      <c r="H115" s="14"/>
      <c r="I115" s="6"/>
    </row>
    <row r="116" spans="1:9" x14ac:dyDescent="0.25">
      <c r="A116" s="207" t="s">
        <v>94</v>
      </c>
      <c r="B116" s="207"/>
      <c r="C116" s="212" t="s">
        <v>95</v>
      </c>
      <c r="D116" s="25" t="s">
        <v>96</v>
      </c>
      <c r="E116" s="26"/>
      <c r="F116" s="26"/>
      <c r="G116" s="27"/>
      <c r="H116" s="14"/>
      <c r="I116" s="6">
        <f>($I$132+$I$133+$H$149)/(1-($H$134))*H116</f>
        <v>0</v>
      </c>
    </row>
    <row r="117" spans="1:9" x14ac:dyDescent="0.25">
      <c r="A117" s="207" t="s">
        <v>97</v>
      </c>
      <c r="B117" s="207"/>
      <c r="C117" s="213"/>
      <c r="D117" s="25" t="s">
        <v>98</v>
      </c>
      <c r="E117" s="26"/>
      <c r="F117" s="26"/>
      <c r="G117" s="27"/>
      <c r="H117" s="28"/>
      <c r="I117" s="6">
        <f>($I$132+$I$133+$H$149)/(1-($H$134))*H117</f>
        <v>0</v>
      </c>
    </row>
    <row r="118" spans="1:9" x14ac:dyDescent="0.25">
      <c r="A118" s="215" t="s">
        <v>99</v>
      </c>
      <c r="B118" s="216"/>
      <c r="C118" s="214"/>
      <c r="D118" s="25" t="s">
        <v>100</v>
      </c>
      <c r="E118" s="26"/>
      <c r="F118" s="26"/>
      <c r="G118" s="27"/>
      <c r="H118" s="28"/>
      <c r="I118" s="6">
        <f>($I$132+$I$133+$H$149)/(1-($H$134))*H118</f>
        <v>0</v>
      </c>
    </row>
    <row r="119" spans="1:9" x14ac:dyDescent="0.25">
      <c r="A119" s="207" t="s">
        <v>101</v>
      </c>
      <c r="B119" s="207"/>
      <c r="C119" s="29" t="s">
        <v>102</v>
      </c>
      <c r="D119" s="25" t="s">
        <v>103</v>
      </c>
      <c r="E119" s="26"/>
      <c r="F119" s="26"/>
      <c r="G119" s="27"/>
      <c r="H119" s="14"/>
      <c r="I119" s="6">
        <f>($I$132+$I$133+$H$149)/(1-($H$134))*H119</f>
        <v>0</v>
      </c>
    </row>
    <row r="120" spans="1:9" x14ac:dyDescent="0.25">
      <c r="A120" s="200" t="s">
        <v>32</v>
      </c>
      <c r="B120" s="200"/>
      <c r="C120" s="200"/>
      <c r="D120" s="200"/>
      <c r="E120" s="200"/>
      <c r="F120" s="200"/>
      <c r="G120" s="200"/>
      <c r="H120" s="30">
        <f>(1+H113)*(1+H114)/(1-(H115))-1</f>
        <v>0</v>
      </c>
      <c r="I120" s="23" t="e">
        <f>I113+I114+I116+I117+I118+I119</f>
        <v>#REF!</v>
      </c>
    </row>
    <row r="121" spans="1:9" x14ac:dyDescent="0.25">
      <c r="A121" s="202"/>
      <c r="B121" s="202"/>
      <c r="C121" s="202"/>
      <c r="D121" s="202"/>
      <c r="E121" s="202"/>
      <c r="F121" s="202"/>
      <c r="G121" s="202"/>
      <c r="H121" s="202"/>
      <c r="I121" s="202"/>
    </row>
    <row r="122" spans="1:9" x14ac:dyDescent="0.25">
      <c r="A122" s="208" t="s">
        <v>104</v>
      </c>
      <c r="B122" s="208"/>
      <c r="C122" s="208"/>
      <c r="D122" s="208"/>
      <c r="E122" s="208"/>
      <c r="F122" s="208"/>
      <c r="G122" s="208"/>
      <c r="H122" s="208"/>
      <c r="I122" s="208"/>
    </row>
    <row r="123" spans="1:9" x14ac:dyDescent="0.25">
      <c r="A123" s="209"/>
      <c r="B123" s="209"/>
      <c r="C123" s="209"/>
      <c r="D123" s="209"/>
      <c r="E123" s="209"/>
      <c r="F123" s="209"/>
      <c r="G123" s="209"/>
      <c r="H123" s="209"/>
      <c r="I123" s="209"/>
    </row>
    <row r="124" spans="1:9" x14ac:dyDescent="0.25">
      <c r="A124" s="210" t="s">
        <v>105</v>
      </c>
      <c r="B124" s="210"/>
      <c r="C124" s="210"/>
      <c r="D124" s="210"/>
      <c r="E124" s="210"/>
      <c r="F124" s="210"/>
      <c r="G124" s="210"/>
      <c r="H124" s="211" t="s">
        <v>10</v>
      </c>
      <c r="I124" s="211"/>
    </row>
    <row r="125" spans="1:9" x14ac:dyDescent="0.25">
      <c r="A125" s="7" t="s">
        <v>11</v>
      </c>
      <c r="B125" s="199" t="s">
        <v>106</v>
      </c>
      <c r="C125" s="199"/>
      <c r="D125" s="199"/>
      <c r="E125" s="199"/>
      <c r="F125" s="199"/>
      <c r="G125" s="199"/>
      <c r="H125" s="190">
        <f>H30</f>
        <v>0</v>
      </c>
      <c r="I125" s="190"/>
    </row>
    <row r="126" spans="1:9" x14ac:dyDescent="0.25">
      <c r="A126" s="7" t="s">
        <v>13</v>
      </c>
      <c r="B126" s="199" t="s">
        <v>107</v>
      </c>
      <c r="C126" s="199"/>
      <c r="D126" s="199"/>
      <c r="E126" s="199"/>
      <c r="F126" s="199"/>
      <c r="G126" s="199"/>
      <c r="H126" s="190" t="e">
        <f>H68</f>
        <v>#REF!</v>
      </c>
      <c r="I126" s="190"/>
    </row>
    <row r="127" spans="1:9" x14ac:dyDescent="0.25">
      <c r="A127" s="7" t="s">
        <v>15</v>
      </c>
      <c r="B127" s="199" t="s">
        <v>108</v>
      </c>
      <c r="C127" s="199"/>
      <c r="D127" s="199"/>
      <c r="E127" s="199"/>
      <c r="F127" s="199"/>
      <c r="G127" s="199"/>
      <c r="H127" s="190">
        <f>I77</f>
        <v>0</v>
      </c>
      <c r="I127" s="190"/>
    </row>
    <row r="128" spans="1:9" x14ac:dyDescent="0.25">
      <c r="A128" s="7" t="s">
        <v>17</v>
      </c>
      <c r="B128" s="199" t="s">
        <v>109</v>
      </c>
      <c r="C128" s="199"/>
      <c r="D128" s="199"/>
      <c r="E128" s="199"/>
      <c r="F128" s="199"/>
      <c r="G128" s="199"/>
      <c r="H128" s="190">
        <f>H100</f>
        <v>0</v>
      </c>
      <c r="I128" s="190"/>
    </row>
    <row r="129" spans="1:9" x14ac:dyDescent="0.25">
      <c r="A129" s="7" t="s">
        <v>19</v>
      </c>
      <c r="B129" s="199" t="s">
        <v>110</v>
      </c>
      <c r="C129" s="199"/>
      <c r="D129" s="199"/>
      <c r="E129" s="199"/>
      <c r="F129" s="199"/>
      <c r="G129" s="199"/>
      <c r="H129" s="190">
        <f>H109</f>
        <v>0</v>
      </c>
      <c r="I129" s="190"/>
    </row>
    <row r="130" spans="1:9" x14ac:dyDescent="0.25">
      <c r="A130" s="200" t="s">
        <v>111</v>
      </c>
      <c r="B130" s="200"/>
      <c r="C130" s="200"/>
      <c r="D130" s="200"/>
      <c r="E130" s="200"/>
      <c r="F130" s="200"/>
      <c r="G130" s="200"/>
      <c r="H130" s="206" t="e">
        <f>SUM(H125:I129)</f>
        <v>#REF!</v>
      </c>
      <c r="I130" s="206"/>
    </row>
    <row r="131" spans="1:9" x14ac:dyDescent="0.25">
      <c r="A131" s="7" t="s">
        <v>21</v>
      </c>
      <c r="B131" s="199" t="s">
        <v>112</v>
      </c>
      <c r="C131" s="199"/>
      <c r="D131" s="199"/>
      <c r="E131" s="199"/>
      <c r="F131" s="199"/>
      <c r="G131" s="199"/>
      <c r="H131" s="190" t="e">
        <f>I120</f>
        <v>#REF!</v>
      </c>
      <c r="I131" s="190"/>
    </row>
    <row r="132" spans="1:9" x14ac:dyDescent="0.25">
      <c r="A132" s="200" t="s">
        <v>113</v>
      </c>
      <c r="B132" s="200"/>
      <c r="C132" s="200"/>
      <c r="D132" s="200"/>
      <c r="E132" s="200"/>
      <c r="F132" s="200"/>
      <c r="G132" s="200"/>
      <c r="H132" s="201" t="e">
        <f>H130+H131</f>
        <v>#REF!</v>
      </c>
      <c r="I132" s="201"/>
    </row>
  </sheetData>
  <mergeCells count="187">
    <mergeCell ref="A1:I1"/>
    <mergeCell ref="A2:I2"/>
    <mergeCell ref="A3:I3"/>
    <mergeCell ref="A4:I4"/>
    <mergeCell ref="B5:G5"/>
    <mergeCell ref="H5:I5"/>
    <mergeCell ref="A9:I9"/>
    <mergeCell ref="A10:I10"/>
    <mergeCell ref="A11:C11"/>
    <mergeCell ref="D11:E11"/>
    <mergeCell ref="F11:I11"/>
    <mergeCell ref="A12:C12"/>
    <mergeCell ref="D12:E12"/>
    <mergeCell ref="F12:I12"/>
    <mergeCell ref="B6:G6"/>
    <mergeCell ref="H6:I6"/>
    <mergeCell ref="B7:G7"/>
    <mergeCell ref="H7:I7"/>
    <mergeCell ref="B8:G8"/>
    <mergeCell ref="H8:I8"/>
    <mergeCell ref="B18:G18"/>
    <mergeCell ref="H18:I18"/>
    <mergeCell ref="B19:G19"/>
    <mergeCell ref="H19:I19"/>
    <mergeCell ref="B20:G20"/>
    <mergeCell ref="H20:I20"/>
    <mergeCell ref="A13:I13"/>
    <mergeCell ref="A14:I14"/>
    <mergeCell ref="A15:I15"/>
    <mergeCell ref="B16:G16"/>
    <mergeCell ref="H16:I16"/>
    <mergeCell ref="B17:G17"/>
    <mergeCell ref="H17:I17"/>
    <mergeCell ref="B25:F25"/>
    <mergeCell ref="H25:I25"/>
    <mergeCell ref="B26:F26"/>
    <mergeCell ref="H26:I26"/>
    <mergeCell ref="B27:F27"/>
    <mergeCell ref="H27:I27"/>
    <mergeCell ref="A21:I21"/>
    <mergeCell ref="A22:I22"/>
    <mergeCell ref="B23:G23"/>
    <mergeCell ref="H23:I23"/>
    <mergeCell ref="B24:F24"/>
    <mergeCell ref="H24:I24"/>
    <mergeCell ref="A31:I31"/>
    <mergeCell ref="A32:I32"/>
    <mergeCell ref="A33:I33"/>
    <mergeCell ref="B34:G34"/>
    <mergeCell ref="B35:G35"/>
    <mergeCell ref="B36:G36"/>
    <mergeCell ref="B28:F28"/>
    <mergeCell ref="H28:I28"/>
    <mergeCell ref="B29:F29"/>
    <mergeCell ref="H29:I29"/>
    <mergeCell ref="A30:G30"/>
    <mergeCell ref="H30:I30"/>
    <mergeCell ref="B43:G43"/>
    <mergeCell ref="B44:G44"/>
    <mergeCell ref="B45:G45"/>
    <mergeCell ref="B46:G46"/>
    <mergeCell ref="B47:G47"/>
    <mergeCell ref="B48:G48"/>
    <mergeCell ref="B37:G37"/>
    <mergeCell ref="A38:G38"/>
    <mergeCell ref="A39:I39"/>
    <mergeCell ref="A40:I40"/>
    <mergeCell ref="B41:G41"/>
    <mergeCell ref="B42:G42"/>
    <mergeCell ref="H54:I54"/>
    <mergeCell ref="B55:G55"/>
    <mergeCell ref="H55:I55"/>
    <mergeCell ref="B56:G56"/>
    <mergeCell ref="H56:I56"/>
    <mergeCell ref="B49:G49"/>
    <mergeCell ref="A50:G50"/>
    <mergeCell ref="A51:I51"/>
    <mergeCell ref="A52:I52"/>
    <mergeCell ref="B53:G53"/>
    <mergeCell ref="H53:I53"/>
    <mergeCell ref="B54:F54"/>
    <mergeCell ref="A60:G60"/>
    <mergeCell ref="H60:I60"/>
    <mergeCell ref="A61:I61"/>
    <mergeCell ref="A62:I62"/>
    <mergeCell ref="A63:I63"/>
    <mergeCell ref="B64:G64"/>
    <mergeCell ref="H64:I64"/>
    <mergeCell ref="B57:G57"/>
    <mergeCell ref="H57:I57"/>
    <mergeCell ref="B58:G58"/>
    <mergeCell ref="H58:I58"/>
    <mergeCell ref="B59:G59"/>
    <mergeCell ref="H59:I59"/>
    <mergeCell ref="A68:G68"/>
    <mergeCell ref="H68:I68"/>
    <mergeCell ref="A69:I69"/>
    <mergeCell ref="A70:I70"/>
    <mergeCell ref="B71:G71"/>
    <mergeCell ref="B72:G72"/>
    <mergeCell ref="B65:G65"/>
    <mergeCell ref="H65:I65"/>
    <mergeCell ref="B66:G66"/>
    <mergeCell ref="H66:I66"/>
    <mergeCell ref="B67:G67"/>
    <mergeCell ref="H67:I67"/>
    <mergeCell ref="A79:I79"/>
    <mergeCell ref="A80:I80"/>
    <mergeCell ref="B81:G81"/>
    <mergeCell ref="B82:G82"/>
    <mergeCell ref="B83:G83"/>
    <mergeCell ref="B84:G84"/>
    <mergeCell ref="B73:G73"/>
    <mergeCell ref="B74:G74"/>
    <mergeCell ref="B75:G75"/>
    <mergeCell ref="B76:G76"/>
    <mergeCell ref="A77:G77"/>
    <mergeCell ref="A78:I78"/>
    <mergeCell ref="B91:G91"/>
    <mergeCell ref="B92:G92"/>
    <mergeCell ref="A93:G93"/>
    <mergeCell ref="A94:I94"/>
    <mergeCell ref="A95:I95"/>
    <mergeCell ref="A96:I96"/>
    <mergeCell ref="B85:G85"/>
    <mergeCell ref="B86:G86"/>
    <mergeCell ref="B87:G87"/>
    <mergeCell ref="A88:G88"/>
    <mergeCell ref="A89:I89"/>
    <mergeCell ref="A90:I90"/>
    <mergeCell ref="A100:G100"/>
    <mergeCell ref="H100:I100"/>
    <mergeCell ref="A101:I101"/>
    <mergeCell ref="A102:I102"/>
    <mergeCell ref="B103:G103"/>
    <mergeCell ref="H103:I103"/>
    <mergeCell ref="B97:G97"/>
    <mergeCell ref="H97:I97"/>
    <mergeCell ref="B98:G98"/>
    <mergeCell ref="H98:I98"/>
    <mergeCell ref="B99:G99"/>
    <mergeCell ref="H99:I99"/>
    <mergeCell ref="B107:G107"/>
    <mergeCell ref="H107:I107"/>
    <mergeCell ref="B108:G108"/>
    <mergeCell ref="H108:I108"/>
    <mergeCell ref="A109:G109"/>
    <mergeCell ref="H109:I109"/>
    <mergeCell ref="B104:G104"/>
    <mergeCell ref="H104:I104"/>
    <mergeCell ref="B105:G105"/>
    <mergeCell ref="H105:I105"/>
    <mergeCell ref="B106:G106"/>
    <mergeCell ref="H106:I106"/>
    <mergeCell ref="A117:B117"/>
    <mergeCell ref="A118:B118"/>
    <mergeCell ref="A119:B119"/>
    <mergeCell ref="A120:G120"/>
    <mergeCell ref="A110:I110"/>
    <mergeCell ref="A111:I111"/>
    <mergeCell ref="B112:G112"/>
    <mergeCell ref="B113:G113"/>
    <mergeCell ref="B114:G114"/>
    <mergeCell ref="B115:G115"/>
    <mergeCell ref="A132:G132"/>
    <mergeCell ref="H132:I132"/>
    <mergeCell ref="B129:G129"/>
    <mergeCell ref="H129:I129"/>
    <mergeCell ref="A130:G130"/>
    <mergeCell ref="H130:I130"/>
    <mergeCell ref="B131:G131"/>
    <mergeCell ref="H131:I131"/>
    <mergeCell ref="B126:G126"/>
    <mergeCell ref="H126:I126"/>
    <mergeCell ref="B127:G127"/>
    <mergeCell ref="H127:I127"/>
    <mergeCell ref="B128:G128"/>
    <mergeCell ref="H128:I128"/>
    <mergeCell ref="A121:I121"/>
    <mergeCell ref="A122:I122"/>
    <mergeCell ref="A123:I123"/>
    <mergeCell ref="A124:G124"/>
    <mergeCell ref="H124:I124"/>
    <mergeCell ref="B125:G125"/>
    <mergeCell ref="H125:I125"/>
    <mergeCell ref="A116:B116"/>
    <mergeCell ref="C116:C118"/>
  </mergeCells>
  <pageMargins left="0.511811024" right="0.511811024" top="0.78740157499999996" bottom="0.78740157499999996" header="0.31496062000000002" footer="0.3149606200000000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E365A3-CAEB-4386-B648-AC638C96E1BC}">
  <dimension ref="A1:M132"/>
  <sheetViews>
    <sheetView workbookViewId="0">
      <selection activeCell="A3" sqref="A3:I3"/>
    </sheetView>
  </sheetViews>
  <sheetFormatPr defaultRowHeight="15" x14ac:dyDescent="0.25"/>
  <cols>
    <col min="9" max="9" width="31.140625" customWidth="1"/>
    <col min="11" max="11" width="26" bestFit="1" customWidth="1"/>
    <col min="12" max="12" width="12.140625" bestFit="1" customWidth="1"/>
  </cols>
  <sheetData>
    <row r="1" spans="1:9" x14ac:dyDescent="0.25">
      <c r="A1" s="203" t="s">
        <v>0</v>
      </c>
      <c r="B1" s="203"/>
      <c r="C1" s="203"/>
      <c r="D1" s="203"/>
      <c r="E1" s="203"/>
      <c r="F1" s="203"/>
      <c r="G1" s="203"/>
      <c r="H1" s="203"/>
      <c r="I1" s="203"/>
    </row>
    <row r="2" spans="1:9" x14ac:dyDescent="0.25">
      <c r="A2" s="204" t="s">
        <v>1</v>
      </c>
      <c r="B2" s="204"/>
      <c r="C2" s="204"/>
      <c r="D2" s="204"/>
      <c r="E2" s="204"/>
      <c r="F2" s="204"/>
      <c r="G2" s="204"/>
      <c r="H2" s="204"/>
      <c r="I2" s="204"/>
    </row>
    <row r="3" spans="1:9" x14ac:dyDescent="0.25">
      <c r="A3" s="205" t="s">
        <v>115</v>
      </c>
      <c r="B3" s="205"/>
      <c r="C3" s="205"/>
      <c r="D3" s="205"/>
      <c r="E3" s="205"/>
      <c r="F3" s="205"/>
      <c r="G3" s="205"/>
      <c r="H3" s="205"/>
      <c r="I3" s="205"/>
    </row>
    <row r="4" spans="1:9" x14ac:dyDescent="0.25">
      <c r="A4" s="185" t="s">
        <v>116</v>
      </c>
      <c r="B4" s="185"/>
      <c r="C4" s="185"/>
      <c r="D4" s="185"/>
      <c r="E4" s="185"/>
      <c r="F4" s="185"/>
      <c r="G4" s="185"/>
      <c r="H4" s="185"/>
      <c r="I4" s="185"/>
    </row>
    <row r="5" spans="1:9" x14ac:dyDescent="0.25">
      <c r="A5" s="32" t="s">
        <v>11</v>
      </c>
      <c r="B5" s="194" t="s">
        <v>117</v>
      </c>
      <c r="C5" s="194"/>
      <c r="D5" s="194"/>
      <c r="E5" s="194"/>
      <c r="F5" s="194"/>
      <c r="G5" s="194"/>
      <c r="H5" s="198" t="s">
        <v>315</v>
      </c>
      <c r="I5" s="198"/>
    </row>
    <row r="6" spans="1:9" x14ac:dyDescent="0.25">
      <c r="A6" s="32" t="s">
        <v>13</v>
      </c>
      <c r="B6" s="194" t="s">
        <v>295</v>
      </c>
      <c r="C6" s="194"/>
      <c r="D6" s="194"/>
      <c r="E6" s="194"/>
      <c r="F6" s="194"/>
      <c r="G6" s="194"/>
      <c r="H6" s="244" t="s">
        <v>316</v>
      </c>
      <c r="I6" s="244"/>
    </row>
    <row r="7" spans="1:9" x14ac:dyDescent="0.25">
      <c r="A7" s="32" t="s">
        <v>15</v>
      </c>
      <c r="B7" s="194" t="s">
        <v>119</v>
      </c>
      <c r="C7" s="194"/>
      <c r="D7" s="194"/>
      <c r="E7" s="194"/>
      <c r="F7" s="194"/>
      <c r="G7" s="194"/>
      <c r="H7" s="196" t="s">
        <v>317</v>
      </c>
      <c r="I7" s="197"/>
    </row>
    <row r="8" spans="1:9" x14ac:dyDescent="0.25">
      <c r="A8" s="32" t="s">
        <v>17</v>
      </c>
      <c r="B8" s="194" t="s">
        <v>120</v>
      </c>
      <c r="C8" s="194"/>
      <c r="D8" s="194"/>
      <c r="E8" s="194"/>
      <c r="F8" s="194"/>
      <c r="G8" s="194"/>
      <c r="H8" s="197">
        <v>60</v>
      </c>
      <c r="I8" s="197"/>
    </row>
    <row r="9" spans="1:9" x14ac:dyDescent="0.25">
      <c r="A9" s="186"/>
      <c r="B9" s="186"/>
      <c r="C9" s="186"/>
      <c r="D9" s="186"/>
      <c r="E9" s="186"/>
      <c r="F9" s="186"/>
      <c r="G9" s="186"/>
      <c r="H9" s="186"/>
      <c r="I9" s="186"/>
    </row>
    <row r="10" spans="1:9" x14ac:dyDescent="0.25">
      <c r="A10" s="185" t="s">
        <v>121</v>
      </c>
      <c r="B10" s="185"/>
      <c r="C10" s="185"/>
      <c r="D10" s="185"/>
      <c r="E10" s="185"/>
      <c r="F10" s="185"/>
      <c r="G10" s="185"/>
      <c r="H10" s="185"/>
      <c r="I10" s="185"/>
    </row>
    <row r="11" spans="1:9" x14ac:dyDescent="0.25">
      <c r="A11" s="186" t="s">
        <v>122</v>
      </c>
      <c r="B11" s="186"/>
      <c r="C11" s="186"/>
      <c r="D11" s="186" t="s">
        <v>123</v>
      </c>
      <c r="E11" s="186"/>
      <c r="F11" s="186" t="s">
        <v>124</v>
      </c>
      <c r="G11" s="186"/>
      <c r="H11" s="186"/>
      <c r="I11" s="186"/>
    </row>
    <row r="12" spans="1:9" x14ac:dyDescent="0.25">
      <c r="A12" s="186" t="s">
        <v>125</v>
      </c>
      <c r="B12" s="186"/>
      <c r="C12" s="186"/>
      <c r="D12" s="186" t="s">
        <v>126</v>
      </c>
      <c r="E12" s="186"/>
      <c r="F12" s="186" t="s">
        <v>127</v>
      </c>
      <c r="G12" s="186"/>
      <c r="H12" s="186"/>
      <c r="I12" s="186"/>
    </row>
    <row r="13" spans="1:9" x14ac:dyDescent="0.25">
      <c r="A13" s="185" t="s">
        <v>128</v>
      </c>
      <c r="B13" s="185"/>
      <c r="C13" s="185"/>
      <c r="D13" s="185"/>
      <c r="E13" s="185"/>
      <c r="F13" s="185"/>
      <c r="G13" s="185"/>
      <c r="H13" s="185"/>
      <c r="I13" s="185"/>
    </row>
    <row r="14" spans="1:9" x14ac:dyDescent="0.25">
      <c r="A14" s="185" t="s">
        <v>129</v>
      </c>
      <c r="B14" s="185"/>
      <c r="C14" s="185"/>
      <c r="D14" s="185"/>
      <c r="E14" s="185"/>
      <c r="F14" s="185"/>
      <c r="G14" s="185"/>
      <c r="H14" s="185"/>
      <c r="I14" s="185"/>
    </row>
    <row r="15" spans="1:9" x14ac:dyDescent="0.25">
      <c r="A15" s="193" t="s">
        <v>114</v>
      </c>
      <c r="B15" s="193"/>
      <c r="C15" s="193"/>
      <c r="D15" s="193"/>
      <c r="E15" s="193"/>
      <c r="F15" s="193"/>
      <c r="G15" s="193"/>
      <c r="H15" s="193"/>
      <c r="I15" s="193"/>
    </row>
    <row r="16" spans="1:9" x14ac:dyDescent="0.25">
      <c r="A16" s="2">
        <v>1</v>
      </c>
      <c r="B16" s="228" t="s">
        <v>2</v>
      </c>
      <c r="C16" s="228"/>
      <c r="D16" s="228"/>
      <c r="E16" s="228"/>
      <c r="F16" s="228"/>
      <c r="G16" s="228"/>
      <c r="H16" s="235" t="s">
        <v>130</v>
      </c>
      <c r="I16" s="235"/>
    </row>
    <row r="17" spans="1:13" x14ac:dyDescent="0.25">
      <c r="A17" s="2">
        <v>2</v>
      </c>
      <c r="B17" s="228" t="s">
        <v>3</v>
      </c>
      <c r="C17" s="228"/>
      <c r="D17" s="228"/>
      <c r="E17" s="228"/>
      <c r="F17" s="228"/>
      <c r="G17" s="228"/>
      <c r="H17" s="235" t="s">
        <v>4</v>
      </c>
      <c r="I17" s="235"/>
    </row>
    <row r="18" spans="1:13" x14ac:dyDescent="0.25">
      <c r="A18" s="2">
        <v>3</v>
      </c>
      <c r="B18" s="228" t="s">
        <v>5</v>
      </c>
      <c r="C18" s="228"/>
      <c r="D18" s="228"/>
      <c r="E18" s="228"/>
      <c r="F18" s="228"/>
      <c r="G18" s="228"/>
      <c r="H18" s="238"/>
      <c r="I18" s="239"/>
    </row>
    <row r="19" spans="1:13" x14ac:dyDescent="0.25">
      <c r="A19" s="2">
        <v>4</v>
      </c>
      <c r="B19" s="228" t="s">
        <v>6</v>
      </c>
      <c r="C19" s="228"/>
      <c r="D19" s="228"/>
      <c r="E19" s="228"/>
      <c r="F19" s="228"/>
      <c r="G19" s="228"/>
      <c r="H19" s="235" t="s">
        <v>333</v>
      </c>
      <c r="I19" s="235"/>
    </row>
    <row r="20" spans="1:13" x14ac:dyDescent="0.25">
      <c r="A20" s="2">
        <v>5</v>
      </c>
      <c r="B20" s="228" t="s">
        <v>7</v>
      </c>
      <c r="C20" s="228"/>
      <c r="D20" s="228"/>
      <c r="E20" s="228"/>
      <c r="F20" s="228"/>
      <c r="G20" s="228"/>
      <c r="H20" s="236" t="s">
        <v>307</v>
      </c>
      <c r="I20" s="236"/>
    </row>
    <row r="21" spans="1:13" x14ac:dyDescent="0.25">
      <c r="A21" s="234"/>
      <c r="B21" s="234"/>
      <c r="C21" s="234"/>
      <c r="D21" s="234"/>
      <c r="E21" s="234"/>
      <c r="F21" s="234"/>
      <c r="G21" s="234"/>
      <c r="H21" s="234"/>
      <c r="I21" s="234"/>
    </row>
    <row r="22" spans="1:13" x14ac:dyDescent="0.25">
      <c r="A22" s="218" t="s">
        <v>8</v>
      </c>
      <c r="B22" s="218"/>
      <c r="C22" s="218"/>
      <c r="D22" s="218"/>
      <c r="E22" s="218"/>
      <c r="F22" s="218"/>
      <c r="G22" s="218"/>
      <c r="H22" s="218"/>
      <c r="I22" s="218"/>
    </row>
    <row r="23" spans="1:13" x14ac:dyDescent="0.25">
      <c r="A23" s="1">
        <v>1</v>
      </c>
      <c r="B23" s="218" t="s">
        <v>9</v>
      </c>
      <c r="C23" s="218"/>
      <c r="D23" s="218"/>
      <c r="E23" s="218"/>
      <c r="F23" s="218"/>
      <c r="G23" s="218"/>
      <c r="H23" s="237" t="s">
        <v>10</v>
      </c>
      <c r="I23" s="237"/>
    </row>
    <row r="24" spans="1:13" x14ac:dyDescent="0.25">
      <c r="A24" s="4" t="s">
        <v>11</v>
      </c>
      <c r="B24" s="187" t="s">
        <v>12</v>
      </c>
      <c r="C24" s="188"/>
      <c r="D24" s="188"/>
      <c r="E24" s="188"/>
      <c r="F24" s="189"/>
      <c r="G24" s="5"/>
      <c r="H24" s="190">
        <f>H18</f>
        <v>0</v>
      </c>
      <c r="I24" s="190"/>
    </row>
    <row r="25" spans="1:13" x14ac:dyDescent="0.25">
      <c r="A25" s="7" t="s">
        <v>13</v>
      </c>
      <c r="B25" s="187" t="s">
        <v>14</v>
      </c>
      <c r="C25" s="188"/>
      <c r="D25" s="188"/>
      <c r="E25" s="188"/>
      <c r="F25" s="189"/>
      <c r="G25" s="79"/>
      <c r="H25" s="190">
        <v>0</v>
      </c>
      <c r="I25" s="190"/>
    </row>
    <row r="26" spans="1:13" x14ac:dyDescent="0.25">
      <c r="A26" s="7" t="s">
        <v>15</v>
      </c>
      <c r="B26" s="187" t="s">
        <v>16</v>
      </c>
      <c r="C26" s="188"/>
      <c r="D26" s="188"/>
      <c r="E26" s="188"/>
      <c r="F26" s="189"/>
      <c r="G26" s="5"/>
      <c r="H26" s="190">
        <v>0</v>
      </c>
      <c r="I26" s="190"/>
    </row>
    <row r="27" spans="1:13" x14ac:dyDescent="0.25">
      <c r="A27" s="4" t="s">
        <v>17</v>
      </c>
      <c r="B27" s="187" t="s">
        <v>18</v>
      </c>
      <c r="C27" s="188"/>
      <c r="D27" s="188"/>
      <c r="E27" s="188"/>
      <c r="F27" s="189"/>
      <c r="G27" s="5"/>
      <c r="H27" s="190">
        <v>0</v>
      </c>
      <c r="I27" s="190"/>
    </row>
    <row r="28" spans="1:13" x14ac:dyDescent="0.25">
      <c r="A28" s="4" t="s">
        <v>19</v>
      </c>
      <c r="B28" s="187" t="s">
        <v>20</v>
      </c>
      <c r="C28" s="188"/>
      <c r="D28" s="188"/>
      <c r="E28" s="188"/>
      <c r="F28" s="189"/>
      <c r="G28" s="5"/>
      <c r="H28" s="190">
        <v>0</v>
      </c>
      <c r="I28" s="190"/>
    </row>
    <row r="29" spans="1:13" x14ac:dyDescent="0.25">
      <c r="A29" s="4" t="s">
        <v>21</v>
      </c>
      <c r="B29" s="187" t="s">
        <v>22</v>
      </c>
      <c r="C29" s="188"/>
      <c r="D29" s="188"/>
      <c r="E29" s="188"/>
      <c r="F29" s="189"/>
      <c r="G29" s="5"/>
      <c r="H29" s="191">
        <v>0</v>
      </c>
      <c r="I29" s="191"/>
    </row>
    <row r="30" spans="1:13" x14ac:dyDescent="0.25">
      <c r="A30" s="193" t="s">
        <v>23</v>
      </c>
      <c r="B30" s="193"/>
      <c r="C30" s="193"/>
      <c r="D30" s="193"/>
      <c r="E30" s="193"/>
      <c r="F30" s="193"/>
      <c r="G30" s="193"/>
      <c r="H30" s="231">
        <f>SUM(H24:I29)</f>
        <v>0</v>
      </c>
      <c r="I30" s="231"/>
      <c r="K30" s="183" t="s">
        <v>296</v>
      </c>
      <c r="L30" s="184"/>
      <c r="M30" s="74" t="s">
        <v>300</v>
      </c>
    </row>
    <row r="31" spans="1:13" x14ac:dyDescent="0.25">
      <c r="A31" s="234"/>
      <c r="B31" s="234"/>
      <c r="C31" s="234"/>
      <c r="D31" s="234"/>
      <c r="E31" s="234"/>
      <c r="F31" s="234"/>
      <c r="G31" s="234"/>
      <c r="H31" s="234"/>
      <c r="I31" s="234"/>
      <c r="K31" s="74" t="s">
        <v>297</v>
      </c>
      <c r="L31" s="54" t="s">
        <v>307</v>
      </c>
      <c r="M31" s="64"/>
    </row>
    <row r="32" spans="1:13" x14ac:dyDescent="0.25">
      <c r="A32" s="218" t="s">
        <v>24</v>
      </c>
      <c r="B32" s="218"/>
      <c r="C32" s="218"/>
      <c r="D32" s="218"/>
      <c r="E32" s="218"/>
      <c r="F32" s="218"/>
      <c r="G32" s="218"/>
      <c r="H32" s="218"/>
      <c r="I32" s="218"/>
      <c r="K32" s="74" t="s">
        <v>305</v>
      </c>
      <c r="L32" s="54">
        <v>1213.74</v>
      </c>
      <c r="M32" s="64" t="s">
        <v>304</v>
      </c>
    </row>
    <row r="33" spans="1:13" x14ac:dyDescent="0.25">
      <c r="A33" s="218" t="s">
        <v>25</v>
      </c>
      <c r="B33" s="218"/>
      <c r="C33" s="218"/>
      <c r="D33" s="218"/>
      <c r="E33" s="218"/>
      <c r="F33" s="218"/>
      <c r="G33" s="218"/>
      <c r="H33" s="218"/>
      <c r="I33" s="218"/>
      <c r="K33" s="74" t="s">
        <v>306</v>
      </c>
      <c r="L33" s="54">
        <v>1236.8399999999999</v>
      </c>
      <c r="M33" s="64" t="s">
        <v>312</v>
      </c>
    </row>
    <row r="34" spans="1:13" x14ac:dyDescent="0.25">
      <c r="A34" s="11" t="s">
        <v>26</v>
      </c>
      <c r="B34" s="218" t="s">
        <v>27</v>
      </c>
      <c r="C34" s="218"/>
      <c r="D34" s="218"/>
      <c r="E34" s="218"/>
      <c r="F34" s="218"/>
      <c r="G34" s="218"/>
      <c r="H34" s="11" t="s">
        <v>28</v>
      </c>
      <c r="I34" s="11" t="s">
        <v>10</v>
      </c>
      <c r="K34" s="74" t="s">
        <v>298</v>
      </c>
      <c r="L34" s="54">
        <v>460</v>
      </c>
      <c r="M34" s="64" t="s">
        <v>303</v>
      </c>
    </row>
    <row r="35" spans="1:13" x14ac:dyDescent="0.25">
      <c r="A35" s="3" t="s">
        <v>11</v>
      </c>
      <c r="B35" s="228" t="s">
        <v>29</v>
      </c>
      <c r="C35" s="228"/>
      <c r="D35" s="228"/>
      <c r="E35" s="228"/>
      <c r="F35" s="228"/>
      <c r="G35" s="228"/>
      <c r="H35" s="12">
        <f>1/12</f>
        <v>8.3333333333333329E-2</v>
      </c>
      <c r="I35" s="5">
        <f>H35*$H$30</f>
        <v>0</v>
      </c>
      <c r="K35" s="74" t="s">
        <v>299</v>
      </c>
      <c r="L35" s="54">
        <v>13.28</v>
      </c>
      <c r="M35" s="64" t="s">
        <v>301</v>
      </c>
    </row>
    <row r="36" spans="1:13" x14ac:dyDescent="0.25">
      <c r="A36" s="3" t="s">
        <v>13</v>
      </c>
      <c r="B36" s="228" t="s">
        <v>30</v>
      </c>
      <c r="C36" s="228"/>
      <c r="D36" s="228"/>
      <c r="E36" s="228"/>
      <c r="F36" s="228"/>
      <c r="G36" s="228"/>
      <c r="H36" s="12">
        <v>0.121</v>
      </c>
      <c r="I36" s="5">
        <f>H36*$H$30</f>
        <v>0</v>
      </c>
      <c r="K36" s="74" t="s">
        <v>302</v>
      </c>
      <c r="L36" s="54" t="s">
        <v>318</v>
      </c>
      <c r="M36" s="64"/>
    </row>
    <row r="37" spans="1:13" x14ac:dyDescent="0.25">
      <c r="A37" s="13" t="s">
        <v>15</v>
      </c>
      <c r="B37" s="199" t="s">
        <v>31</v>
      </c>
      <c r="C37" s="199"/>
      <c r="D37" s="199"/>
      <c r="E37" s="199"/>
      <c r="F37" s="199"/>
      <c r="G37" s="199"/>
      <c r="H37" s="14">
        <f>(H35+H36)*H50</f>
        <v>6.9064666666666663E-2</v>
      </c>
      <c r="I37" s="5">
        <f>H37*$H$30</f>
        <v>0</v>
      </c>
      <c r="K37" s="74" t="s">
        <v>319</v>
      </c>
      <c r="L37" s="75">
        <v>20</v>
      </c>
      <c r="M37" s="64" t="s">
        <v>303</v>
      </c>
    </row>
    <row r="38" spans="1:13" x14ac:dyDescent="0.25">
      <c r="A38" s="193" t="s">
        <v>32</v>
      </c>
      <c r="B38" s="193"/>
      <c r="C38" s="193"/>
      <c r="D38" s="193"/>
      <c r="E38" s="193"/>
      <c r="F38" s="193"/>
      <c r="G38" s="193"/>
      <c r="H38" s="15">
        <f>SUM(H35:H37)</f>
        <v>0.27339799999999997</v>
      </c>
      <c r="I38" s="16">
        <f>SUM(I35:I37)</f>
        <v>0</v>
      </c>
      <c r="K38" s="74" t="s">
        <v>320</v>
      </c>
      <c r="L38" s="76">
        <v>0.3</v>
      </c>
      <c r="M38" s="64"/>
    </row>
    <row r="39" spans="1:13" x14ac:dyDescent="0.25">
      <c r="A39" s="230"/>
      <c r="B39" s="230"/>
      <c r="C39" s="230"/>
      <c r="D39" s="230"/>
      <c r="E39" s="230"/>
      <c r="F39" s="230"/>
      <c r="G39" s="230"/>
      <c r="H39" s="230"/>
      <c r="I39" s="230"/>
      <c r="K39" s="74" t="s">
        <v>314</v>
      </c>
      <c r="L39" s="76"/>
      <c r="M39" s="64"/>
    </row>
    <row r="40" spans="1:13" x14ac:dyDescent="0.25">
      <c r="A40" s="218" t="s">
        <v>33</v>
      </c>
      <c r="B40" s="218"/>
      <c r="C40" s="218"/>
      <c r="D40" s="218"/>
      <c r="E40" s="218"/>
      <c r="F40" s="218"/>
      <c r="G40" s="218"/>
      <c r="H40" s="218"/>
      <c r="I40" s="218"/>
      <c r="K40" s="74" t="s">
        <v>313</v>
      </c>
      <c r="L40" s="76"/>
      <c r="M40" s="64" t="s">
        <v>303</v>
      </c>
    </row>
    <row r="41" spans="1:13" x14ac:dyDescent="0.25">
      <c r="A41" s="9" t="s">
        <v>34</v>
      </c>
      <c r="B41" s="218" t="s">
        <v>35</v>
      </c>
      <c r="C41" s="218"/>
      <c r="D41" s="218"/>
      <c r="E41" s="218"/>
      <c r="F41" s="218"/>
      <c r="G41" s="218"/>
      <c r="H41" s="9" t="s">
        <v>28</v>
      </c>
      <c r="I41" s="11" t="s">
        <v>10</v>
      </c>
      <c r="K41" s="74" t="s">
        <v>328</v>
      </c>
      <c r="L41" s="64"/>
      <c r="M41" s="64" t="s">
        <v>303</v>
      </c>
    </row>
    <row r="42" spans="1:13" x14ac:dyDescent="0.25">
      <c r="A42" s="3" t="s">
        <v>11</v>
      </c>
      <c r="B42" s="228" t="s">
        <v>36</v>
      </c>
      <c r="C42" s="228"/>
      <c r="D42" s="228"/>
      <c r="E42" s="228"/>
      <c r="F42" s="228"/>
      <c r="G42" s="228"/>
      <c r="H42" s="17">
        <v>0.2</v>
      </c>
      <c r="I42" s="8">
        <f>H42*$H$30</f>
        <v>0</v>
      </c>
    </row>
    <row r="43" spans="1:13" x14ac:dyDescent="0.25">
      <c r="A43" s="3" t="s">
        <v>13</v>
      </c>
      <c r="B43" s="228" t="s">
        <v>37</v>
      </c>
      <c r="C43" s="228"/>
      <c r="D43" s="228"/>
      <c r="E43" s="228"/>
      <c r="F43" s="228"/>
      <c r="G43" s="228"/>
      <c r="H43" s="17">
        <v>2.5000000000000001E-2</v>
      </c>
      <c r="I43" s="8">
        <f t="shared" ref="I43:I49" si="0">H43*$H$30</f>
        <v>0</v>
      </c>
    </row>
    <row r="44" spans="1:13" x14ac:dyDescent="0.25">
      <c r="A44" s="18" t="s">
        <v>15</v>
      </c>
      <c r="B44" s="199" t="s">
        <v>38</v>
      </c>
      <c r="C44" s="199"/>
      <c r="D44" s="199"/>
      <c r="E44" s="199"/>
      <c r="F44" s="199"/>
      <c r="G44" s="199"/>
      <c r="H44" s="19"/>
      <c r="I44" s="8">
        <f t="shared" si="0"/>
        <v>0</v>
      </c>
    </row>
    <row r="45" spans="1:13" x14ac:dyDescent="0.25">
      <c r="A45" s="18" t="s">
        <v>17</v>
      </c>
      <c r="B45" s="228" t="s">
        <v>39</v>
      </c>
      <c r="C45" s="228"/>
      <c r="D45" s="228"/>
      <c r="E45" s="228"/>
      <c r="F45" s="228"/>
      <c r="G45" s="228"/>
      <c r="H45" s="17">
        <v>1.4999999999999999E-2</v>
      </c>
      <c r="I45" s="8">
        <f t="shared" si="0"/>
        <v>0</v>
      </c>
    </row>
    <row r="46" spans="1:13" x14ac:dyDescent="0.25">
      <c r="A46" s="3" t="s">
        <v>19</v>
      </c>
      <c r="B46" s="228" t="s">
        <v>40</v>
      </c>
      <c r="C46" s="228"/>
      <c r="D46" s="228"/>
      <c r="E46" s="228"/>
      <c r="F46" s="228"/>
      <c r="G46" s="228"/>
      <c r="H46" s="20">
        <v>0.01</v>
      </c>
      <c r="I46" s="8">
        <f t="shared" si="0"/>
        <v>0</v>
      </c>
    </row>
    <row r="47" spans="1:13" x14ac:dyDescent="0.25">
      <c r="A47" s="3" t="s">
        <v>21</v>
      </c>
      <c r="B47" s="228" t="s">
        <v>41</v>
      </c>
      <c r="C47" s="228"/>
      <c r="D47" s="228"/>
      <c r="E47" s="228"/>
      <c r="F47" s="228"/>
      <c r="G47" s="228"/>
      <c r="H47" s="17">
        <v>6.0000000000000001E-3</v>
      </c>
      <c r="I47" s="8">
        <f t="shared" si="0"/>
        <v>0</v>
      </c>
    </row>
    <row r="48" spans="1:13" x14ac:dyDescent="0.25">
      <c r="A48" s="3" t="s">
        <v>42</v>
      </c>
      <c r="B48" s="228" t="s">
        <v>43</v>
      </c>
      <c r="C48" s="228"/>
      <c r="D48" s="228"/>
      <c r="E48" s="228"/>
      <c r="F48" s="228"/>
      <c r="G48" s="228"/>
      <c r="H48" s="17">
        <v>2E-3</v>
      </c>
      <c r="I48" s="8">
        <f t="shared" si="0"/>
        <v>0</v>
      </c>
    </row>
    <row r="49" spans="1:9" x14ac:dyDescent="0.25">
      <c r="A49" s="3" t="s">
        <v>44</v>
      </c>
      <c r="B49" s="228" t="s">
        <v>45</v>
      </c>
      <c r="C49" s="228"/>
      <c r="D49" s="228"/>
      <c r="E49" s="228"/>
      <c r="F49" s="228"/>
      <c r="G49" s="228"/>
      <c r="H49" s="20">
        <v>0.08</v>
      </c>
      <c r="I49" s="8">
        <f t="shared" si="0"/>
        <v>0</v>
      </c>
    </row>
    <row r="50" spans="1:9" x14ac:dyDescent="0.25">
      <c r="A50" s="193" t="s">
        <v>32</v>
      </c>
      <c r="B50" s="193"/>
      <c r="C50" s="193"/>
      <c r="D50" s="193"/>
      <c r="E50" s="193"/>
      <c r="F50" s="193"/>
      <c r="G50" s="193"/>
      <c r="H50" s="15">
        <f>SUM(H42:H49)</f>
        <v>0.33800000000000002</v>
      </c>
      <c r="I50" s="10">
        <f>SUM(I42:I49)</f>
        <v>0</v>
      </c>
    </row>
    <row r="51" spans="1:9" x14ac:dyDescent="0.25">
      <c r="A51" s="230"/>
      <c r="B51" s="230"/>
      <c r="C51" s="230"/>
      <c r="D51" s="230"/>
      <c r="E51" s="230"/>
      <c r="F51" s="230"/>
      <c r="G51" s="230"/>
      <c r="H51" s="230"/>
      <c r="I51" s="230"/>
    </row>
    <row r="52" spans="1:9" x14ac:dyDescent="0.25">
      <c r="A52" s="218" t="s">
        <v>46</v>
      </c>
      <c r="B52" s="218"/>
      <c r="C52" s="218"/>
      <c r="D52" s="218"/>
      <c r="E52" s="218"/>
      <c r="F52" s="218"/>
      <c r="G52" s="218"/>
      <c r="H52" s="218"/>
      <c r="I52" s="218"/>
    </row>
    <row r="53" spans="1:9" x14ac:dyDescent="0.25">
      <c r="A53" s="9" t="s">
        <v>47</v>
      </c>
      <c r="B53" s="218" t="s">
        <v>48</v>
      </c>
      <c r="C53" s="218"/>
      <c r="D53" s="218"/>
      <c r="E53" s="218"/>
      <c r="F53" s="218"/>
      <c r="G53" s="218"/>
      <c r="H53" s="193" t="s">
        <v>10</v>
      </c>
      <c r="I53" s="193"/>
    </row>
    <row r="54" spans="1:9" x14ac:dyDescent="0.25">
      <c r="A54" s="3" t="s">
        <v>11</v>
      </c>
      <c r="B54" s="232" t="s">
        <v>49</v>
      </c>
      <c r="C54" s="230"/>
      <c r="D54" s="230"/>
      <c r="E54" s="230"/>
      <c r="F54" s="233"/>
      <c r="G54" s="78">
        <v>12.58</v>
      </c>
      <c r="H54" s="190"/>
      <c r="I54" s="190"/>
    </row>
    <row r="55" spans="1:9" x14ac:dyDescent="0.25">
      <c r="A55" s="3" t="s">
        <v>13</v>
      </c>
      <c r="B55" s="228" t="s">
        <v>50</v>
      </c>
      <c r="C55" s="228"/>
      <c r="D55" s="228"/>
      <c r="E55" s="228"/>
      <c r="F55" s="228"/>
      <c r="G55" s="228"/>
      <c r="H55" s="190"/>
      <c r="I55" s="190"/>
    </row>
    <row r="56" spans="1:9" x14ac:dyDescent="0.25">
      <c r="A56" s="3" t="s">
        <v>15</v>
      </c>
      <c r="B56" s="199" t="s">
        <v>51</v>
      </c>
      <c r="C56" s="199"/>
      <c r="D56" s="199"/>
      <c r="E56" s="199"/>
      <c r="F56" s="199"/>
      <c r="G56" s="199"/>
      <c r="H56" s="190"/>
      <c r="I56" s="190"/>
    </row>
    <row r="57" spans="1:9" x14ac:dyDescent="0.25">
      <c r="A57" s="3" t="s">
        <v>17</v>
      </c>
      <c r="B57" s="228" t="s">
        <v>52</v>
      </c>
      <c r="C57" s="228"/>
      <c r="D57" s="228"/>
      <c r="E57" s="228"/>
      <c r="F57" s="228"/>
      <c r="G57" s="228"/>
      <c r="H57" s="190"/>
      <c r="I57" s="190"/>
    </row>
    <row r="58" spans="1:9" x14ac:dyDescent="0.25">
      <c r="A58" s="3" t="s">
        <v>19</v>
      </c>
      <c r="B58" s="228" t="s">
        <v>53</v>
      </c>
      <c r="C58" s="228"/>
      <c r="D58" s="228"/>
      <c r="E58" s="228"/>
      <c r="F58" s="228"/>
      <c r="G58" s="228"/>
      <c r="H58" s="190"/>
      <c r="I58" s="190"/>
    </row>
    <row r="59" spans="1:9" x14ac:dyDescent="0.25">
      <c r="A59" s="3" t="s">
        <v>21</v>
      </c>
      <c r="B59" s="228" t="s">
        <v>54</v>
      </c>
      <c r="C59" s="228"/>
      <c r="D59" s="228"/>
      <c r="E59" s="228"/>
      <c r="F59" s="228"/>
      <c r="G59" s="228"/>
      <c r="H59" s="190"/>
      <c r="I59" s="190"/>
    </row>
    <row r="60" spans="1:9" x14ac:dyDescent="0.25">
      <c r="A60" s="193" t="s">
        <v>32</v>
      </c>
      <c r="B60" s="193"/>
      <c r="C60" s="193"/>
      <c r="D60" s="193"/>
      <c r="E60" s="193"/>
      <c r="F60" s="193"/>
      <c r="G60" s="193"/>
      <c r="H60" s="231">
        <f>SUM(H54:H59)</f>
        <v>0</v>
      </c>
      <c r="I60" s="231"/>
    </row>
    <row r="61" spans="1:9" x14ac:dyDescent="0.25">
      <c r="A61" s="229"/>
      <c r="B61" s="229"/>
      <c r="C61" s="229"/>
      <c r="D61" s="229"/>
      <c r="E61" s="229"/>
      <c r="F61" s="229"/>
      <c r="G61" s="229"/>
      <c r="H61" s="229"/>
      <c r="I61" s="229"/>
    </row>
    <row r="62" spans="1:9" x14ac:dyDescent="0.25">
      <c r="A62" s="226" t="s">
        <v>55</v>
      </c>
      <c r="B62" s="226"/>
      <c r="C62" s="226"/>
      <c r="D62" s="226"/>
      <c r="E62" s="226"/>
      <c r="F62" s="226"/>
      <c r="G62" s="226"/>
      <c r="H62" s="226"/>
      <c r="I62" s="226"/>
    </row>
    <row r="63" spans="1:9" x14ac:dyDescent="0.25">
      <c r="A63" s="227"/>
      <c r="B63" s="227"/>
      <c r="C63" s="227"/>
      <c r="D63" s="227"/>
      <c r="E63" s="227"/>
      <c r="F63" s="227"/>
      <c r="G63" s="227"/>
      <c r="H63" s="227"/>
      <c r="I63" s="227"/>
    </row>
    <row r="64" spans="1:9" x14ac:dyDescent="0.25">
      <c r="A64" s="21">
        <v>2</v>
      </c>
      <c r="B64" s="210" t="s">
        <v>56</v>
      </c>
      <c r="C64" s="210"/>
      <c r="D64" s="210"/>
      <c r="E64" s="210"/>
      <c r="F64" s="210"/>
      <c r="G64" s="210"/>
      <c r="H64" s="200" t="s">
        <v>10</v>
      </c>
      <c r="I64" s="200"/>
    </row>
    <row r="65" spans="1:9" x14ac:dyDescent="0.25">
      <c r="A65" s="7" t="s">
        <v>26</v>
      </c>
      <c r="B65" s="199" t="s">
        <v>57</v>
      </c>
      <c r="C65" s="199"/>
      <c r="D65" s="199"/>
      <c r="E65" s="199"/>
      <c r="F65" s="199"/>
      <c r="G65" s="199"/>
      <c r="H65" s="190">
        <f>I38</f>
        <v>0</v>
      </c>
      <c r="I65" s="190"/>
    </row>
    <row r="66" spans="1:9" x14ac:dyDescent="0.25">
      <c r="A66" s="7" t="s">
        <v>34</v>
      </c>
      <c r="B66" s="199" t="s">
        <v>35</v>
      </c>
      <c r="C66" s="199"/>
      <c r="D66" s="199"/>
      <c r="E66" s="199"/>
      <c r="F66" s="199"/>
      <c r="G66" s="199"/>
      <c r="H66" s="190">
        <f>I50</f>
        <v>0</v>
      </c>
      <c r="I66" s="190"/>
    </row>
    <row r="67" spans="1:9" x14ac:dyDescent="0.25">
      <c r="A67" s="7" t="s">
        <v>47</v>
      </c>
      <c r="B67" s="199" t="s">
        <v>48</v>
      </c>
      <c r="C67" s="199"/>
      <c r="D67" s="199"/>
      <c r="E67" s="199"/>
      <c r="F67" s="199"/>
      <c r="G67" s="199"/>
      <c r="H67" s="190">
        <f>H60</f>
        <v>0</v>
      </c>
      <c r="I67" s="190"/>
    </row>
    <row r="68" spans="1:9" x14ac:dyDescent="0.25">
      <c r="A68" s="193" t="s">
        <v>32</v>
      </c>
      <c r="B68" s="193"/>
      <c r="C68" s="193"/>
      <c r="D68" s="193"/>
      <c r="E68" s="193"/>
      <c r="F68" s="193"/>
      <c r="G68" s="193"/>
      <c r="H68" s="231">
        <f>SUM(H65:H67)</f>
        <v>0</v>
      </c>
      <c r="I68" s="231"/>
    </row>
    <row r="69" spans="1:9" x14ac:dyDescent="0.25">
      <c r="A69" s="225"/>
      <c r="B69" s="225"/>
      <c r="C69" s="225"/>
      <c r="D69" s="225"/>
      <c r="E69" s="225"/>
      <c r="F69" s="225"/>
      <c r="G69" s="225"/>
      <c r="H69" s="225"/>
      <c r="I69" s="225"/>
    </row>
    <row r="70" spans="1:9" x14ac:dyDescent="0.25">
      <c r="A70" s="218" t="s">
        <v>58</v>
      </c>
      <c r="B70" s="218"/>
      <c r="C70" s="218"/>
      <c r="D70" s="218"/>
      <c r="E70" s="218"/>
      <c r="F70" s="218"/>
      <c r="G70" s="218"/>
      <c r="H70" s="218"/>
      <c r="I70" s="218"/>
    </row>
    <row r="71" spans="1:9" x14ac:dyDescent="0.25">
      <c r="A71" s="1">
        <v>3</v>
      </c>
      <c r="B71" s="218" t="s">
        <v>59</v>
      </c>
      <c r="C71" s="218"/>
      <c r="D71" s="218"/>
      <c r="E71" s="218"/>
      <c r="F71" s="218"/>
      <c r="G71" s="218"/>
      <c r="H71" s="9" t="s">
        <v>28</v>
      </c>
      <c r="I71" s="11" t="s">
        <v>10</v>
      </c>
    </row>
    <row r="72" spans="1:9" x14ac:dyDescent="0.25">
      <c r="A72" s="4" t="s">
        <v>11</v>
      </c>
      <c r="B72" s="228" t="s">
        <v>60</v>
      </c>
      <c r="C72" s="228"/>
      <c r="D72" s="228"/>
      <c r="E72" s="228"/>
      <c r="F72" s="228"/>
      <c r="G72" s="228"/>
      <c r="H72" s="14">
        <f>5%/12</f>
        <v>4.1666666666666666E-3</v>
      </c>
      <c r="I72" s="8">
        <f>H72*$H$30</f>
        <v>0</v>
      </c>
    </row>
    <row r="73" spans="1:9" x14ac:dyDescent="0.25">
      <c r="A73" s="4" t="s">
        <v>13</v>
      </c>
      <c r="B73" s="228" t="s">
        <v>61</v>
      </c>
      <c r="C73" s="228"/>
      <c r="D73" s="228"/>
      <c r="E73" s="228"/>
      <c r="F73" s="228"/>
      <c r="G73" s="228"/>
      <c r="H73" s="14">
        <f>H72*H49</f>
        <v>3.3333333333333332E-4</v>
      </c>
      <c r="I73" s="8">
        <f t="shared" ref="I73:I76" si="1">H73*$H$30</f>
        <v>0</v>
      </c>
    </row>
    <row r="74" spans="1:9" x14ac:dyDescent="0.25">
      <c r="A74" s="4" t="s">
        <v>15</v>
      </c>
      <c r="B74" s="228" t="s">
        <v>62</v>
      </c>
      <c r="C74" s="228"/>
      <c r="D74" s="228"/>
      <c r="E74" s="228"/>
      <c r="F74" s="228"/>
      <c r="G74" s="228"/>
      <c r="H74" s="14">
        <f>7/30/12</f>
        <v>1.9444444444444445E-2</v>
      </c>
      <c r="I74" s="8">
        <f t="shared" si="1"/>
        <v>0</v>
      </c>
    </row>
    <row r="75" spans="1:9" x14ac:dyDescent="0.25">
      <c r="A75" s="4" t="s">
        <v>17</v>
      </c>
      <c r="B75" s="228" t="s">
        <v>63</v>
      </c>
      <c r="C75" s="228"/>
      <c r="D75" s="228"/>
      <c r="E75" s="228"/>
      <c r="F75" s="228"/>
      <c r="G75" s="228"/>
      <c r="H75" s="14">
        <f>H74*H50</f>
        <v>6.5722222222222224E-3</v>
      </c>
      <c r="I75" s="8">
        <f t="shared" si="1"/>
        <v>0</v>
      </c>
    </row>
    <row r="76" spans="1:9" x14ac:dyDescent="0.25">
      <c r="A76" s="4" t="s">
        <v>19</v>
      </c>
      <c r="B76" s="228" t="s">
        <v>64</v>
      </c>
      <c r="C76" s="228"/>
      <c r="D76" s="228"/>
      <c r="E76" s="228"/>
      <c r="F76" s="228"/>
      <c r="G76" s="228"/>
      <c r="H76" s="14">
        <v>0.04</v>
      </c>
      <c r="I76" s="8">
        <f t="shared" si="1"/>
        <v>0</v>
      </c>
    </row>
    <row r="77" spans="1:9" x14ac:dyDescent="0.25">
      <c r="A77" s="193" t="s">
        <v>32</v>
      </c>
      <c r="B77" s="193"/>
      <c r="C77" s="193"/>
      <c r="D77" s="193"/>
      <c r="E77" s="193"/>
      <c r="F77" s="193"/>
      <c r="G77" s="193"/>
      <c r="H77" s="15">
        <f>SUM(H72:H76)</f>
        <v>7.0516666666666672E-2</v>
      </c>
      <c r="I77" s="10">
        <f>SUM(I72:I76)</f>
        <v>0</v>
      </c>
    </row>
    <row r="78" spans="1:9" x14ac:dyDescent="0.25">
      <c r="A78" s="230"/>
      <c r="B78" s="230"/>
      <c r="C78" s="230"/>
      <c r="D78" s="230"/>
      <c r="E78" s="230"/>
      <c r="F78" s="230"/>
      <c r="G78" s="230"/>
      <c r="H78" s="230"/>
      <c r="I78" s="230"/>
    </row>
    <row r="79" spans="1:9" x14ac:dyDescent="0.25">
      <c r="A79" s="218" t="s">
        <v>65</v>
      </c>
      <c r="B79" s="218"/>
      <c r="C79" s="218"/>
      <c r="D79" s="218"/>
      <c r="E79" s="218"/>
      <c r="F79" s="218"/>
      <c r="G79" s="218"/>
      <c r="H79" s="218"/>
      <c r="I79" s="218"/>
    </row>
    <row r="80" spans="1:9" x14ac:dyDescent="0.25">
      <c r="A80" s="218" t="s">
        <v>66</v>
      </c>
      <c r="B80" s="218"/>
      <c r="C80" s="218"/>
      <c r="D80" s="218"/>
      <c r="E80" s="218"/>
      <c r="F80" s="218"/>
      <c r="G80" s="218"/>
      <c r="H80" s="218"/>
      <c r="I80" s="218"/>
    </row>
    <row r="81" spans="1:9" x14ac:dyDescent="0.25">
      <c r="A81" s="11" t="s">
        <v>67</v>
      </c>
      <c r="B81" s="218" t="s">
        <v>68</v>
      </c>
      <c r="C81" s="218"/>
      <c r="D81" s="218"/>
      <c r="E81" s="218"/>
      <c r="F81" s="218"/>
      <c r="G81" s="218"/>
      <c r="H81" s="9" t="s">
        <v>28</v>
      </c>
      <c r="I81" s="11" t="s">
        <v>10</v>
      </c>
    </row>
    <row r="82" spans="1:9" x14ac:dyDescent="0.25">
      <c r="A82" s="3" t="s">
        <v>11</v>
      </c>
      <c r="B82" s="228" t="s">
        <v>69</v>
      </c>
      <c r="C82" s="228"/>
      <c r="D82" s="228"/>
      <c r="E82" s="228"/>
      <c r="F82" s="228"/>
      <c r="G82" s="228"/>
      <c r="H82" s="12">
        <v>0</v>
      </c>
      <c r="I82" s="5">
        <f t="shared" ref="I82" si="2">H82*$H$49</f>
        <v>0</v>
      </c>
    </row>
    <row r="83" spans="1:9" x14ac:dyDescent="0.25">
      <c r="A83" s="3" t="s">
        <v>13</v>
      </c>
      <c r="B83" s="228" t="s">
        <v>70</v>
      </c>
      <c r="C83" s="228"/>
      <c r="D83" s="228"/>
      <c r="E83" s="228"/>
      <c r="F83" s="228"/>
      <c r="G83" s="228"/>
      <c r="H83" s="12">
        <v>2.8E-3</v>
      </c>
      <c r="I83" s="5">
        <f>H83*$H$30</f>
        <v>0</v>
      </c>
    </row>
    <row r="84" spans="1:9" x14ac:dyDescent="0.25">
      <c r="A84" s="3" t="s">
        <v>15</v>
      </c>
      <c r="B84" s="228" t="s">
        <v>71</v>
      </c>
      <c r="C84" s="228"/>
      <c r="D84" s="228"/>
      <c r="E84" s="228"/>
      <c r="F84" s="228"/>
      <c r="G84" s="228"/>
      <c r="H84" s="12">
        <v>4.0000000000000002E-4</v>
      </c>
      <c r="I84" s="5">
        <f t="shared" ref="I84:I87" si="3">H84*$H$30</f>
        <v>0</v>
      </c>
    </row>
    <row r="85" spans="1:9" x14ac:dyDescent="0.25">
      <c r="A85" s="3" t="s">
        <v>17</v>
      </c>
      <c r="B85" s="228" t="s">
        <v>72</v>
      </c>
      <c r="C85" s="228"/>
      <c r="D85" s="228"/>
      <c r="E85" s="228"/>
      <c r="F85" s="228"/>
      <c r="G85" s="228"/>
      <c r="H85" s="12">
        <v>2.5000000000000001E-3</v>
      </c>
      <c r="I85" s="5">
        <f t="shared" si="3"/>
        <v>0</v>
      </c>
    </row>
    <row r="86" spans="1:9" x14ac:dyDescent="0.25">
      <c r="A86" s="3" t="s">
        <v>19</v>
      </c>
      <c r="B86" s="228" t="s">
        <v>73</v>
      </c>
      <c r="C86" s="228"/>
      <c r="D86" s="228"/>
      <c r="E86" s="228"/>
      <c r="F86" s="228"/>
      <c r="G86" s="228"/>
      <c r="H86" s="12">
        <v>5.9999999999999995E-4</v>
      </c>
      <c r="I86" s="5">
        <f t="shared" si="3"/>
        <v>0</v>
      </c>
    </row>
    <row r="87" spans="1:9" x14ac:dyDescent="0.25">
      <c r="A87" s="3" t="s">
        <v>21</v>
      </c>
      <c r="B87" s="228" t="s">
        <v>74</v>
      </c>
      <c r="C87" s="228"/>
      <c r="D87" s="228"/>
      <c r="E87" s="228"/>
      <c r="F87" s="228"/>
      <c r="G87" s="228"/>
      <c r="H87" s="12">
        <v>0</v>
      </c>
      <c r="I87" s="5">
        <f t="shared" si="3"/>
        <v>0</v>
      </c>
    </row>
    <row r="88" spans="1:9" x14ac:dyDescent="0.25">
      <c r="A88" s="193" t="s">
        <v>32</v>
      </c>
      <c r="B88" s="193"/>
      <c r="C88" s="193"/>
      <c r="D88" s="193"/>
      <c r="E88" s="193"/>
      <c r="F88" s="193"/>
      <c r="G88" s="193"/>
      <c r="H88" s="15">
        <f>SUM(H82:H87)</f>
        <v>6.3E-3</v>
      </c>
      <c r="I88" s="10">
        <f>SUM(I82:I87)</f>
        <v>0</v>
      </c>
    </row>
    <row r="89" spans="1:9" x14ac:dyDescent="0.25">
      <c r="A89" s="225"/>
      <c r="B89" s="225"/>
      <c r="C89" s="225"/>
      <c r="D89" s="225"/>
      <c r="E89" s="225"/>
      <c r="F89" s="225"/>
      <c r="G89" s="225"/>
      <c r="H89" s="225"/>
      <c r="I89" s="225"/>
    </row>
    <row r="90" spans="1:9" x14ac:dyDescent="0.25">
      <c r="A90" s="218" t="s">
        <v>75</v>
      </c>
      <c r="B90" s="218"/>
      <c r="C90" s="218"/>
      <c r="D90" s="218"/>
      <c r="E90" s="218"/>
      <c r="F90" s="218"/>
      <c r="G90" s="218"/>
      <c r="H90" s="218"/>
      <c r="I90" s="218"/>
    </row>
    <row r="91" spans="1:9" x14ac:dyDescent="0.25">
      <c r="A91" s="11" t="s">
        <v>76</v>
      </c>
      <c r="B91" s="218" t="s">
        <v>77</v>
      </c>
      <c r="C91" s="218"/>
      <c r="D91" s="218"/>
      <c r="E91" s="218"/>
      <c r="F91" s="218"/>
      <c r="G91" s="218"/>
      <c r="H91" s="9" t="s">
        <v>28</v>
      </c>
      <c r="I91" s="11" t="s">
        <v>10</v>
      </c>
    </row>
    <row r="92" spans="1:9" x14ac:dyDescent="0.25">
      <c r="A92" s="3" t="s">
        <v>11</v>
      </c>
      <c r="B92" s="228" t="s">
        <v>78</v>
      </c>
      <c r="C92" s="228"/>
      <c r="D92" s="228"/>
      <c r="E92" s="228"/>
      <c r="F92" s="228"/>
      <c r="G92" s="228"/>
      <c r="H92" s="12">
        <v>0</v>
      </c>
      <c r="I92" s="5">
        <v>0</v>
      </c>
    </row>
    <row r="93" spans="1:9" x14ac:dyDescent="0.25">
      <c r="A93" s="193" t="s">
        <v>32</v>
      </c>
      <c r="B93" s="193"/>
      <c r="C93" s="193"/>
      <c r="D93" s="193"/>
      <c r="E93" s="193"/>
      <c r="F93" s="193"/>
      <c r="G93" s="193"/>
      <c r="H93" s="15">
        <f>SUM(H92:H92)</f>
        <v>0</v>
      </c>
      <c r="I93" s="10">
        <f>SUM(I92:I92)</f>
        <v>0</v>
      </c>
    </row>
    <row r="94" spans="1:9" x14ac:dyDescent="0.25">
      <c r="A94" s="229"/>
      <c r="B94" s="229"/>
      <c r="C94" s="229"/>
      <c r="D94" s="229"/>
      <c r="E94" s="229"/>
      <c r="F94" s="229"/>
      <c r="G94" s="229"/>
      <c r="H94" s="229"/>
      <c r="I94" s="229"/>
    </row>
    <row r="95" spans="1:9" x14ac:dyDescent="0.25">
      <c r="A95" s="226" t="s">
        <v>79</v>
      </c>
      <c r="B95" s="226"/>
      <c r="C95" s="226"/>
      <c r="D95" s="226"/>
      <c r="E95" s="226"/>
      <c r="F95" s="226"/>
      <c r="G95" s="226"/>
      <c r="H95" s="226"/>
      <c r="I95" s="226"/>
    </row>
    <row r="96" spans="1:9" x14ac:dyDescent="0.25">
      <c r="A96" s="227"/>
      <c r="B96" s="227"/>
      <c r="C96" s="227"/>
      <c r="D96" s="227"/>
      <c r="E96" s="227"/>
      <c r="F96" s="227"/>
      <c r="G96" s="227"/>
      <c r="H96" s="227"/>
      <c r="I96" s="227"/>
    </row>
    <row r="97" spans="1:9" x14ac:dyDescent="0.25">
      <c r="A97" s="21">
        <v>4</v>
      </c>
      <c r="B97" s="210" t="s">
        <v>80</v>
      </c>
      <c r="C97" s="210"/>
      <c r="D97" s="210"/>
      <c r="E97" s="210"/>
      <c r="F97" s="210"/>
      <c r="G97" s="210"/>
      <c r="H97" s="200" t="s">
        <v>10</v>
      </c>
      <c r="I97" s="200"/>
    </row>
    <row r="98" spans="1:9" x14ac:dyDescent="0.25">
      <c r="A98" s="7" t="s">
        <v>67</v>
      </c>
      <c r="B98" s="199" t="s">
        <v>81</v>
      </c>
      <c r="C98" s="199"/>
      <c r="D98" s="199"/>
      <c r="E98" s="199"/>
      <c r="F98" s="199"/>
      <c r="G98" s="199"/>
      <c r="H98" s="190">
        <f>I88</f>
        <v>0</v>
      </c>
      <c r="I98" s="190"/>
    </row>
    <row r="99" spans="1:9" x14ac:dyDescent="0.25">
      <c r="A99" s="7" t="s">
        <v>76</v>
      </c>
      <c r="B99" s="199" t="s">
        <v>77</v>
      </c>
      <c r="C99" s="199"/>
      <c r="D99" s="199"/>
      <c r="E99" s="199"/>
      <c r="F99" s="199"/>
      <c r="G99" s="199"/>
      <c r="H99" s="190">
        <f>I93</f>
        <v>0</v>
      </c>
      <c r="I99" s="190"/>
    </row>
    <row r="100" spans="1:9" x14ac:dyDescent="0.25">
      <c r="A100" s="193" t="s">
        <v>32</v>
      </c>
      <c r="B100" s="193"/>
      <c r="C100" s="193"/>
      <c r="D100" s="193"/>
      <c r="E100" s="193"/>
      <c r="F100" s="193"/>
      <c r="G100" s="193"/>
      <c r="H100" s="224">
        <f>SUM(H98:I99)</f>
        <v>0</v>
      </c>
      <c r="I100" s="224"/>
    </row>
    <row r="101" spans="1:9" x14ac:dyDescent="0.25">
      <c r="A101" s="225"/>
      <c r="B101" s="225"/>
      <c r="C101" s="225"/>
      <c r="D101" s="225"/>
      <c r="E101" s="225"/>
      <c r="F101" s="225"/>
      <c r="G101" s="225"/>
      <c r="H101" s="225"/>
      <c r="I101" s="225"/>
    </row>
    <row r="102" spans="1:9" x14ac:dyDescent="0.25">
      <c r="A102" s="218" t="s">
        <v>82</v>
      </c>
      <c r="B102" s="218"/>
      <c r="C102" s="218"/>
      <c r="D102" s="218"/>
      <c r="E102" s="218"/>
      <c r="F102" s="218"/>
      <c r="G102" s="218"/>
      <c r="H102" s="218"/>
      <c r="I102" s="218"/>
    </row>
    <row r="103" spans="1:9" x14ac:dyDescent="0.25">
      <c r="A103" s="1">
        <v>5</v>
      </c>
      <c r="B103" s="218" t="s">
        <v>83</v>
      </c>
      <c r="C103" s="218"/>
      <c r="D103" s="218"/>
      <c r="E103" s="218"/>
      <c r="F103" s="218"/>
      <c r="G103" s="218"/>
      <c r="H103" s="193" t="s">
        <v>10</v>
      </c>
      <c r="I103" s="193"/>
    </row>
    <row r="104" spans="1:9" x14ac:dyDescent="0.25">
      <c r="A104" s="7" t="s">
        <v>11</v>
      </c>
      <c r="B104" s="199" t="s">
        <v>84</v>
      </c>
      <c r="C104" s="199"/>
      <c r="D104" s="199"/>
      <c r="E104" s="199"/>
      <c r="F104" s="199"/>
      <c r="G104" s="199"/>
      <c r="H104" s="223">
        <f>'Uniforme-Todos Estados'!Q13</f>
        <v>0</v>
      </c>
      <c r="I104" s="223"/>
    </row>
    <row r="105" spans="1:9" x14ac:dyDescent="0.25">
      <c r="A105" s="7" t="s">
        <v>13</v>
      </c>
      <c r="B105" s="199" t="s">
        <v>85</v>
      </c>
      <c r="C105" s="199"/>
      <c r="D105" s="199"/>
      <c r="E105" s="199"/>
      <c r="F105" s="199"/>
      <c r="G105" s="199"/>
      <c r="H105" s="222">
        <f>'Mat.Equip-PB'!E65</f>
        <v>0</v>
      </c>
      <c r="I105" s="222"/>
    </row>
    <row r="106" spans="1:9" x14ac:dyDescent="0.25">
      <c r="A106" s="7" t="s">
        <v>15</v>
      </c>
      <c r="B106" s="219" t="s">
        <v>86</v>
      </c>
      <c r="C106" s="220"/>
      <c r="D106" s="220"/>
      <c r="E106" s="220"/>
      <c r="F106" s="220"/>
      <c r="G106" s="221"/>
      <c r="H106" s="222">
        <f>'Mat.Equip-PB'!L36</f>
        <v>0</v>
      </c>
      <c r="I106" s="222"/>
    </row>
    <row r="107" spans="1:9" x14ac:dyDescent="0.25">
      <c r="A107" s="7" t="s">
        <v>17</v>
      </c>
      <c r="B107" s="199" t="s">
        <v>87</v>
      </c>
      <c r="C107" s="199"/>
      <c r="D107" s="199"/>
      <c r="E107" s="199"/>
      <c r="F107" s="199"/>
      <c r="G107" s="199"/>
      <c r="H107" s="222">
        <f>'Mat.Equip-PB'!S48</f>
        <v>0</v>
      </c>
      <c r="I107" s="222"/>
    </row>
    <row r="108" spans="1:9" x14ac:dyDescent="0.25">
      <c r="A108" s="7" t="s">
        <v>19</v>
      </c>
      <c r="B108" s="199" t="s">
        <v>88</v>
      </c>
      <c r="C108" s="199"/>
      <c r="D108" s="199"/>
      <c r="E108" s="199"/>
      <c r="F108" s="199"/>
      <c r="G108" s="199"/>
      <c r="H108" s="222">
        <f>'[1]Insumos '!Z17</f>
        <v>0</v>
      </c>
      <c r="I108" s="222"/>
    </row>
    <row r="109" spans="1:9" x14ac:dyDescent="0.25">
      <c r="A109" s="200" t="s">
        <v>32</v>
      </c>
      <c r="B109" s="200"/>
      <c r="C109" s="200"/>
      <c r="D109" s="200"/>
      <c r="E109" s="200"/>
      <c r="F109" s="200"/>
      <c r="G109" s="200"/>
      <c r="H109" s="206">
        <f>SUM(H104:I108)</f>
        <v>0</v>
      </c>
      <c r="I109" s="206"/>
    </row>
    <row r="110" spans="1:9" x14ac:dyDescent="0.25">
      <c r="A110" s="217"/>
      <c r="B110" s="217"/>
      <c r="C110" s="217"/>
      <c r="D110" s="217"/>
      <c r="E110" s="217"/>
      <c r="F110" s="217"/>
      <c r="G110" s="217"/>
      <c r="H110" s="217"/>
      <c r="I110" s="217"/>
    </row>
    <row r="111" spans="1:9" x14ac:dyDescent="0.25">
      <c r="A111" s="218" t="s">
        <v>89</v>
      </c>
      <c r="B111" s="218"/>
      <c r="C111" s="218"/>
      <c r="D111" s="218"/>
      <c r="E111" s="218"/>
      <c r="F111" s="218"/>
      <c r="G111" s="218"/>
      <c r="H111" s="218"/>
      <c r="I111" s="218"/>
    </row>
    <row r="112" spans="1:9" x14ac:dyDescent="0.25">
      <c r="A112" s="21">
        <v>6</v>
      </c>
      <c r="B112" s="210" t="s">
        <v>90</v>
      </c>
      <c r="C112" s="210"/>
      <c r="D112" s="210"/>
      <c r="E112" s="210"/>
      <c r="F112" s="210"/>
      <c r="G112" s="210"/>
      <c r="H112" s="22" t="s">
        <v>28</v>
      </c>
      <c r="I112" s="24" t="s">
        <v>10</v>
      </c>
    </row>
    <row r="113" spans="1:9" x14ac:dyDescent="0.25">
      <c r="A113" s="7" t="s">
        <v>11</v>
      </c>
      <c r="B113" s="199" t="s">
        <v>91</v>
      </c>
      <c r="C113" s="199"/>
      <c r="D113" s="199"/>
      <c r="E113" s="199"/>
      <c r="F113" s="199"/>
      <c r="G113" s="199"/>
      <c r="H113" s="14"/>
      <c r="I113" s="6">
        <f>H113*H130</f>
        <v>0</v>
      </c>
    </row>
    <row r="114" spans="1:9" x14ac:dyDescent="0.25">
      <c r="A114" s="7" t="s">
        <v>13</v>
      </c>
      <c r="B114" s="199" t="s">
        <v>92</v>
      </c>
      <c r="C114" s="199"/>
      <c r="D114" s="199"/>
      <c r="E114" s="199"/>
      <c r="F114" s="199"/>
      <c r="G114" s="199"/>
      <c r="H114" s="14"/>
      <c r="I114" s="6">
        <f>(I113+H130)*H114</f>
        <v>0</v>
      </c>
    </row>
    <row r="115" spans="1:9" x14ac:dyDescent="0.25">
      <c r="A115" s="7" t="s">
        <v>15</v>
      </c>
      <c r="B115" s="199" t="s">
        <v>93</v>
      </c>
      <c r="C115" s="199"/>
      <c r="D115" s="199"/>
      <c r="E115" s="199"/>
      <c r="F115" s="199"/>
      <c r="G115" s="199"/>
      <c r="H115" s="14"/>
      <c r="I115" s="6"/>
    </row>
    <row r="116" spans="1:9" x14ac:dyDescent="0.25">
      <c r="A116" s="207" t="s">
        <v>94</v>
      </c>
      <c r="B116" s="207"/>
      <c r="C116" s="212" t="s">
        <v>95</v>
      </c>
      <c r="D116" s="25" t="s">
        <v>96</v>
      </c>
      <c r="E116" s="26"/>
      <c r="F116" s="26"/>
      <c r="G116" s="27"/>
      <c r="H116" s="14"/>
      <c r="I116" s="6">
        <f>($I$132+$I$133+$H$149)/(1-($H$134))*H116</f>
        <v>0</v>
      </c>
    </row>
    <row r="117" spans="1:9" x14ac:dyDescent="0.25">
      <c r="A117" s="207" t="s">
        <v>97</v>
      </c>
      <c r="B117" s="207"/>
      <c r="C117" s="213"/>
      <c r="D117" s="25" t="s">
        <v>98</v>
      </c>
      <c r="E117" s="26"/>
      <c r="F117" s="26"/>
      <c r="G117" s="27"/>
      <c r="H117" s="28"/>
      <c r="I117" s="6">
        <f>($I$132+$I$133+$H$149)/(1-($H$134))*H117</f>
        <v>0</v>
      </c>
    </row>
    <row r="118" spans="1:9" x14ac:dyDescent="0.25">
      <c r="A118" s="215" t="s">
        <v>99</v>
      </c>
      <c r="B118" s="216"/>
      <c r="C118" s="214"/>
      <c r="D118" s="25" t="s">
        <v>100</v>
      </c>
      <c r="E118" s="26"/>
      <c r="F118" s="26"/>
      <c r="G118" s="27"/>
      <c r="H118" s="28"/>
      <c r="I118" s="6">
        <f>($I$132+$I$133+$H$149)/(1-($H$134))*H118</f>
        <v>0</v>
      </c>
    </row>
    <row r="119" spans="1:9" x14ac:dyDescent="0.25">
      <c r="A119" s="207" t="s">
        <v>101</v>
      </c>
      <c r="B119" s="207"/>
      <c r="C119" s="29" t="s">
        <v>102</v>
      </c>
      <c r="D119" s="25" t="s">
        <v>103</v>
      </c>
      <c r="E119" s="26"/>
      <c r="F119" s="26"/>
      <c r="G119" s="27"/>
      <c r="H119" s="14"/>
      <c r="I119" s="6">
        <f>($I$132+$I$133+$H$149)/(1-($H$134))*H119</f>
        <v>0</v>
      </c>
    </row>
    <row r="120" spans="1:9" x14ac:dyDescent="0.25">
      <c r="A120" s="200" t="s">
        <v>32</v>
      </c>
      <c r="B120" s="200"/>
      <c r="C120" s="200"/>
      <c r="D120" s="200"/>
      <c r="E120" s="200"/>
      <c r="F120" s="200"/>
      <c r="G120" s="200"/>
      <c r="H120" s="30">
        <f>(1+H113)*(1+H114)/(1-(H115))-1</f>
        <v>0</v>
      </c>
      <c r="I120" s="23">
        <f>I113+I114+I116+I117+I118+I119</f>
        <v>0</v>
      </c>
    </row>
    <row r="121" spans="1:9" x14ac:dyDescent="0.25">
      <c r="A121" s="202"/>
      <c r="B121" s="202"/>
      <c r="C121" s="202"/>
      <c r="D121" s="202"/>
      <c r="E121" s="202"/>
      <c r="F121" s="202"/>
      <c r="G121" s="202"/>
      <c r="H121" s="202"/>
      <c r="I121" s="202"/>
    </row>
    <row r="122" spans="1:9" x14ac:dyDescent="0.25">
      <c r="A122" s="208" t="s">
        <v>104</v>
      </c>
      <c r="B122" s="208"/>
      <c r="C122" s="208"/>
      <c r="D122" s="208"/>
      <c r="E122" s="208"/>
      <c r="F122" s="208"/>
      <c r="G122" s="208"/>
      <c r="H122" s="208"/>
      <c r="I122" s="208"/>
    </row>
    <row r="123" spans="1:9" x14ac:dyDescent="0.25">
      <c r="A123" s="209"/>
      <c r="B123" s="209"/>
      <c r="C123" s="209"/>
      <c r="D123" s="209"/>
      <c r="E123" s="209"/>
      <c r="F123" s="209"/>
      <c r="G123" s="209"/>
      <c r="H123" s="209"/>
      <c r="I123" s="209"/>
    </row>
    <row r="124" spans="1:9" x14ac:dyDescent="0.25">
      <c r="A124" s="210" t="s">
        <v>105</v>
      </c>
      <c r="B124" s="210"/>
      <c r="C124" s="210"/>
      <c r="D124" s="210"/>
      <c r="E124" s="210"/>
      <c r="F124" s="210"/>
      <c r="G124" s="210"/>
      <c r="H124" s="211" t="s">
        <v>10</v>
      </c>
      <c r="I124" s="211"/>
    </row>
    <row r="125" spans="1:9" x14ac:dyDescent="0.25">
      <c r="A125" s="7" t="s">
        <v>11</v>
      </c>
      <c r="B125" s="199" t="s">
        <v>106</v>
      </c>
      <c r="C125" s="199"/>
      <c r="D125" s="199"/>
      <c r="E125" s="199"/>
      <c r="F125" s="199"/>
      <c r="G125" s="199"/>
      <c r="H125" s="190">
        <f>H30</f>
        <v>0</v>
      </c>
      <c r="I125" s="190"/>
    </row>
    <row r="126" spans="1:9" x14ac:dyDescent="0.25">
      <c r="A126" s="7" t="s">
        <v>13</v>
      </c>
      <c r="B126" s="199" t="s">
        <v>107</v>
      </c>
      <c r="C126" s="199"/>
      <c r="D126" s="199"/>
      <c r="E126" s="199"/>
      <c r="F126" s="199"/>
      <c r="G126" s="199"/>
      <c r="H126" s="190">
        <f>H68</f>
        <v>0</v>
      </c>
      <c r="I126" s="190"/>
    </row>
    <row r="127" spans="1:9" x14ac:dyDescent="0.25">
      <c r="A127" s="7" t="s">
        <v>15</v>
      </c>
      <c r="B127" s="199" t="s">
        <v>108</v>
      </c>
      <c r="C127" s="199"/>
      <c r="D127" s="199"/>
      <c r="E127" s="199"/>
      <c r="F127" s="199"/>
      <c r="G127" s="199"/>
      <c r="H127" s="190">
        <f>I77</f>
        <v>0</v>
      </c>
      <c r="I127" s="190"/>
    </row>
    <row r="128" spans="1:9" x14ac:dyDescent="0.25">
      <c r="A128" s="7" t="s">
        <v>17</v>
      </c>
      <c r="B128" s="199" t="s">
        <v>109</v>
      </c>
      <c r="C128" s="199"/>
      <c r="D128" s="199"/>
      <c r="E128" s="199"/>
      <c r="F128" s="199"/>
      <c r="G128" s="199"/>
      <c r="H128" s="190">
        <f>H100</f>
        <v>0</v>
      </c>
      <c r="I128" s="190"/>
    </row>
    <row r="129" spans="1:9" x14ac:dyDescent="0.25">
      <c r="A129" s="7" t="s">
        <v>19</v>
      </c>
      <c r="B129" s="199" t="s">
        <v>110</v>
      </c>
      <c r="C129" s="199"/>
      <c r="D129" s="199"/>
      <c r="E129" s="199"/>
      <c r="F129" s="199"/>
      <c r="G129" s="199"/>
      <c r="H129" s="190">
        <f>H109</f>
        <v>0</v>
      </c>
      <c r="I129" s="190"/>
    </row>
    <row r="130" spans="1:9" x14ac:dyDescent="0.25">
      <c r="A130" s="200" t="s">
        <v>111</v>
      </c>
      <c r="B130" s="200"/>
      <c r="C130" s="200"/>
      <c r="D130" s="200"/>
      <c r="E130" s="200"/>
      <c r="F130" s="200"/>
      <c r="G130" s="200"/>
      <c r="H130" s="206">
        <f>SUM(H125:I129)</f>
        <v>0</v>
      </c>
      <c r="I130" s="206"/>
    </row>
    <row r="131" spans="1:9" x14ac:dyDescent="0.25">
      <c r="A131" s="7" t="s">
        <v>21</v>
      </c>
      <c r="B131" s="199" t="s">
        <v>112</v>
      </c>
      <c r="C131" s="199"/>
      <c r="D131" s="199"/>
      <c r="E131" s="199"/>
      <c r="F131" s="199"/>
      <c r="G131" s="199"/>
      <c r="H131" s="190">
        <f>I120</f>
        <v>0</v>
      </c>
      <c r="I131" s="190"/>
    </row>
    <row r="132" spans="1:9" x14ac:dyDescent="0.25">
      <c r="A132" s="200" t="s">
        <v>113</v>
      </c>
      <c r="B132" s="200"/>
      <c r="C132" s="200"/>
      <c r="D132" s="200"/>
      <c r="E132" s="200"/>
      <c r="F132" s="200"/>
      <c r="G132" s="200"/>
      <c r="H132" s="201">
        <f>H130+H131</f>
        <v>0</v>
      </c>
      <c r="I132" s="201"/>
    </row>
  </sheetData>
  <mergeCells count="188">
    <mergeCell ref="K30:L30"/>
    <mergeCell ref="B6:G6"/>
    <mergeCell ref="H6:I6"/>
    <mergeCell ref="B7:G7"/>
    <mergeCell ref="H7:I7"/>
    <mergeCell ref="B8:G8"/>
    <mergeCell ref="H8:I8"/>
    <mergeCell ref="A1:I1"/>
    <mergeCell ref="A2:I2"/>
    <mergeCell ref="A3:I3"/>
    <mergeCell ref="A4:I4"/>
    <mergeCell ref="B5:G5"/>
    <mergeCell ref="H5:I5"/>
    <mergeCell ref="A13:I13"/>
    <mergeCell ref="A14:I14"/>
    <mergeCell ref="A15:I15"/>
    <mergeCell ref="B16:G16"/>
    <mergeCell ref="H16:I16"/>
    <mergeCell ref="B17:G17"/>
    <mergeCell ref="H17:I17"/>
    <mergeCell ref="A9:I9"/>
    <mergeCell ref="A10:I10"/>
    <mergeCell ref="A11:C11"/>
    <mergeCell ref="D11:E11"/>
    <mergeCell ref="F11:I11"/>
    <mergeCell ref="A12:C12"/>
    <mergeCell ref="D12:E12"/>
    <mergeCell ref="F12:I12"/>
    <mergeCell ref="A21:I21"/>
    <mergeCell ref="A22:I22"/>
    <mergeCell ref="B23:G23"/>
    <mergeCell ref="H23:I23"/>
    <mergeCell ref="B24:F24"/>
    <mergeCell ref="H24:I24"/>
    <mergeCell ref="B18:G18"/>
    <mergeCell ref="H18:I18"/>
    <mergeCell ref="B19:G19"/>
    <mergeCell ref="H19:I19"/>
    <mergeCell ref="B20:G20"/>
    <mergeCell ref="H20:I20"/>
    <mergeCell ref="B28:F28"/>
    <mergeCell ref="H28:I28"/>
    <mergeCell ref="B29:F29"/>
    <mergeCell ref="H29:I29"/>
    <mergeCell ref="A30:G30"/>
    <mergeCell ref="H30:I30"/>
    <mergeCell ref="B25:F25"/>
    <mergeCell ref="H25:I25"/>
    <mergeCell ref="B26:F26"/>
    <mergeCell ref="H26:I26"/>
    <mergeCell ref="B27:F27"/>
    <mergeCell ref="H27:I27"/>
    <mergeCell ref="B37:G37"/>
    <mergeCell ref="A38:G38"/>
    <mergeCell ref="A39:I39"/>
    <mergeCell ref="A40:I40"/>
    <mergeCell ref="B41:G41"/>
    <mergeCell ref="B42:G42"/>
    <mergeCell ref="A31:I31"/>
    <mergeCell ref="A32:I32"/>
    <mergeCell ref="A33:I33"/>
    <mergeCell ref="B34:G34"/>
    <mergeCell ref="B35:G35"/>
    <mergeCell ref="B36:G36"/>
    <mergeCell ref="B49:G49"/>
    <mergeCell ref="A50:G50"/>
    <mergeCell ref="A51:I51"/>
    <mergeCell ref="A52:I52"/>
    <mergeCell ref="B53:G53"/>
    <mergeCell ref="H53:I53"/>
    <mergeCell ref="B43:G43"/>
    <mergeCell ref="B44:G44"/>
    <mergeCell ref="B45:G45"/>
    <mergeCell ref="B46:G46"/>
    <mergeCell ref="B47:G47"/>
    <mergeCell ref="B48:G48"/>
    <mergeCell ref="B57:G57"/>
    <mergeCell ref="H57:I57"/>
    <mergeCell ref="B58:G58"/>
    <mergeCell ref="H58:I58"/>
    <mergeCell ref="B59:G59"/>
    <mergeCell ref="H59:I59"/>
    <mergeCell ref="H54:I54"/>
    <mergeCell ref="B55:G55"/>
    <mergeCell ref="H55:I55"/>
    <mergeCell ref="B56:G56"/>
    <mergeCell ref="H56:I56"/>
    <mergeCell ref="B54:F54"/>
    <mergeCell ref="B65:G65"/>
    <mergeCell ref="H65:I65"/>
    <mergeCell ref="B66:G66"/>
    <mergeCell ref="H66:I66"/>
    <mergeCell ref="B67:G67"/>
    <mergeCell ref="H67:I67"/>
    <mergeCell ref="A60:G60"/>
    <mergeCell ref="H60:I60"/>
    <mergeCell ref="A61:I61"/>
    <mergeCell ref="A62:I62"/>
    <mergeCell ref="A63:I63"/>
    <mergeCell ref="B64:G64"/>
    <mergeCell ref="H64:I64"/>
    <mergeCell ref="B73:G73"/>
    <mergeCell ref="B74:G74"/>
    <mergeCell ref="B75:G75"/>
    <mergeCell ref="B76:G76"/>
    <mergeCell ref="A77:G77"/>
    <mergeCell ref="A78:I78"/>
    <mergeCell ref="A68:G68"/>
    <mergeCell ref="H68:I68"/>
    <mergeCell ref="A69:I69"/>
    <mergeCell ref="A70:I70"/>
    <mergeCell ref="B71:G71"/>
    <mergeCell ref="B72:G72"/>
    <mergeCell ref="B85:G85"/>
    <mergeCell ref="B86:G86"/>
    <mergeCell ref="B87:G87"/>
    <mergeCell ref="A88:G88"/>
    <mergeCell ref="A89:I89"/>
    <mergeCell ref="A90:I90"/>
    <mergeCell ref="A79:I79"/>
    <mergeCell ref="A80:I80"/>
    <mergeCell ref="B81:G81"/>
    <mergeCell ref="B82:G82"/>
    <mergeCell ref="B83:G83"/>
    <mergeCell ref="B84:G84"/>
    <mergeCell ref="B97:G97"/>
    <mergeCell ref="H97:I97"/>
    <mergeCell ref="B98:G98"/>
    <mergeCell ref="H98:I98"/>
    <mergeCell ref="B99:G99"/>
    <mergeCell ref="H99:I99"/>
    <mergeCell ref="B91:G91"/>
    <mergeCell ref="B92:G92"/>
    <mergeCell ref="A93:G93"/>
    <mergeCell ref="A94:I94"/>
    <mergeCell ref="A95:I95"/>
    <mergeCell ref="A96:I96"/>
    <mergeCell ref="B104:G104"/>
    <mergeCell ref="H104:I104"/>
    <mergeCell ref="B105:G105"/>
    <mergeCell ref="H105:I105"/>
    <mergeCell ref="B106:G106"/>
    <mergeCell ref="H106:I106"/>
    <mergeCell ref="A100:G100"/>
    <mergeCell ref="H100:I100"/>
    <mergeCell ref="A101:I101"/>
    <mergeCell ref="A102:I102"/>
    <mergeCell ref="B103:G103"/>
    <mergeCell ref="H103:I103"/>
    <mergeCell ref="A110:I110"/>
    <mergeCell ref="A111:I111"/>
    <mergeCell ref="B112:G112"/>
    <mergeCell ref="B113:G113"/>
    <mergeCell ref="B114:G114"/>
    <mergeCell ref="B115:G115"/>
    <mergeCell ref="B107:G107"/>
    <mergeCell ref="H107:I107"/>
    <mergeCell ref="B108:G108"/>
    <mergeCell ref="H108:I108"/>
    <mergeCell ref="A109:G109"/>
    <mergeCell ref="H109:I109"/>
    <mergeCell ref="A121:I121"/>
    <mergeCell ref="A122:I122"/>
    <mergeCell ref="A123:I123"/>
    <mergeCell ref="A124:G124"/>
    <mergeCell ref="H124:I124"/>
    <mergeCell ref="B125:G125"/>
    <mergeCell ref="H125:I125"/>
    <mergeCell ref="A116:B116"/>
    <mergeCell ref="C116:C118"/>
    <mergeCell ref="A117:B117"/>
    <mergeCell ref="A118:B118"/>
    <mergeCell ref="A119:B119"/>
    <mergeCell ref="A120:G120"/>
    <mergeCell ref="A132:G132"/>
    <mergeCell ref="H132:I132"/>
    <mergeCell ref="B129:G129"/>
    <mergeCell ref="H129:I129"/>
    <mergeCell ref="A130:G130"/>
    <mergeCell ref="H130:I130"/>
    <mergeCell ref="B131:G131"/>
    <mergeCell ref="H131:I131"/>
    <mergeCell ref="B126:G126"/>
    <mergeCell ref="H126:I126"/>
    <mergeCell ref="B127:G127"/>
    <mergeCell ref="H127:I127"/>
    <mergeCell ref="B128:G128"/>
    <mergeCell ref="H128:I128"/>
  </mergeCells>
  <pageMargins left="0.511811024" right="0.511811024" top="0.78740157499999996" bottom="0.78740157499999996" header="0.31496062000000002" footer="0.3149606200000000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D215E9-5E41-47A6-92EB-6BAB07B5047D}">
  <dimension ref="A1:E19"/>
  <sheetViews>
    <sheetView workbookViewId="0">
      <selection activeCell="A2" sqref="A2:E2"/>
    </sheetView>
  </sheetViews>
  <sheetFormatPr defaultRowHeight="15" x14ac:dyDescent="0.25"/>
  <cols>
    <col min="1" max="1" width="30.5703125" bestFit="1" customWidth="1"/>
    <col min="2" max="2" width="8.85546875" bestFit="1" customWidth="1"/>
    <col min="3" max="3" width="29.42578125" bestFit="1" customWidth="1"/>
    <col min="4" max="4" width="18.140625" hidden="1" customWidth="1"/>
    <col min="5" max="5" width="18.140625" bestFit="1" customWidth="1"/>
  </cols>
  <sheetData>
    <row r="1" spans="1:5" x14ac:dyDescent="0.25">
      <c r="A1" s="242" t="s">
        <v>360</v>
      </c>
      <c r="B1" s="242"/>
      <c r="C1" s="242"/>
      <c r="D1" s="242"/>
      <c r="E1" s="242"/>
    </row>
    <row r="2" spans="1:5" x14ac:dyDescent="0.25">
      <c r="A2" s="243" t="s">
        <v>361</v>
      </c>
      <c r="B2" s="243"/>
      <c r="C2" s="243"/>
      <c r="D2" s="243"/>
      <c r="E2" s="243"/>
    </row>
    <row r="4" spans="1:5" x14ac:dyDescent="0.25">
      <c r="A4" s="240" t="s">
        <v>362</v>
      </c>
      <c r="B4" s="240"/>
      <c r="C4" s="240"/>
      <c r="D4" s="240"/>
      <c r="E4" s="240"/>
    </row>
    <row r="5" spans="1:5" ht="75" x14ac:dyDescent="0.25">
      <c r="A5" s="96" t="s">
        <v>363</v>
      </c>
      <c r="B5" s="97" t="s">
        <v>364</v>
      </c>
      <c r="C5" s="97" t="s">
        <v>365</v>
      </c>
      <c r="D5" s="97" t="s">
        <v>365</v>
      </c>
      <c r="E5" s="98" t="s">
        <v>366</v>
      </c>
    </row>
    <row r="6" spans="1:5" x14ac:dyDescent="0.25">
      <c r="A6" s="99" t="s">
        <v>367</v>
      </c>
      <c r="B6" s="111">
        <v>8.3333333333333339E-4</v>
      </c>
      <c r="C6" s="117" t="e" cm="1">
        <f t="array" ref="C6:D6">'Serv.Interno-PB'!H132:I132</f>
        <v>#REF!</v>
      </c>
      <c r="D6" s="110">
        <v>0</v>
      </c>
      <c r="E6" s="122" t="e">
        <f>B6*C6</f>
        <v>#REF!</v>
      </c>
    </row>
    <row r="7" spans="1:5" x14ac:dyDescent="0.25">
      <c r="A7" s="99" t="s">
        <v>368</v>
      </c>
      <c r="B7" s="108"/>
      <c r="C7" s="109"/>
      <c r="D7" s="110"/>
      <c r="E7" s="122"/>
    </row>
    <row r="8" spans="1:5" x14ac:dyDescent="0.25">
      <c r="A8" s="99"/>
      <c r="B8" s="99"/>
      <c r="C8" s="103" t="s">
        <v>32</v>
      </c>
      <c r="D8" s="104"/>
      <c r="E8" s="123" t="e">
        <f>SUM(E6:E7)</f>
        <v>#REF!</v>
      </c>
    </row>
    <row r="9" spans="1:5" x14ac:dyDescent="0.25">
      <c r="A9" s="105"/>
      <c r="B9" s="105"/>
      <c r="C9" s="106"/>
      <c r="D9" s="107"/>
      <c r="E9" s="121"/>
    </row>
    <row r="10" spans="1:5" x14ac:dyDescent="0.25">
      <c r="A10" s="105"/>
      <c r="B10" s="105"/>
      <c r="C10" s="106"/>
      <c r="D10" s="107"/>
      <c r="E10" s="121"/>
    </row>
    <row r="11" spans="1:5" x14ac:dyDescent="0.25">
      <c r="A11" s="241" t="s">
        <v>375</v>
      </c>
      <c r="B11" s="241"/>
      <c r="C11" s="241"/>
      <c r="D11" s="241"/>
      <c r="E11" s="241"/>
    </row>
    <row r="12" spans="1:5" ht="75" x14ac:dyDescent="0.25">
      <c r="A12" s="112" t="s">
        <v>363</v>
      </c>
      <c r="B12" s="113" t="s">
        <v>377</v>
      </c>
      <c r="C12" s="113" t="s">
        <v>365</v>
      </c>
      <c r="D12" s="113" t="s">
        <v>365</v>
      </c>
      <c r="E12" s="114" t="s">
        <v>378</v>
      </c>
    </row>
    <row r="13" spans="1:5" x14ac:dyDescent="0.25">
      <c r="A13" s="99" t="s">
        <v>376</v>
      </c>
      <c r="B13" s="118">
        <v>1</v>
      </c>
      <c r="C13" s="101" cm="1">
        <f t="array" ref="C13:D13">'Op.Roçadeira-PB'!H132:I132</f>
        <v>0</v>
      </c>
      <c r="D13" s="102">
        <v>0</v>
      </c>
      <c r="E13" s="122">
        <f>B13*C13</f>
        <v>0</v>
      </c>
    </row>
    <row r="14" spans="1:5" x14ac:dyDescent="0.25">
      <c r="A14" s="99" t="s">
        <v>368</v>
      </c>
      <c r="B14" s="100"/>
      <c r="C14" s="101"/>
      <c r="D14" s="102"/>
      <c r="E14" s="122"/>
    </row>
    <row r="15" spans="1:5" x14ac:dyDescent="0.25">
      <c r="A15" s="99"/>
      <c r="B15" s="99"/>
      <c r="C15" s="103" t="s">
        <v>32</v>
      </c>
      <c r="D15" s="104"/>
      <c r="E15" s="123">
        <f>SUM(E13:E14)</f>
        <v>0</v>
      </c>
    </row>
    <row r="16" spans="1:5" x14ac:dyDescent="0.25">
      <c r="A16" s="105"/>
      <c r="B16" s="105"/>
      <c r="C16" s="106"/>
      <c r="D16" s="107"/>
      <c r="E16" s="121"/>
    </row>
    <row r="17" spans="1:5" x14ac:dyDescent="0.25">
      <c r="A17" s="115" t="s">
        <v>369</v>
      </c>
      <c r="B17" s="115" t="s">
        <v>370</v>
      </c>
      <c r="C17" s="115" t="s">
        <v>379</v>
      </c>
      <c r="D17" s="116" t="s">
        <v>371</v>
      </c>
      <c r="E17" s="116" t="s">
        <v>371</v>
      </c>
    </row>
    <row r="18" spans="1:5" x14ac:dyDescent="0.25">
      <c r="A18" s="99" t="s">
        <v>372</v>
      </c>
      <c r="B18" s="99"/>
      <c r="C18" s="109"/>
      <c r="D18" s="102"/>
      <c r="E18" s="120"/>
    </row>
    <row r="19" spans="1:5" x14ac:dyDescent="0.25">
      <c r="A19" s="99" t="s">
        <v>380</v>
      </c>
      <c r="B19" s="64"/>
      <c r="C19" s="64"/>
      <c r="D19" s="64"/>
      <c r="E19" s="64"/>
    </row>
  </sheetData>
  <mergeCells count="4">
    <mergeCell ref="A1:E1"/>
    <mergeCell ref="A2:E2"/>
    <mergeCell ref="A4:E4"/>
    <mergeCell ref="A11:E11"/>
  </mergeCells>
  <pageMargins left="0.511811024" right="0.511811024" top="0.78740157499999996" bottom="0.78740157499999996" header="0.31496062000000002" footer="0.3149606200000000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222C4F-8C9A-48DD-A9AE-46DF42DD7F6C}">
  <dimension ref="A1:I132"/>
  <sheetViews>
    <sheetView workbookViewId="0">
      <selection activeCell="A3" sqref="A3:I3"/>
    </sheetView>
  </sheetViews>
  <sheetFormatPr defaultRowHeight="15" x14ac:dyDescent="0.25"/>
  <cols>
    <col min="9" max="9" width="28" customWidth="1"/>
  </cols>
  <sheetData>
    <row r="1" spans="1:9" x14ac:dyDescent="0.25">
      <c r="A1" s="203" t="s">
        <v>0</v>
      </c>
      <c r="B1" s="203"/>
      <c r="C1" s="203"/>
      <c r="D1" s="203"/>
      <c r="E1" s="203"/>
      <c r="F1" s="203"/>
      <c r="G1" s="203"/>
      <c r="H1" s="203"/>
      <c r="I1" s="203"/>
    </row>
    <row r="2" spans="1:9" x14ac:dyDescent="0.25">
      <c r="A2" s="204" t="s">
        <v>1</v>
      </c>
      <c r="B2" s="204"/>
      <c r="C2" s="204"/>
      <c r="D2" s="204"/>
      <c r="E2" s="204"/>
      <c r="F2" s="204"/>
      <c r="G2" s="204"/>
      <c r="H2" s="204"/>
      <c r="I2" s="204"/>
    </row>
    <row r="3" spans="1:9" x14ac:dyDescent="0.25">
      <c r="A3" s="205" t="s">
        <v>115</v>
      </c>
      <c r="B3" s="205"/>
      <c r="C3" s="205"/>
      <c r="D3" s="205"/>
      <c r="E3" s="205"/>
      <c r="F3" s="205"/>
      <c r="G3" s="205"/>
      <c r="H3" s="205"/>
      <c r="I3" s="205"/>
    </row>
    <row r="4" spans="1:9" x14ac:dyDescent="0.25">
      <c r="A4" s="185" t="s">
        <v>116</v>
      </c>
      <c r="B4" s="185"/>
      <c r="C4" s="185"/>
      <c r="D4" s="185"/>
      <c r="E4" s="185"/>
      <c r="F4" s="185"/>
      <c r="G4" s="185"/>
      <c r="H4" s="185"/>
      <c r="I4" s="185"/>
    </row>
    <row r="5" spans="1:9" x14ac:dyDescent="0.25">
      <c r="A5" s="32" t="s">
        <v>11</v>
      </c>
      <c r="B5" s="194" t="s">
        <v>117</v>
      </c>
      <c r="C5" s="194"/>
      <c r="D5" s="194"/>
      <c r="E5" s="194"/>
      <c r="F5" s="194"/>
      <c r="G5" s="194"/>
      <c r="H5" s="198" t="s">
        <v>309</v>
      </c>
      <c r="I5" s="198"/>
    </row>
    <row r="6" spans="1:9" ht="30" customHeight="1" x14ac:dyDescent="0.25">
      <c r="A6" s="32" t="s">
        <v>13</v>
      </c>
      <c r="B6" s="194" t="s">
        <v>118</v>
      </c>
      <c r="C6" s="194"/>
      <c r="D6" s="194"/>
      <c r="E6" s="194"/>
      <c r="F6" s="194"/>
      <c r="G6" s="194"/>
      <c r="H6" s="245" t="s">
        <v>321</v>
      </c>
      <c r="I6" s="246"/>
    </row>
    <row r="7" spans="1:9" ht="35.25" customHeight="1" x14ac:dyDescent="0.25">
      <c r="A7" s="32" t="s">
        <v>15</v>
      </c>
      <c r="B7" s="194" t="s">
        <v>119</v>
      </c>
      <c r="C7" s="194"/>
      <c r="D7" s="194"/>
      <c r="E7" s="194"/>
      <c r="F7" s="194"/>
      <c r="G7" s="194"/>
      <c r="H7" s="196" t="s">
        <v>323</v>
      </c>
      <c r="I7" s="197"/>
    </row>
    <row r="8" spans="1:9" x14ac:dyDescent="0.25">
      <c r="A8" s="32" t="s">
        <v>17</v>
      </c>
      <c r="B8" s="194" t="s">
        <v>120</v>
      </c>
      <c r="C8" s="194"/>
      <c r="D8" s="194"/>
      <c r="E8" s="194"/>
      <c r="F8" s="194"/>
      <c r="G8" s="194"/>
      <c r="H8" s="197">
        <v>60</v>
      </c>
      <c r="I8" s="197"/>
    </row>
    <row r="9" spans="1:9" x14ac:dyDescent="0.25">
      <c r="A9" s="186"/>
      <c r="B9" s="186"/>
      <c r="C9" s="186"/>
      <c r="D9" s="186"/>
      <c r="E9" s="186"/>
      <c r="F9" s="186"/>
      <c r="G9" s="186"/>
      <c r="H9" s="186"/>
      <c r="I9" s="186"/>
    </row>
    <row r="10" spans="1:9" x14ac:dyDescent="0.25">
      <c r="A10" s="185" t="s">
        <v>121</v>
      </c>
      <c r="B10" s="185"/>
      <c r="C10" s="185"/>
      <c r="D10" s="185"/>
      <c r="E10" s="185"/>
      <c r="F10" s="185"/>
      <c r="G10" s="185"/>
      <c r="H10" s="185"/>
      <c r="I10" s="185"/>
    </row>
    <row r="11" spans="1:9" ht="25.5" customHeight="1" x14ac:dyDescent="0.25">
      <c r="A11" s="186" t="s">
        <v>122</v>
      </c>
      <c r="B11" s="186"/>
      <c r="C11" s="186"/>
      <c r="D11" s="186" t="s">
        <v>123</v>
      </c>
      <c r="E11" s="186"/>
      <c r="F11" s="186" t="s">
        <v>124</v>
      </c>
      <c r="G11" s="186"/>
      <c r="H11" s="186"/>
      <c r="I11" s="186"/>
    </row>
    <row r="12" spans="1:9" x14ac:dyDescent="0.25">
      <c r="A12" s="186" t="s">
        <v>125</v>
      </c>
      <c r="B12" s="186"/>
      <c r="C12" s="186"/>
      <c r="D12" s="186" t="s">
        <v>126</v>
      </c>
      <c r="E12" s="186"/>
      <c r="F12" s="186" t="s">
        <v>127</v>
      </c>
      <c r="G12" s="186"/>
      <c r="H12" s="186"/>
      <c r="I12" s="186"/>
    </row>
    <row r="13" spans="1:9" x14ac:dyDescent="0.25">
      <c r="A13" s="185" t="s">
        <v>128</v>
      </c>
      <c r="B13" s="185"/>
      <c r="C13" s="185"/>
      <c r="D13" s="185"/>
      <c r="E13" s="185"/>
      <c r="F13" s="185"/>
      <c r="G13" s="185"/>
      <c r="H13" s="185"/>
      <c r="I13" s="185"/>
    </row>
    <row r="14" spans="1:9" x14ac:dyDescent="0.25">
      <c r="A14" s="185" t="s">
        <v>129</v>
      </c>
      <c r="B14" s="185"/>
      <c r="C14" s="185"/>
      <c r="D14" s="185"/>
      <c r="E14" s="185"/>
      <c r="F14" s="185"/>
      <c r="G14" s="185"/>
      <c r="H14" s="185"/>
      <c r="I14" s="185"/>
    </row>
    <row r="15" spans="1:9" x14ac:dyDescent="0.25">
      <c r="A15" s="193" t="s">
        <v>114</v>
      </c>
      <c r="B15" s="193"/>
      <c r="C15" s="193"/>
      <c r="D15" s="193"/>
      <c r="E15" s="193"/>
      <c r="F15" s="193"/>
      <c r="G15" s="193"/>
      <c r="H15" s="193"/>
      <c r="I15" s="193"/>
    </row>
    <row r="16" spans="1:9" x14ac:dyDescent="0.25">
      <c r="A16" s="2">
        <v>1</v>
      </c>
      <c r="B16" s="228" t="s">
        <v>2</v>
      </c>
      <c r="C16" s="228"/>
      <c r="D16" s="228"/>
      <c r="E16" s="228"/>
      <c r="F16" s="228"/>
      <c r="G16" s="228"/>
      <c r="H16" s="235" t="s">
        <v>130</v>
      </c>
      <c r="I16" s="235"/>
    </row>
    <row r="17" spans="1:9" x14ac:dyDescent="0.25">
      <c r="A17" s="2">
        <v>2</v>
      </c>
      <c r="B17" s="228" t="s">
        <v>3</v>
      </c>
      <c r="C17" s="228"/>
      <c r="D17" s="228"/>
      <c r="E17" s="228"/>
      <c r="F17" s="228"/>
      <c r="G17" s="228"/>
      <c r="H17" s="235" t="s">
        <v>4</v>
      </c>
      <c r="I17" s="235"/>
    </row>
    <row r="18" spans="1:9" x14ac:dyDescent="0.25">
      <c r="A18" s="2">
        <v>3</v>
      </c>
      <c r="B18" s="228" t="s">
        <v>5</v>
      </c>
      <c r="C18" s="228"/>
      <c r="D18" s="228"/>
      <c r="E18" s="228"/>
      <c r="F18" s="228"/>
      <c r="G18" s="228"/>
      <c r="H18" s="238"/>
      <c r="I18" s="239"/>
    </row>
    <row r="19" spans="1:9" x14ac:dyDescent="0.25">
      <c r="A19" s="2">
        <v>4</v>
      </c>
      <c r="B19" s="228" t="s">
        <v>6</v>
      </c>
      <c r="C19" s="228"/>
      <c r="D19" s="228"/>
      <c r="E19" s="228"/>
      <c r="F19" s="228"/>
      <c r="G19" s="228"/>
      <c r="H19" s="235" t="s">
        <v>329</v>
      </c>
      <c r="I19" s="235"/>
    </row>
    <row r="20" spans="1:9" x14ac:dyDescent="0.25">
      <c r="A20" s="2">
        <v>5</v>
      </c>
      <c r="B20" s="228" t="s">
        <v>7</v>
      </c>
      <c r="C20" s="228"/>
      <c r="D20" s="228"/>
      <c r="E20" s="228"/>
      <c r="F20" s="228"/>
      <c r="G20" s="228"/>
      <c r="H20" s="236" t="s">
        <v>307</v>
      </c>
      <c r="I20" s="236"/>
    </row>
    <row r="21" spans="1:9" x14ac:dyDescent="0.25">
      <c r="A21" s="234"/>
      <c r="B21" s="234"/>
      <c r="C21" s="234"/>
      <c r="D21" s="234"/>
      <c r="E21" s="234"/>
      <c r="F21" s="234"/>
      <c r="G21" s="234"/>
      <c r="H21" s="234"/>
      <c r="I21" s="234"/>
    </row>
    <row r="22" spans="1:9" x14ac:dyDescent="0.25">
      <c r="A22" s="218" t="s">
        <v>8</v>
      </c>
      <c r="B22" s="218"/>
      <c r="C22" s="218"/>
      <c r="D22" s="218"/>
      <c r="E22" s="218"/>
      <c r="F22" s="218"/>
      <c r="G22" s="218"/>
      <c r="H22" s="218"/>
      <c r="I22" s="218"/>
    </row>
    <row r="23" spans="1:9" x14ac:dyDescent="0.25">
      <c r="A23" s="1">
        <v>1</v>
      </c>
      <c r="B23" s="218" t="s">
        <v>9</v>
      </c>
      <c r="C23" s="218"/>
      <c r="D23" s="218"/>
      <c r="E23" s="218"/>
      <c r="F23" s="218"/>
      <c r="G23" s="218"/>
      <c r="H23" s="237" t="s">
        <v>10</v>
      </c>
      <c r="I23" s="237"/>
    </row>
    <row r="24" spans="1:9" x14ac:dyDescent="0.25">
      <c r="A24" s="4" t="s">
        <v>11</v>
      </c>
      <c r="B24" s="187" t="s">
        <v>12</v>
      </c>
      <c r="C24" s="188"/>
      <c r="D24" s="188"/>
      <c r="E24" s="188"/>
      <c r="F24" s="189"/>
      <c r="G24" s="5"/>
      <c r="H24" s="190">
        <f>H18</f>
        <v>0</v>
      </c>
      <c r="I24" s="190"/>
    </row>
    <row r="25" spans="1:9" x14ac:dyDescent="0.25">
      <c r="A25" s="7" t="s">
        <v>13</v>
      </c>
      <c r="B25" s="187" t="s">
        <v>14</v>
      </c>
      <c r="C25" s="188"/>
      <c r="D25" s="188"/>
      <c r="E25" s="188"/>
      <c r="F25" s="189"/>
      <c r="G25" s="5"/>
      <c r="H25" s="190">
        <v>0</v>
      </c>
      <c r="I25" s="190"/>
    </row>
    <row r="26" spans="1:9" x14ac:dyDescent="0.25">
      <c r="A26" s="7" t="s">
        <v>15</v>
      </c>
      <c r="B26" s="187" t="s">
        <v>16</v>
      </c>
      <c r="C26" s="188"/>
      <c r="D26" s="188"/>
      <c r="E26" s="188"/>
      <c r="F26" s="189"/>
      <c r="G26" s="5"/>
      <c r="H26" s="190">
        <v>0</v>
      </c>
      <c r="I26" s="190"/>
    </row>
    <row r="27" spans="1:9" x14ac:dyDescent="0.25">
      <c r="A27" s="4" t="s">
        <v>17</v>
      </c>
      <c r="B27" s="187" t="s">
        <v>18</v>
      </c>
      <c r="C27" s="188"/>
      <c r="D27" s="188"/>
      <c r="E27" s="188"/>
      <c r="F27" s="189"/>
      <c r="G27" s="5"/>
      <c r="H27" s="190">
        <v>0</v>
      </c>
      <c r="I27" s="190"/>
    </row>
    <row r="28" spans="1:9" x14ac:dyDescent="0.25">
      <c r="A28" s="4" t="s">
        <v>19</v>
      </c>
      <c r="B28" s="187" t="s">
        <v>20</v>
      </c>
      <c r="C28" s="188"/>
      <c r="D28" s="188"/>
      <c r="E28" s="188"/>
      <c r="F28" s="189"/>
      <c r="G28" s="5"/>
      <c r="H28" s="190">
        <v>0</v>
      </c>
      <c r="I28" s="190"/>
    </row>
    <row r="29" spans="1:9" x14ac:dyDescent="0.25">
      <c r="A29" s="4" t="s">
        <v>21</v>
      </c>
      <c r="B29" s="187" t="s">
        <v>22</v>
      </c>
      <c r="C29" s="188"/>
      <c r="D29" s="188"/>
      <c r="E29" s="188"/>
      <c r="F29" s="189"/>
      <c r="G29" s="5"/>
      <c r="H29" s="191">
        <v>0</v>
      </c>
      <c r="I29" s="191"/>
    </row>
    <row r="30" spans="1:9" x14ac:dyDescent="0.25">
      <c r="A30" s="193" t="s">
        <v>23</v>
      </c>
      <c r="B30" s="193"/>
      <c r="C30" s="193"/>
      <c r="D30" s="193"/>
      <c r="E30" s="193"/>
      <c r="F30" s="193"/>
      <c r="G30" s="193"/>
      <c r="H30" s="231">
        <f>SUM(H24:I29)</f>
        <v>0</v>
      </c>
      <c r="I30" s="231"/>
    </row>
    <row r="31" spans="1:9" x14ac:dyDescent="0.25">
      <c r="A31" s="234"/>
      <c r="B31" s="234"/>
      <c r="C31" s="234"/>
      <c r="D31" s="234"/>
      <c r="E31" s="234"/>
      <c r="F31" s="234"/>
      <c r="G31" s="234"/>
      <c r="H31" s="234"/>
      <c r="I31" s="234"/>
    </row>
    <row r="32" spans="1:9" x14ac:dyDescent="0.25">
      <c r="A32" s="218" t="s">
        <v>24</v>
      </c>
      <c r="B32" s="218"/>
      <c r="C32" s="218"/>
      <c r="D32" s="218"/>
      <c r="E32" s="218"/>
      <c r="F32" s="218"/>
      <c r="G32" s="218"/>
      <c r="H32" s="218"/>
      <c r="I32" s="218"/>
    </row>
    <row r="33" spans="1:9" x14ac:dyDescent="0.25">
      <c r="A33" s="218" t="s">
        <v>25</v>
      </c>
      <c r="B33" s="218"/>
      <c r="C33" s="218"/>
      <c r="D33" s="218"/>
      <c r="E33" s="218"/>
      <c r="F33" s="218"/>
      <c r="G33" s="218"/>
      <c r="H33" s="218"/>
      <c r="I33" s="218"/>
    </row>
    <row r="34" spans="1:9" x14ac:dyDescent="0.25">
      <c r="A34" s="11" t="s">
        <v>26</v>
      </c>
      <c r="B34" s="218" t="s">
        <v>27</v>
      </c>
      <c r="C34" s="218"/>
      <c r="D34" s="218"/>
      <c r="E34" s="218"/>
      <c r="F34" s="218"/>
      <c r="G34" s="218"/>
      <c r="H34" s="11" t="s">
        <v>28</v>
      </c>
      <c r="I34" s="11" t="s">
        <v>10</v>
      </c>
    </row>
    <row r="35" spans="1:9" x14ac:dyDescent="0.25">
      <c r="A35" s="3" t="s">
        <v>11</v>
      </c>
      <c r="B35" s="228" t="s">
        <v>29</v>
      </c>
      <c r="C35" s="228"/>
      <c r="D35" s="228"/>
      <c r="E35" s="228"/>
      <c r="F35" s="228"/>
      <c r="G35" s="228"/>
      <c r="H35" s="12">
        <f>1/12</f>
        <v>8.3333333333333329E-2</v>
      </c>
      <c r="I35" s="5">
        <f>H35*$H$30</f>
        <v>0</v>
      </c>
    </row>
    <row r="36" spans="1:9" x14ac:dyDescent="0.25">
      <c r="A36" s="3" t="s">
        <v>13</v>
      </c>
      <c r="B36" s="228" t="s">
        <v>30</v>
      </c>
      <c r="C36" s="228"/>
      <c r="D36" s="228"/>
      <c r="E36" s="228"/>
      <c r="F36" s="228"/>
      <c r="G36" s="228"/>
      <c r="H36" s="12">
        <v>0.121</v>
      </c>
      <c r="I36" s="5">
        <f>H36*$H$30</f>
        <v>0</v>
      </c>
    </row>
    <row r="37" spans="1:9" x14ac:dyDescent="0.25">
      <c r="A37" s="13" t="s">
        <v>15</v>
      </c>
      <c r="B37" s="199" t="s">
        <v>31</v>
      </c>
      <c r="C37" s="199"/>
      <c r="D37" s="199"/>
      <c r="E37" s="199"/>
      <c r="F37" s="199"/>
      <c r="G37" s="199"/>
      <c r="H37" s="14">
        <f>(H35+H36)*H50</f>
        <v>6.9064666666666663E-2</v>
      </c>
      <c r="I37" s="5">
        <f>H37*$H$30</f>
        <v>0</v>
      </c>
    </row>
    <row r="38" spans="1:9" x14ac:dyDescent="0.25">
      <c r="A38" s="193" t="s">
        <v>32</v>
      </c>
      <c r="B38" s="193"/>
      <c r="C38" s="193"/>
      <c r="D38" s="193"/>
      <c r="E38" s="193"/>
      <c r="F38" s="193"/>
      <c r="G38" s="193"/>
      <c r="H38" s="15">
        <f>SUM(H35:H37)</f>
        <v>0.27339799999999997</v>
      </c>
      <c r="I38" s="16">
        <f>SUM(I35:I37)</f>
        <v>0</v>
      </c>
    </row>
    <row r="39" spans="1:9" x14ac:dyDescent="0.25">
      <c r="A39" s="230"/>
      <c r="B39" s="230"/>
      <c r="C39" s="230"/>
      <c r="D39" s="230"/>
      <c r="E39" s="230"/>
      <c r="F39" s="230"/>
      <c r="G39" s="230"/>
      <c r="H39" s="230"/>
      <c r="I39" s="230"/>
    </row>
    <row r="40" spans="1:9" x14ac:dyDescent="0.25">
      <c r="A40" s="218" t="s">
        <v>33</v>
      </c>
      <c r="B40" s="218"/>
      <c r="C40" s="218"/>
      <c r="D40" s="218"/>
      <c r="E40" s="218"/>
      <c r="F40" s="218"/>
      <c r="G40" s="218"/>
      <c r="H40" s="218"/>
      <c r="I40" s="218"/>
    </row>
    <row r="41" spans="1:9" x14ac:dyDescent="0.25">
      <c r="A41" s="9" t="s">
        <v>34</v>
      </c>
      <c r="B41" s="218" t="s">
        <v>35</v>
      </c>
      <c r="C41" s="218"/>
      <c r="D41" s="218"/>
      <c r="E41" s="218"/>
      <c r="F41" s="218"/>
      <c r="G41" s="218"/>
      <c r="H41" s="9" t="s">
        <v>28</v>
      </c>
      <c r="I41" s="11" t="s">
        <v>10</v>
      </c>
    </row>
    <row r="42" spans="1:9" x14ac:dyDescent="0.25">
      <c r="A42" s="3" t="s">
        <v>11</v>
      </c>
      <c r="B42" s="228" t="s">
        <v>36</v>
      </c>
      <c r="C42" s="228"/>
      <c r="D42" s="228"/>
      <c r="E42" s="228"/>
      <c r="F42" s="228"/>
      <c r="G42" s="228"/>
      <c r="H42" s="17">
        <v>0.2</v>
      </c>
      <c r="I42" s="8">
        <f>H42*$H$30</f>
        <v>0</v>
      </c>
    </row>
    <row r="43" spans="1:9" x14ac:dyDescent="0.25">
      <c r="A43" s="3" t="s">
        <v>13</v>
      </c>
      <c r="B43" s="228" t="s">
        <v>37</v>
      </c>
      <c r="C43" s="228"/>
      <c r="D43" s="228"/>
      <c r="E43" s="228"/>
      <c r="F43" s="228"/>
      <c r="G43" s="228"/>
      <c r="H43" s="17">
        <v>2.5000000000000001E-2</v>
      </c>
      <c r="I43" s="8">
        <f t="shared" ref="I43:I49" si="0">H43*$H$30</f>
        <v>0</v>
      </c>
    </row>
    <row r="44" spans="1:9" x14ac:dyDescent="0.25">
      <c r="A44" s="18" t="s">
        <v>15</v>
      </c>
      <c r="B44" s="199" t="s">
        <v>38</v>
      </c>
      <c r="C44" s="199"/>
      <c r="D44" s="199"/>
      <c r="E44" s="199"/>
      <c r="F44" s="199"/>
      <c r="G44" s="199"/>
      <c r="H44" s="19"/>
      <c r="I44" s="8">
        <f t="shared" si="0"/>
        <v>0</v>
      </c>
    </row>
    <row r="45" spans="1:9" x14ac:dyDescent="0.25">
      <c r="A45" s="18" t="s">
        <v>17</v>
      </c>
      <c r="B45" s="228" t="s">
        <v>39</v>
      </c>
      <c r="C45" s="228"/>
      <c r="D45" s="228"/>
      <c r="E45" s="228"/>
      <c r="F45" s="228"/>
      <c r="G45" s="228"/>
      <c r="H45" s="17">
        <v>1.4999999999999999E-2</v>
      </c>
      <c r="I45" s="8">
        <f t="shared" si="0"/>
        <v>0</v>
      </c>
    </row>
    <row r="46" spans="1:9" x14ac:dyDescent="0.25">
      <c r="A46" s="3" t="s">
        <v>19</v>
      </c>
      <c r="B46" s="228" t="s">
        <v>40</v>
      </c>
      <c r="C46" s="228"/>
      <c r="D46" s="228"/>
      <c r="E46" s="228"/>
      <c r="F46" s="228"/>
      <c r="G46" s="228"/>
      <c r="H46" s="20">
        <v>0.01</v>
      </c>
      <c r="I46" s="8">
        <f t="shared" si="0"/>
        <v>0</v>
      </c>
    </row>
    <row r="47" spans="1:9" x14ac:dyDescent="0.25">
      <c r="A47" s="3" t="s">
        <v>21</v>
      </c>
      <c r="B47" s="228" t="s">
        <v>41</v>
      </c>
      <c r="C47" s="228"/>
      <c r="D47" s="228"/>
      <c r="E47" s="228"/>
      <c r="F47" s="228"/>
      <c r="G47" s="228"/>
      <c r="H47" s="17">
        <v>6.0000000000000001E-3</v>
      </c>
      <c r="I47" s="8">
        <f t="shared" si="0"/>
        <v>0</v>
      </c>
    </row>
    <row r="48" spans="1:9" x14ac:dyDescent="0.25">
      <c r="A48" s="3" t="s">
        <v>42</v>
      </c>
      <c r="B48" s="228" t="s">
        <v>43</v>
      </c>
      <c r="C48" s="228"/>
      <c r="D48" s="228"/>
      <c r="E48" s="228"/>
      <c r="F48" s="228"/>
      <c r="G48" s="228"/>
      <c r="H48" s="17">
        <v>2E-3</v>
      </c>
      <c r="I48" s="8">
        <f t="shared" si="0"/>
        <v>0</v>
      </c>
    </row>
    <row r="49" spans="1:9" x14ac:dyDescent="0.25">
      <c r="A49" s="3" t="s">
        <v>44</v>
      </c>
      <c r="B49" s="228" t="s">
        <v>45</v>
      </c>
      <c r="C49" s="228"/>
      <c r="D49" s="228"/>
      <c r="E49" s="228"/>
      <c r="F49" s="228"/>
      <c r="G49" s="228"/>
      <c r="H49" s="20">
        <v>0.08</v>
      </c>
      <c r="I49" s="8">
        <f t="shared" si="0"/>
        <v>0</v>
      </c>
    </row>
    <row r="50" spans="1:9" x14ac:dyDescent="0.25">
      <c r="A50" s="193" t="s">
        <v>32</v>
      </c>
      <c r="B50" s="193"/>
      <c r="C50" s="193"/>
      <c r="D50" s="193"/>
      <c r="E50" s="193"/>
      <c r="F50" s="193"/>
      <c r="G50" s="193"/>
      <c r="H50" s="15">
        <f>SUM(H42:H49)</f>
        <v>0.33800000000000002</v>
      </c>
      <c r="I50" s="10">
        <f>SUM(I42:I49)</f>
        <v>0</v>
      </c>
    </row>
    <row r="51" spans="1:9" x14ac:dyDescent="0.25">
      <c r="A51" s="230"/>
      <c r="B51" s="230"/>
      <c r="C51" s="230"/>
      <c r="D51" s="230"/>
      <c r="E51" s="230"/>
      <c r="F51" s="230"/>
      <c r="G51" s="230"/>
      <c r="H51" s="230"/>
      <c r="I51" s="230"/>
    </row>
    <row r="52" spans="1:9" x14ac:dyDescent="0.25">
      <c r="A52" s="218" t="s">
        <v>46</v>
      </c>
      <c r="B52" s="218"/>
      <c r="C52" s="218"/>
      <c r="D52" s="218"/>
      <c r="E52" s="218"/>
      <c r="F52" s="218"/>
      <c r="G52" s="218"/>
      <c r="H52" s="218"/>
      <c r="I52" s="218"/>
    </row>
    <row r="53" spans="1:9" x14ac:dyDescent="0.25">
      <c r="A53" s="9" t="s">
        <v>47</v>
      </c>
      <c r="B53" s="218" t="s">
        <v>48</v>
      </c>
      <c r="C53" s="218"/>
      <c r="D53" s="218"/>
      <c r="E53" s="218"/>
      <c r="F53" s="218"/>
      <c r="G53" s="218"/>
      <c r="H53" s="193" t="s">
        <v>10</v>
      </c>
      <c r="I53" s="193"/>
    </row>
    <row r="54" spans="1:9" x14ac:dyDescent="0.25">
      <c r="A54" s="3" t="s">
        <v>11</v>
      </c>
      <c r="B54" s="232" t="s">
        <v>49</v>
      </c>
      <c r="C54" s="230"/>
      <c r="D54" s="230"/>
      <c r="E54" s="230"/>
      <c r="F54" s="233"/>
      <c r="G54" s="78">
        <v>8.42</v>
      </c>
      <c r="H54" s="190"/>
      <c r="I54" s="190"/>
    </row>
    <row r="55" spans="1:9" x14ac:dyDescent="0.25">
      <c r="A55" s="3" t="s">
        <v>13</v>
      </c>
      <c r="B55" s="228" t="s">
        <v>50</v>
      </c>
      <c r="C55" s="228"/>
      <c r="D55" s="228"/>
      <c r="E55" s="228"/>
      <c r="F55" s="228"/>
      <c r="G55" s="228"/>
      <c r="H55" s="190"/>
      <c r="I55" s="190"/>
    </row>
    <row r="56" spans="1:9" x14ac:dyDescent="0.25">
      <c r="A56" s="3" t="s">
        <v>15</v>
      </c>
      <c r="B56" s="199" t="s">
        <v>51</v>
      </c>
      <c r="C56" s="199"/>
      <c r="D56" s="199"/>
      <c r="E56" s="199"/>
      <c r="F56" s="199"/>
      <c r="G56" s="199"/>
      <c r="H56" s="190"/>
      <c r="I56" s="190"/>
    </row>
    <row r="57" spans="1:9" x14ac:dyDescent="0.25">
      <c r="A57" s="3" t="s">
        <v>17</v>
      </c>
      <c r="B57" s="228" t="s">
        <v>334</v>
      </c>
      <c r="C57" s="228"/>
      <c r="D57" s="228"/>
      <c r="E57" s="228"/>
      <c r="F57" s="228"/>
      <c r="G57" s="228"/>
      <c r="H57" s="190"/>
      <c r="I57" s="190"/>
    </row>
    <row r="58" spans="1:9" x14ac:dyDescent="0.25">
      <c r="A58" s="3" t="s">
        <v>19</v>
      </c>
      <c r="B58" s="228" t="s">
        <v>53</v>
      </c>
      <c r="C58" s="228"/>
      <c r="D58" s="228"/>
      <c r="E58" s="228"/>
      <c r="F58" s="228"/>
      <c r="G58" s="228"/>
      <c r="H58" s="190"/>
      <c r="I58" s="190"/>
    </row>
    <row r="59" spans="1:9" x14ac:dyDescent="0.25">
      <c r="A59" s="3" t="s">
        <v>21</v>
      </c>
      <c r="B59" s="228" t="s">
        <v>54</v>
      </c>
      <c r="C59" s="228"/>
      <c r="D59" s="228"/>
      <c r="E59" s="228"/>
      <c r="F59" s="228"/>
      <c r="G59" s="228"/>
      <c r="H59" s="190"/>
      <c r="I59" s="190"/>
    </row>
    <row r="60" spans="1:9" x14ac:dyDescent="0.25">
      <c r="A60" s="193" t="s">
        <v>32</v>
      </c>
      <c r="B60" s="193"/>
      <c r="C60" s="193"/>
      <c r="D60" s="193"/>
      <c r="E60" s="193"/>
      <c r="F60" s="193"/>
      <c r="G60" s="193"/>
      <c r="H60" s="231">
        <f>SUM(H54:H59)</f>
        <v>0</v>
      </c>
      <c r="I60" s="231"/>
    </row>
    <row r="61" spans="1:9" x14ac:dyDescent="0.25">
      <c r="A61" s="229"/>
      <c r="B61" s="229"/>
      <c r="C61" s="229"/>
      <c r="D61" s="229"/>
      <c r="E61" s="229"/>
      <c r="F61" s="229"/>
      <c r="G61" s="229"/>
      <c r="H61" s="229"/>
      <c r="I61" s="229"/>
    </row>
    <row r="62" spans="1:9" x14ac:dyDescent="0.25">
      <c r="A62" s="226" t="s">
        <v>55</v>
      </c>
      <c r="B62" s="226"/>
      <c r="C62" s="226"/>
      <c r="D62" s="226"/>
      <c r="E62" s="226"/>
      <c r="F62" s="226"/>
      <c r="G62" s="226"/>
      <c r="H62" s="226"/>
      <c r="I62" s="226"/>
    </row>
    <row r="63" spans="1:9" x14ac:dyDescent="0.25">
      <c r="A63" s="227"/>
      <c r="B63" s="227"/>
      <c r="C63" s="227"/>
      <c r="D63" s="227"/>
      <c r="E63" s="227"/>
      <c r="F63" s="227"/>
      <c r="G63" s="227"/>
      <c r="H63" s="227"/>
      <c r="I63" s="227"/>
    </row>
    <row r="64" spans="1:9" x14ac:dyDescent="0.25">
      <c r="A64" s="21">
        <v>2</v>
      </c>
      <c r="B64" s="210" t="s">
        <v>56</v>
      </c>
      <c r="C64" s="210"/>
      <c r="D64" s="210"/>
      <c r="E64" s="210"/>
      <c r="F64" s="210"/>
      <c r="G64" s="210"/>
      <c r="H64" s="200" t="s">
        <v>10</v>
      </c>
      <c r="I64" s="200"/>
    </row>
    <row r="65" spans="1:9" x14ac:dyDescent="0.25">
      <c r="A65" s="7" t="s">
        <v>26</v>
      </c>
      <c r="B65" s="199" t="s">
        <v>57</v>
      </c>
      <c r="C65" s="199"/>
      <c r="D65" s="199"/>
      <c r="E65" s="199"/>
      <c r="F65" s="199"/>
      <c r="G65" s="199"/>
      <c r="H65" s="190">
        <f>I38</f>
        <v>0</v>
      </c>
      <c r="I65" s="190"/>
    </row>
    <row r="66" spans="1:9" x14ac:dyDescent="0.25">
      <c r="A66" s="7" t="s">
        <v>34</v>
      </c>
      <c r="B66" s="199" t="s">
        <v>35</v>
      </c>
      <c r="C66" s="199"/>
      <c r="D66" s="199"/>
      <c r="E66" s="199"/>
      <c r="F66" s="199"/>
      <c r="G66" s="199"/>
      <c r="H66" s="190">
        <f>I50</f>
        <v>0</v>
      </c>
      <c r="I66" s="190"/>
    </row>
    <row r="67" spans="1:9" x14ac:dyDescent="0.25">
      <c r="A67" s="7" t="s">
        <v>47</v>
      </c>
      <c r="B67" s="199" t="s">
        <v>48</v>
      </c>
      <c r="C67" s="199"/>
      <c r="D67" s="199"/>
      <c r="E67" s="199"/>
      <c r="F67" s="199"/>
      <c r="G67" s="199"/>
      <c r="H67" s="190">
        <f>H60</f>
        <v>0</v>
      </c>
      <c r="I67" s="190"/>
    </row>
    <row r="68" spans="1:9" x14ac:dyDescent="0.25">
      <c r="A68" s="193" t="s">
        <v>32</v>
      </c>
      <c r="B68" s="193"/>
      <c r="C68" s="193"/>
      <c r="D68" s="193"/>
      <c r="E68" s="193"/>
      <c r="F68" s="193"/>
      <c r="G68" s="193"/>
      <c r="H68" s="231">
        <f>SUM(H65:H67)</f>
        <v>0</v>
      </c>
      <c r="I68" s="231"/>
    </row>
    <row r="69" spans="1:9" x14ac:dyDescent="0.25">
      <c r="A69" s="225"/>
      <c r="B69" s="225"/>
      <c r="C69" s="225"/>
      <c r="D69" s="225"/>
      <c r="E69" s="225"/>
      <c r="F69" s="225"/>
      <c r="G69" s="225"/>
      <c r="H69" s="225"/>
      <c r="I69" s="225"/>
    </row>
    <row r="70" spans="1:9" x14ac:dyDescent="0.25">
      <c r="A70" s="218" t="s">
        <v>58</v>
      </c>
      <c r="B70" s="218"/>
      <c r="C70" s="218"/>
      <c r="D70" s="218"/>
      <c r="E70" s="218"/>
      <c r="F70" s="218"/>
      <c r="G70" s="218"/>
      <c r="H70" s="218"/>
      <c r="I70" s="218"/>
    </row>
    <row r="71" spans="1:9" x14ac:dyDescent="0.25">
      <c r="A71" s="1">
        <v>3</v>
      </c>
      <c r="B71" s="218" t="s">
        <v>59</v>
      </c>
      <c r="C71" s="218"/>
      <c r="D71" s="218"/>
      <c r="E71" s="218"/>
      <c r="F71" s="218"/>
      <c r="G71" s="218"/>
      <c r="H71" s="9" t="s">
        <v>28</v>
      </c>
      <c r="I71" s="11" t="s">
        <v>10</v>
      </c>
    </row>
    <row r="72" spans="1:9" x14ac:dyDescent="0.25">
      <c r="A72" s="4" t="s">
        <v>11</v>
      </c>
      <c r="B72" s="228" t="s">
        <v>60</v>
      </c>
      <c r="C72" s="228"/>
      <c r="D72" s="228"/>
      <c r="E72" s="228"/>
      <c r="F72" s="228"/>
      <c r="G72" s="228"/>
      <c r="H72" s="14">
        <f>5%/12</f>
        <v>4.1666666666666666E-3</v>
      </c>
      <c r="I72" s="8">
        <f>H72*$H$30</f>
        <v>0</v>
      </c>
    </row>
    <row r="73" spans="1:9" x14ac:dyDescent="0.25">
      <c r="A73" s="4" t="s">
        <v>13</v>
      </c>
      <c r="B73" s="228" t="s">
        <v>61</v>
      </c>
      <c r="C73" s="228"/>
      <c r="D73" s="228"/>
      <c r="E73" s="228"/>
      <c r="F73" s="228"/>
      <c r="G73" s="228"/>
      <c r="H73" s="14">
        <f>H72*H49</f>
        <v>3.3333333333333332E-4</v>
      </c>
      <c r="I73" s="8">
        <f t="shared" ref="I73:I76" si="1">H73*$H$30</f>
        <v>0</v>
      </c>
    </row>
    <row r="74" spans="1:9" x14ac:dyDescent="0.25">
      <c r="A74" s="4" t="s">
        <v>15</v>
      </c>
      <c r="B74" s="228" t="s">
        <v>62</v>
      </c>
      <c r="C74" s="228"/>
      <c r="D74" s="228"/>
      <c r="E74" s="228"/>
      <c r="F74" s="228"/>
      <c r="G74" s="228"/>
      <c r="H74" s="14">
        <f>7/30/12</f>
        <v>1.9444444444444445E-2</v>
      </c>
      <c r="I74" s="8">
        <f t="shared" si="1"/>
        <v>0</v>
      </c>
    </row>
    <row r="75" spans="1:9" x14ac:dyDescent="0.25">
      <c r="A75" s="4" t="s">
        <v>17</v>
      </c>
      <c r="B75" s="228" t="s">
        <v>63</v>
      </c>
      <c r="C75" s="228"/>
      <c r="D75" s="228"/>
      <c r="E75" s="228"/>
      <c r="F75" s="228"/>
      <c r="G75" s="228"/>
      <c r="H75" s="14">
        <f>H74*H50</f>
        <v>6.5722222222222224E-3</v>
      </c>
      <c r="I75" s="8">
        <f t="shared" si="1"/>
        <v>0</v>
      </c>
    </row>
    <row r="76" spans="1:9" x14ac:dyDescent="0.25">
      <c r="A76" s="4" t="s">
        <v>19</v>
      </c>
      <c r="B76" s="228" t="s">
        <v>64</v>
      </c>
      <c r="C76" s="228"/>
      <c r="D76" s="228"/>
      <c r="E76" s="228"/>
      <c r="F76" s="228"/>
      <c r="G76" s="228"/>
      <c r="H76" s="14">
        <v>0.04</v>
      </c>
      <c r="I76" s="8">
        <f t="shared" si="1"/>
        <v>0</v>
      </c>
    </row>
    <row r="77" spans="1:9" x14ac:dyDescent="0.25">
      <c r="A77" s="193" t="s">
        <v>32</v>
      </c>
      <c r="B77" s="193"/>
      <c r="C77" s="193"/>
      <c r="D77" s="193"/>
      <c r="E77" s="193"/>
      <c r="F77" s="193"/>
      <c r="G77" s="193"/>
      <c r="H77" s="15">
        <f>SUM(H72:H76)</f>
        <v>7.0516666666666672E-2</v>
      </c>
      <c r="I77" s="10">
        <f>SUM(I72:I76)</f>
        <v>0</v>
      </c>
    </row>
    <row r="78" spans="1:9" x14ac:dyDescent="0.25">
      <c r="A78" s="230"/>
      <c r="B78" s="230"/>
      <c r="C78" s="230"/>
      <c r="D78" s="230"/>
      <c r="E78" s="230"/>
      <c r="F78" s="230"/>
      <c r="G78" s="230"/>
      <c r="H78" s="230"/>
      <c r="I78" s="230"/>
    </row>
    <row r="79" spans="1:9" x14ac:dyDescent="0.25">
      <c r="A79" s="218" t="s">
        <v>65</v>
      </c>
      <c r="B79" s="218"/>
      <c r="C79" s="218"/>
      <c r="D79" s="218"/>
      <c r="E79" s="218"/>
      <c r="F79" s="218"/>
      <c r="G79" s="218"/>
      <c r="H79" s="218"/>
      <c r="I79" s="218"/>
    </row>
    <row r="80" spans="1:9" x14ac:dyDescent="0.25">
      <c r="A80" s="218" t="s">
        <v>66</v>
      </c>
      <c r="B80" s="218"/>
      <c r="C80" s="218"/>
      <c r="D80" s="218"/>
      <c r="E80" s="218"/>
      <c r="F80" s="218"/>
      <c r="G80" s="218"/>
      <c r="H80" s="218"/>
      <c r="I80" s="218"/>
    </row>
    <row r="81" spans="1:9" x14ac:dyDescent="0.25">
      <c r="A81" s="11" t="s">
        <v>67</v>
      </c>
      <c r="B81" s="218" t="s">
        <v>68</v>
      </c>
      <c r="C81" s="218"/>
      <c r="D81" s="218"/>
      <c r="E81" s="218"/>
      <c r="F81" s="218"/>
      <c r="G81" s="218"/>
      <c r="H81" s="9" t="s">
        <v>28</v>
      </c>
      <c r="I81" s="11" t="s">
        <v>10</v>
      </c>
    </row>
    <row r="82" spans="1:9" x14ac:dyDescent="0.25">
      <c r="A82" s="3" t="s">
        <v>11</v>
      </c>
      <c r="B82" s="228" t="s">
        <v>69</v>
      </c>
      <c r="C82" s="228"/>
      <c r="D82" s="228"/>
      <c r="E82" s="228"/>
      <c r="F82" s="228"/>
      <c r="G82" s="228"/>
      <c r="H82" s="12">
        <v>0</v>
      </c>
      <c r="I82" s="5">
        <f t="shared" ref="I82" si="2">H82*$H$49</f>
        <v>0</v>
      </c>
    </row>
    <row r="83" spans="1:9" x14ac:dyDescent="0.25">
      <c r="A83" s="3" t="s">
        <v>13</v>
      </c>
      <c r="B83" s="228" t="s">
        <v>70</v>
      </c>
      <c r="C83" s="228"/>
      <c r="D83" s="228"/>
      <c r="E83" s="228"/>
      <c r="F83" s="228"/>
      <c r="G83" s="228"/>
      <c r="H83" s="12">
        <v>2.8E-3</v>
      </c>
      <c r="I83" s="5">
        <f>H83*$H$30</f>
        <v>0</v>
      </c>
    </row>
    <row r="84" spans="1:9" x14ac:dyDescent="0.25">
      <c r="A84" s="3" t="s">
        <v>15</v>
      </c>
      <c r="B84" s="228" t="s">
        <v>71</v>
      </c>
      <c r="C84" s="228"/>
      <c r="D84" s="228"/>
      <c r="E84" s="228"/>
      <c r="F84" s="228"/>
      <c r="G84" s="228"/>
      <c r="H84" s="12">
        <v>4.0000000000000002E-4</v>
      </c>
      <c r="I84" s="5">
        <f t="shared" ref="I84:I87" si="3">H84*$H$30</f>
        <v>0</v>
      </c>
    </row>
    <row r="85" spans="1:9" x14ac:dyDescent="0.25">
      <c r="A85" s="3" t="s">
        <v>17</v>
      </c>
      <c r="B85" s="228" t="s">
        <v>72</v>
      </c>
      <c r="C85" s="228"/>
      <c r="D85" s="228"/>
      <c r="E85" s="228"/>
      <c r="F85" s="228"/>
      <c r="G85" s="228"/>
      <c r="H85" s="12">
        <v>2.5000000000000001E-3</v>
      </c>
      <c r="I85" s="5">
        <f t="shared" si="3"/>
        <v>0</v>
      </c>
    </row>
    <row r="86" spans="1:9" x14ac:dyDescent="0.25">
      <c r="A86" s="3" t="s">
        <v>19</v>
      </c>
      <c r="B86" s="228" t="s">
        <v>73</v>
      </c>
      <c r="C86" s="228"/>
      <c r="D86" s="228"/>
      <c r="E86" s="228"/>
      <c r="F86" s="228"/>
      <c r="G86" s="228"/>
      <c r="H86" s="12">
        <v>5.9999999999999995E-4</v>
      </c>
      <c r="I86" s="5">
        <f t="shared" si="3"/>
        <v>0</v>
      </c>
    </row>
    <row r="87" spans="1:9" x14ac:dyDescent="0.25">
      <c r="A87" s="3" t="s">
        <v>21</v>
      </c>
      <c r="B87" s="228" t="s">
        <v>74</v>
      </c>
      <c r="C87" s="228"/>
      <c r="D87" s="228"/>
      <c r="E87" s="228"/>
      <c r="F87" s="228"/>
      <c r="G87" s="228"/>
      <c r="H87" s="12">
        <v>0</v>
      </c>
      <c r="I87" s="5">
        <f t="shared" si="3"/>
        <v>0</v>
      </c>
    </row>
    <row r="88" spans="1:9" x14ac:dyDescent="0.25">
      <c r="A88" s="193" t="s">
        <v>32</v>
      </c>
      <c r="B88" s="193"/>
      <c r="C88" s="193"/>
      <c r="D88" s="193"/>
      <c r="E88" s="193"/>
      <c r="F88" s="193"/>
      <c r="G88" s="193"/>
      <c r="H88" s="15">
        <f>SUM(H82:H87)</f>
        <v>6.3E-3</v>
      </c>
      <c r="I88" s="10">
        <f>SUM(I82:I87)</f>
        <v>0</v>
      </c>
    </row>
    <row r="89" spans="1:9" x14ac:dyDescent="0.25">
      <c r="A89" s="225"/>
      <c r="B89" s="225"/>
      <c r="C89" s="225"/>
      <c r="D89" s="225"/>
      <c r="E89" s="225"/>
      <c r="F89" s="225"/>
      <c r="G89" s="225"/>
      <c r="H89" s="225"/>
      <c r="I89" s="225"/>
    </row>
    <row r="90" spans="1:9" x14ac:dyDescent="0.25">
      <c r="A90" s="218" t="s">
        <v>75</v>
      </c>
      <c r="B90" s="218"/>
      <c r="C90" s="218"/>
      <c r="D90" s="218"/>
      <c r="E90" s="218"/>
      <c r="F90" s="218"/>
      <c r="G90" s="218"/>
      <c r="H90" s="218"/>
      <c r="I90" s="218"/>
    </row>
    <row r="91" spans="1:9" x14ac:dyDescent="0.25">
      <c r="A91" s="11" t="s">
        <v>76</v>
      </c>
      <c r="B91" s="218" t="s">
        <v>77</v>
      </c>
      <c r="C91" s="218"/>
      <c r="D91" s="218"/>
      <c r="E91" s="218"/>
      <c r="F91" s="218"/>
      <c r="G91" s="218"/>
      <c r="H91" s="9" t="s">
        <v>28</v>
      </c>
      <c r="I91" s="11" t="s">
        <v>10</v>
      </c>
    </row>
    <row r="92" spans="1:9" x14ac:dyDescent="0.25">
      <c r="A92" s="3" t="s">
        <v>11</v>
      </c>
      <c r="B92" s="228" t="s">
        <v>78</v>
      </c>
      <c r="C92" s="228"/>
      <c r="D92" s="228"/>
      <c r="E92" s="228"/>
      <c r="F92" s="228"/>
      <c r="G92" s="228"/>
      <c r="H92" s="12">
        <v>0</v>
      </c>
      <c r="I92" s="5">
        <v>0</v>
      </c>
    </row>
    <row r="93" spans="1:9" x14ac:dyDescent="0.25">
      <c r="A93" s="193" t="s">
        <v>32</v>
      </c>
      <c r="B93" s="193"/>
      <c r="C93" s="193"/>
      <c r="D93" s="193"/>
      <c r="E93" s="193"/>
      <c r="F93" s="193"/>
      <c r="G93" s="193"/>
      <c r="H93" s="15">
        <f>SUM(H92:H92)</f>
        <v>0</v>
      </c>
      <c r="I93" s="10">
        <f>SUM(I92:I92)</f>
        <v>0</v>
      </c>
    </row>
    <row r="94" spans="1:9" x14ac:dyDescent="0.25">
      <c r="A94" s="229"/>
      <c r="B94" s="229"/>
      <c r="C94" s="229"/>
      <c r="D94" s="229"/>
      <c r="E94" s="229"/>
      <c r="F94" s="229"/>
      <c r="G94" s="229"/>
      <c r="H94" s="229"/>
      <c r="I94" s="229"/>
    </row>
    <row r="95" spans="1:9" x14ac:dyDescent="0.25">
      <c r="A95" s="226" t="s">
        <v>79</v>
      </c>
      <c r="B95" s="226"/>
      <c r="C95" s="226"/>
      <c r="D95" s="226"/>
      <c r="E95" s="226"/>
      <c r="F95" s="226"/>
      <c r="G95" s="226"/>
      <c r="H95" s="226"/>
      <c r="I95" s="226"/>
    </row>
    <row r="96" spans="1:9" x14ac:dyDescent="0.25">
      <c r="A96" s="227"/>
      <c r="B96" s="227"/>
      <c r="C96" s="227"/>
      <c r="D96" s="227"/>
      <c r="E96" s="227"/>
      <c r="F96" s="227"/>
      <c r="G96" s="227"/>
      <c r="H96" s="227"/>
      <c r="I96" s="227"/>
    </row>
    <row r="97" spans="1:9" x14ac:dyDescent="0.25">
      <c r="A97" s="21">
        <v>4</v>
      </c>
      <c r="B97" s="210" t="s">
        <v>80</v>
      </c>
      <c r="C97" s="210"/>
      <c r="D97" s="210"/>
      <c r="E97" s="210"/>
      <c r="F97" s="210"/>
      <c r="G97" s="210"/>
      <c r="H97" s="200" t="s">
        <v>10</v>
      </c>
      <c r="I97" s="200"/>
    </row>
    <row r="98" spans="1:9" x14ac:dyDescent="0.25">
      <c r="A98" s="7" t="s">
        <v>67</v>
      </c>
      <c r="B98" s="199" t="s">
        <v>81</v>
      </c>
      <c r="C98" s="199"/>
      <c r="D98" s="199"/>
      <c r="E98" s="199"/>
      <c r="F98" s="199"/>
      <c r="G98" s="199"/>
      <c r="H98" s="190">
        <f>I88</f>
        <v>0</v>
      </c>
      <c r="I98" s="190"/>
    </row>
    <row r="99" spans="1:9" x14ac:dyDescent="0.25">
      <c r="A99" s="7" t="s">
        <v>76</v>
      </c>
      <c r="B99" s="199" t="s">
        <v>77</v>
      </c>
      <c r="C99" s="199"/>
      <c r="D99" s="199"/>
      <c r="E99" s="199"/>
      <c r="F99" s="199"/>
      <c r="G99" s="199"/>
      <c r="H99" s="190">
        <f>I93</f>
        <v>0</v>
      </c>
      <c r="I99" s="190"/>
    </row>
    <row r="100" spans="1:9" x14ac:dyDescent="0.25">
      <c r="A100" s="193" t="s">
        <v>32</v>
      </c>
      <c r="B100" s="193"/>
      <c r="C100" s="193"/>
      <c r="D100" s="193"/>
      <c r="E100" s="193"/>
      <c r="F100" s="193"/>
      <c r="G100" s="193"/>
      <c r="H100" s="224">
        <f>SUM(H98:I99)</f>
        <v>0</v>
      </c>
      <c r="I100" s="224"/>
    </row>
    <row r="101" spans="1:9" x14ac:dyDescent="0.25">
      <c r="A101" s="225"/>
      <c r="B101" s="225"/>
      <c r="C101" s="225"/>
      <c r="D101" s="225"/>
      <c r="E101" s="225"/>
      <c r="F101" s="225"/>
      <c r="G101" s="225"/>
      <c r="H101" s="225"/>
      <c r="I101" s="225"/>
    </row>
    <row r="102" spans="1:9" x14ac:dyDescent="0.25">
      <c r="A102" s="218" t="s">
        <v>82</v>
      </c>
      <c r="B102" s="218"/>
      <c r="C102" s="218"/>
      <c r="D102" s="218"/>
      <c r="E102" s="218"/>
      <c r="F102" s="218"/>
      <c r="G102" s="218"/>
      <c r="H102" s="218"/>
      <c r="I102" s="218"/>
    </row>
    <row r="103" spans="1:9" x14ac:dyDescent="0.25">
      <c r="A103" s="1">
        <v>5</v>
      </c>
      <c r="B103" s="218" t="s">
        <v>83</v>
      </c>
      <c r="C103" s="218"/>
      <c r="D103" s="218"/>
      <c r="E103" s="218"/>
      <c r="F103" s="218"/>
      <c r="G103" s="218"/>
      <c r="H103" s="193" t="s">
        <v>10</v>
      </c>
      <c r="I103" s="193"/>
    </row>
    <row r="104" spans="1:9" x14ac:dyDescent="0.25">
      <c r="A104" s="7" t="s">
        <v>11</v>
      </c>
      <c r="B104" s="199" t="s">
        <v>84</v>
      </c>
      <c r="C104" s="199"/>
      <c r="D104" s="199"/>
      <c r="E104" s="199"/>
      <c r="F104" s="199"/>
      <c r="G104" s="199"/>
      <c r="H104" s="223">
        <f>'Uniforme-Todos Estados'!H9</f>
        <v>0</v>
      </c>
      <c r="I104" s="223"/>
    </row>
    <row r="105" spans="1:9" x14ac:dyDescent="0.25">
      <c r="A105" s="7" t="s">
        <v>13</v>
      </c>
      <c r="B105" s="199" t="s">
        <v>85</v>
      </c>
      <c r="C105" s="199"/>
      <c r="D105" s="199"/>
      <c r="E105" s="199"/>
      <c r="F105" s="199"/>
      <c r="G105" s="199"/>
      <c r="H105" s="222">
        <f>'Mat.Equip-PE'!E65</f>
        <v>0</v>
      </c>
      <c r="I105" s="222"/>
    </row>
    <row r="106" spans="1:9" x14ac:dyDescent="0.25">
      <c r="A106" s="7" t="s">
        <v>15</v>
      </c>
      <c r="B106" s="219" t="s">
        <v>86</v>
      </c>
      <c r="C106" s="220"/>
      <c r="D106" s="220"/>
      <c r="E106" s="220"/>
      <c r="F106" s="220"/>
      <c r="G106" s="221"/>
      <c r="H106" s="222">
        <f>'Mat.Equip-PE'!L36</f>
        <v>0</v>
      </c>
      <c r="I106" s="222"/>
    </row>
    <row r="107" spans="1:9" x14ac:dyDescent="0.25">
      <c r="A107" s="7" t="s">
        <v>17</v>
      </c>
      <c r="B107" s="199" t="s">
        <v>87</v>
      </c>
      <c r="C107" s="199"/>
      <c r="D107" s="199"/>
      <c r="E107" s="199"/>
      <c r="F107" s="199"/>
      <c r="G107" s="199"/>
      <c r="H107" s="222">
        <f>'Mat.Equip-PE'!S48</f>
        <v>0</v>
      </c>
      <c r="I107" s="222"/>
    </row>
    <row r="108" spans="1:9" x14ac:dyDescent="0.25">
      <c r="A108" s="7" t="s">
        <v>19</v>
      </c>
      <c r="B108" s="199" t="s">
        <v>88</v>
      </c>
      <c r="C108" s="199"/>
      <c r="D108" s="199"/>
      <c r="E108" s="199"/>
      <c r="F108" s="199"/>
      <c r="G108" s="199"/>
      <c r="H108" s="222">
        <f>'[1]Insumos '!Z17</f>
        <v>0</v>
      </c>
      <c r="I108" s="222"/>
    </row>
    <row r="109" spans="1:9" x14ac:dyDescent="0.25">
      <c r="A109" s="200" t="s">
        <v>32</v>
      </c>
      <c r="B109" s="200"/>
      <c r="C109" s="200"/>
      <c r="D109" s="200"/>
      <c r="E109" s="200"/>
      <c r="F109" s="200"/>
      <c r="G109" s="200"/>
      <c r="H109" s="206">
        <f>SUM(H104:I108)</f>
        <v>0</v>
      </c>
      <c r="I109" s="206"/>
    </row>
    <row r="110" spans="1:9" x14ac:dyDescent="0.25">
      <c r="A110" s="217"/>
      <c r="B110" s="217"/>
      <c r="C110" s="217"/>
      <c r="D110" s="217"/>
      <c r="E110" s="217"/>
      <c r="F110" s="217"/>
      <c r="G110" s="217"/>
      <c r="H110" s="217"/>
      <c r="I110" s="217"/>
    </row>
    <row r="111" spans="1:9" x14ac:dyDescent="0.25">
      <c r="A111" s="218" t="s">
        <v>89</v>
      </c>
      <c r="B111" s="218"/>
      <c r="C111" s="218"/>
      <c r="D111" s="218"/>
      <c r="E111" s="218"/>
      <c r="F111" s="218"/>
      <c r="G111" s="218"/>
      <c r="H111" s="218"/>
      <c r="I111" s="218"/>
    </row>
    <row r="112" spans="1:9" x14ac:dyDescent="0.25">
      <c r="A112" s="21">
        <v>6</v>
      </c>
      <c r="B112" s="210" t="s">
        <v>90</v>
      </c>
      <c r="C112" s="210"/>
      <c r="D112" s="210"/>
      <c r="E112" s="210"/>
      <c r="F112" s="210"/>
      <c r="G112" s="210"/>
      <c r="H112" s="22" t="s">
        <v>28</v>
      </c>
      <c r="I112" s="24" t="s">
        <v>10</v>
      </c>
    </row>
    <row r="113" spans="1:9" x14ac:dyDescent="0.25">
      <c r="A113" s="7" t="s">
        <v>11</v>
      </c>
      <c r="B113" s="199" t="s">
        <v>91</v>
      </c>
      <c r="C113" s="199"/>
      <c r="D113" s="199"/>
      <c r="E113" s="199"/>
      <c r="F113" s="199"/>
      <c r="G113" s="199"/>
      <c r="H113" s="14"/>
      <c r="I113" s="6">
        <f>H113*H130</f>
        <v>0</v>
      </c>
    </row>
    <row r="114" spans="1:9" x14ac:dyDescent="0.25">
      <c r="A114" s="7" t="s">
        <v>13</v>
      </c>
      <c r="B114" s="199" t="s">
        <v>92</v>
      </c>
      <c r="C114" s="199"/>
      <c r="D114" s="199"/>
      <c r="E114" s="199"/>
      <c r="F114" s="199"/>
      <c r="G114" s="199"/>
      <c r="H114" s="14"/>
      <c r="I114" s="6">
        <f>(I113+H130)*H114</f>
        <v>0</v>
      </c>
    </row>
    <row r="115" spans="1:9" x14ac:dyDescent="0.25">
      <c r="A115" s="7" t="s">
        <v>15</v>
      </c>
      <c r="B115" s="199" t="s">
        <v>93</v>
      </c>
      <c r="C115" s="199"/>
      <c r="D115" s="199"/>
      <c r="E115" s="199"/>
      <c r="F115" s="199"/>
      <c r="G115" s="199"/>
      <c r="H115" s="14"/>
      <c r="I115" s="6"/>
    </row>
    <row r="116" spans="1:9" x14ac:dyDescent="0.25">
      <c r="A116" s="207" t="s">
        <v>94</v>
      </c>
      <c r="B116" s="207"/>
      <c r="C116" s="212" t="s">
        <v>95</v>
      </c>
      <c r="D116" s="25" t="s">
        <v>96</v>
      </c>
      <c r="E116" s="26"/>
      <c r="F116" s="26"/>
      <c r="G116" s="27"/>
      <c r="H116" s="14"/>
      <c r="I116" s="6">
        <f>($I$132+$I$133+$H$149)/(1-($H$134))*H116</f>
        <v>0</v>
      </c>
    </row>
    <row r="117" spans="1:9" x14ac:dyDescent="0.25">
      <c r="A117" s="207" t="s">
        <v>97</v>
      </c>
      <c r="B117" s="207"/>
      <c r="C117" s="213"/>
      <c r="D117" s="25" t="s">
        <v>98</v>
      </c>
      <c r="E117" s="26"/>
      <c r="F117" s="26"/>
      <c r="G117" s="27"/>
      <c r="H117" s="28"/>
      <c r="I117" s="6">
        <f>($I$132+$I$133+$H$149)/(1-($H$134))*H117</f>
        <v>0</v>
      </c>
    </row>
    <row r="118" spans="1:9" x14ac:dyDescent="0.25">
      <c r="A118" s="215" t="s">
        <v>99</v>
      </c>
      <c r="B118" s="216"/>
      <c r="C118" s="214"/>
      <c r="D118" s="25" t="s">
        <v>100</v>
      </c>
      <c r="E118" s="26"/>
      <c r="F118" s="26"/>
      <c r="G118" s="27"/>
      <c r="H118" s="28"/>
      <c r="I118" s="6">
        <f>($I$132+$I$133+$H$149)/(1-($H$134))*H118</f>
        <v>0</v>
      </c>
    </row>
    <row r="119" spans="1:9" x14ac:dyDescent="0.25">
      <c r="A119" s="207" t="s">
        <v>101</v>
      </c>
      <c r="B119" s="207"/>
      <c r="C119" s="29" t="s">
        <v>102</v>
      </c>
      <c r="D119" s="25" t="s">
        <v>103</v>
      </c>
      <c r="E119" s="26"/>
      <c r="F119" s="26"/>
      <c r="G119" s="27"/>
      <c r="H119" s="14"/>
      <c r="I119" s="6">
        <f>($I$132+$I$133+$H$149)/(1-($H$134))*H119</f>
        <v>0</v>
      </c>
    </row>
    <row r="120" spans="1:9" x14ac:dyDescent="0.25">
      <c r="A120" s="200" t="s">
        <v>32</v>
      </c>
      <c r="B120" s="200"/>
      <c r="C120" s="200"/>
      <c r="D120" s="200"/>
      <c r="E120" s="200"/>
      <c r="F120" s="200"/>
      <c r="G120" s="200"/>
      <c r="H120" s="30">
        <f>(1+H113)*(1+H114)/(1-(H115))-1</f>
        <v>0</v>
      </c>
      <c r="I120" s="23">
        <f>I113+I114+I116+I117+I118+I119</f>
        <v>0</v>
      </c>
    </row>
    <row r="121" spans="1:9" x14ac:dyDescent="0.25">
      <c r="A121" s="202"/>
      <c r="B121" s="202"/>
      <c r="C121" s="202"/>
      <c r="D121" s="202"/>
      <c r="E121" s="202"/>
      <c r="F121" s="202"/>
      <c r="G121" s="202"/>
      <c r="H121" s="202"/>
      <c r="I121" s="202"/>
    </row>
    <row r="122" spans="1:9" x14ac:dyDescent="0.25">
      <c r="A122" s="208" t="s">
        <v>104</v>
      </c>
      <c r="B122" s="208"/>
      <c r="C122" s="208"/>
      <c r="D122" s="208"/>
      <c r="E122" s="208"/>
      <c r="F122" s="208"/>
      <c r="G122" s="208"/>
      <c r="H122" s="208"/>
      <c r="I122" s="208"/>
    </row>
    <row r="123" spans="1:9" x14ac:dyDescent="0.25">
      <c r="A123" s="209"/>
      <c r="B123" s="209"/>
      <c r="C123" s="209"/>
      <c r="D123" s="209"/>
      <c r="E123" s="209"/>
      <c r="F123" s="209"/>
      <c r="G123" s="209"/>
      <c r="H123" s="209"/>
      <c r="I123" s="209"/>
    </row>
    <row r="124" spans="1:9" x14ac:dyDescent="0.25">
      <c r="A124" s="210" t="s">
        <v>105</v>
      </c>
      <c r="B124" s="210"/>
      <c r="C124" s="210"/>
      <c r="D124" s="210"/>
      <c r="E124" s="210"/>
      <c r="F124" s="210"/>
      <c r="G124" s="210"/>
      <c r="H124" s="211" t="s">
        <v>10</v>
      </c>
      <c r="I124" s="211"/>
    </row>
    <row r="125" spans="1:9" x14ac:dyDescent="0.25">
      <c r="A125" s="7" t="s">
        <v>11</v>
      </c>
      <c r="B125" s="199" t="s">
        <v>106</v>
      </c>
      <c r="C125" s="199"/>
      <c r="D125" s="199"/>
      <c r="E125" s="199"/>
      <c r="F125" s="199"/>
      <c r="G125" s="199"/>
      <c r="H125" s="190">
        <f>H30</f>
        <v>0</v>
      </c>
      <c r="I125" s="190"/>
    </row>
    <row r="126" spans="1:9" x14ac:dyDescent="0.25">
      <c r="A126" s="7" t="s">
        <v>13</v>
      </c>
      <c r="B126" s="199" t="s">
        <v>107</v>
      </c>
      <c r="C126" s="199"/>
      <c r="D126" s="199"/>
      <c r="E126" s="199"/>
      <c r="F126" s="199"/>
      <c r="G126" s="199"/>
      <c r="H126" s="190">
        <f>H68</f>
        <v>0</v>
      </c>
      <c r="I126" s="190"/>
    </row>
    <row r="127" spans="1:9" x14ac:dyDescent="0.25">
      <c r="A127" s="7" t="s">
        <v>15</v>
      </c>
      <c r="B127" s="199" t="s">
        <v>108</v>
      </c>
      <c r="C127" s="199"/>
      <c r="D127" s="199"/>
      <c r="E127" s="199"/>
      <c r="F127" s="199"/>
      <c r="G127" s="199"/>
      <c r="H127" s="190">
        <f>I77</f>
        <v>0</v>
      </c>
      <c r="I127" s="190"/>
    </row>
    <row r="128" spans="1:9" x14ac:dyDescent="0.25">
      <c r="A128" s="7" t="s">
        <v>17</v>
      </c>
      <c r="B128" s="199" t="s">
        <v>109</v>
      </c>
      <c r="C128" s="199"/>
      <c r="D128" s="199"/>
      <c r="E128" s="199"/>
      <c r="F128" s="199"/>
      <c r="G128" s="199"/>
      <c r="H128" s="190">
        <f>H100</f>
        <v>0</v>
      </c>
      <c r="I128" s="190"/>
    </row>
    <row r="129" spans="1:9" x14ac:dyDescent="0.25">
      <c r="A129" s="7" t="s">
        <v>19</v>
      </c>
      <c r="B129" s="199" t="s">
        <v>110</v>
      </c>
      <c r="C129" s="199"/>
      <c r="D129" s="199"/>
      <c r="E129" s="199"/>
      <c r="F129" s="199"/>
      <c r="G129" s="199"/>
      <c r="H129" s="190">
        <f>H109</f>
        <v>0</v>
      </c>
      <c r="I129" s="190"/>
    </row>
    <row r="130" spans="1:9" x14ac:dyDescent="0.25">
      <c r="A130" s="200" t="s">
        <v>111</v>
      </c>
      <c r="B130" s="200"/>
      <c r="C130" s="200"/>
      <c r="D130" s="200"/>
      <c r="E130" s="200"/>
      <c r="F130" s="200"/>
      <c r="G130" s="200"/>
      <c r="H130" s="206">
        <f>SUM(H125:I129)</f>
        <v>0</v>
      </c>
      <c r="I130" s="206"/>
    </row>
    <row r="131" spans="1:9" x14ac:dyDescent="0.25">
      <c r="A131" s="7" t="s">
        <v>21</v>
      </c>
      <c r="B131" s="199" t="s">
        <v>112</v>
      </c>
      <c r="C131" s="199"/>
      <c r="D131" s="199"/>
      <c r="E131" s="199"/>
      <c r="F131" s="199"/>
      <c r="G131" s="199"/>
      <c r="H131" s="190">
        <f>I120</f>
        <v>0</v>
      </c>
      <c r="I131" s="190"/>
    </row>
    <row r="132" spans="1:9" x14ac:dyDescent="0.25">
      <c r="A132" s="200" t="s">
        <v>113</v>
      </c>
      <c r="B132" s="200"/>
      <c r="C132" s="200"/>
      <c r="D132" s="200"/>
      <c r="E132" s="200"/>
      <c r="F132" s="200"/>
      <c r="G132" s="200"/>
      <c r="H132" s="201">
        <f>H130+H131</f>
        <v>0</v>
      </c>
      <c r="I132" s="201"/>
    </row>
  </sheetData>
  <mergeCells count="187">
    <mergeCell ref="B6:G6"/>
    <mergeCell ref="H6:I6"/>
    <mergeCell ref="B7:G7"/>
    <mergeCell ref="H7:I7"/>
    <mergeCell ref="B8:G8"/>
    <mergeCell ref="H8:I8"/>
    <mergeCell ref="A1:I1"/>
    <mergeCell ref="A2:I2"/>
    <mergeCell ref="A3:I3"/>
    <mergeCell ref="A4:I4"/>
    <mergeCell ref="B5:G5"/>
    <mergeCell ref="H5:I5"/>
    <mergeCell ref="A13:I13"/>
    <mergeCell ref="A14:I14"/>
    <mergeCell ref="A15:I15"/>
    <mergeCell ref="B16:G16"/>
    <mergeCell ref="H16:I16"/>
    <mergeCell ref="B17:G17"/>
    <mergeCell ref="H17:I17"/>
    <mergeCell ref="A9:I9"/>
    <mergeCell ref="A10:I10"/>
    <mergeCell ref="A11:C11"/>
    <mergeCell ref="D11:E11"/>
    <mergeCell ref="F11:I11"/>
    <mergeCell ref="A12:C12"/>
    <mergeCell ref="D12:E12"/>
    <mergeCell ref="F12:I12"/>
    <mergeCell ref="A21:I21"/>
    <mergeCell ref="A22:I22"/>
    <mergeCell ref="B23:G23"/>
    <mergeCell ref="H23:I23"/>
    <mergeCell ref="B24:F24"/>
    <mergeCell ref="H24:I24"/>
    <mergeCell ref="B18:G18"/>
    <mergeCell ref="H18:I18"/>
    <mergeCell ref="B19:G19"/>
    <mergeCell ref="H19:I19"/>
    <mergeCell ref="B20:G20"/>
    <mergeCell ref="H20:I20"/>
    <mergeCell ref="B28:F28"/>
    <mergeCell ref="H28:I28"/>
    <mergeCell ref="B29:F29"/>
    <mergeCell ref="H29:I29"/>
    <mergeCell ref="A30:G30"/>
    <mergeCell ref="H30:I30"/>
    <mergeCell ref="B25:F25"/>
    <mergeCell ref="H25:I25"/>
    <mergeCell ref="B26:F26"/>
    <mergeCell ref="H26:I26"/>
    <mergeCell ref="B27:F27"/>
    <mergeCell ref="H27:I27"/>
    <mergeCell ref="B37:G37"/>
    <mergeCell ref="A38:G38"/>
    <mergeCell ref="A39:I39"/>
    <mergeCell ref="A40:I40"/>
    <mergeCell ref="B41:G41"/>
    <mergeCell ref="B42:G42"/>
    <mergeCell ref="A31:I31"/>
    <mergeCell ref="A32:I32"/>
    <mergeCell ref="A33:I33"/>
    <mergeCell ref="B34:G34"/>
    <mergeCell ref="B35:G35"/>
    <mergeCell ref="B36:G36"/>
    <mergeCell ref="B49:G49"/>
    <mergeCell ref="A50:G50"/>
    <mergeCell ref="A51:I51"/>
    <mergeCell ref="A52:I52"/>
    <mergeCell ref="B53:G53"/>
    <mergeCell ref="H53:I53"/>
    <mergeCell ref="B43:G43"/>
    <mergeCell ref="B44:G44"/>
    <mergeCell ref="B45:G45"/>
    <mergeCell ref="B46:G46"/>
    <mergeCell ref="B47:G47"/>
    <mergeCell ref="B48:G48"/>
    <mergeCell ref="B57:G57"/>
    <mergeCell ref="H57:I57"/>
    <mergeCell ref="B58:G58"/>
    <mergeCell ref="H58:I58"/>
    <mergeCell ref="B59:G59"/>
    <mergeCell ref="H59:I59"/>
    <mergeCell ref="H54:I54"/>
    <mergeCell ref="B55:G55"/>
    <mergeCell ref="H55:I55"/>
    <mergeCell ref="B56:G56"/>
    <mergeCell ref="H56:I56"/>
    <mergeCell ref="B54:F54"/>
    <mergeCell ref="B65:G65"/>
    <mergeCell ref="H65:I65"/>
    <mergeCell ref="B66:G66"/>
    <mergeCell ref="H66:I66"/>
    <mergeCell ref="B67:G67"/>
    <mergeCell ref="H67:I67"/>
    <mergeCell ref="A60:G60"/>
    <mergeCell ref="H60:I60"/>
    <mergeCell ref="A61:I61"/>
    <mergeCell ref="A62:I62"/>
    <mergeCell ref="A63:I63"/>
    <mergeCell ref="B64:G64"/>
    <mergeCell ref="H64:I64"/>
    <mergeCell ref="B73:G73"/>
    <mergeCell ref="B74:G74"/>
    <mergeCell ref="B75:G75"/>
    <mergeCell ref="B76:G76"/>
    <mergeCell ref="A77:G77"/>
    <mergeCell ref="A78:I78"/>
    <mergeCell ref="A68:G68"/>
    <mergeCell ref="H68:I68"/>
    <mergeCell ref="A69:I69"/>
    <mergeCell ref="A70:I70"/>
    <mergeCell ref="B71:G71"/>
    <mergeCell ref="B72:G72"/>
    <mergeCell ref="B85:G85"/>
    <mergeCell ref="B86:G86"/>
    <mergeCell ref="B87:G87"/>
    <mergeCell ref="A88:G88"/>
    <mergeCell ref="A89:I89"/>
    <mergeCell ref="A90:I90"/>
    <mergeCell ref="A79:I79"/>
    <mergeCell ref="A80:I80"/>
    <mergeCell ref="B81:G81"/>
    <mergeCell ref="B82:G82"/>
    <mergeCell ref="B83:G83"/>
    <mergeCell ref="B84:G84"/>
    <mergeCell ref="B97:G97"/>
    <mergeCell ref="H97:I97"/>
    <mergeCell ref="B98:G98"/>
    <mergeCell ref="H98:I98"/>
    <mergeCell ref="B99:G99"/>
    <mergeCell ref="H99:I99"/>
    <mergeCell ref="B91:G91"/>
    <mergeCell ref="B92:G92"/>
    <mergeCell ref="A93:G93"/>
    <mergeCell ref="A94:I94"/>
    <mergeCell ref="A95:I95"/>
    <mergeCell ref="A96:I96"/>
    <mergeCell ref="B104:G104"/>
    <mergeCell ref="H104:I104"/>
    <mergeCell ref="B105:G105"/>
    <mergeCell ref="H105:I105"/>
    <mergeCell ref="B106:G106"/>
    <mergeCell ref="H106:I106"/>
    <mergeCell ref="A100:G100"/>
    <mergeCell ref="H100:I100"/>
    <mergeCell ref="A101:I101"/>
    <mergeCell ref="A102:I102"/>
    <mergeCell ref="B103:G103"/>
    <mergeCell ref="H103:I103"/>
    <mergeCell ref="A110:I110"/>
    <mergeCell ref="A111:I111"/>
    <mergeCell ref="B112:G112"/>
    <mergeCell ref="B113:G113"/>
    <mergeCell ref="B114:G114"/>
    <mergeCell ref="B115:G115"/>
    <mergeCell ref="B107:G107"/>
    <mergeCell ref="H107:I107"/>
    <mergeCell ref="B108:G108"/>
    <mergeCell ref="H108:I108"/>
    <mergeCell ref="A109:G109"/>
    <mergeCell ref="H109:I109"/>
    <mergeCell ref="A121:I121"/>
    <mergeCell ref="A122:I122"/>
    <mergeCell ref="A123:I123"/>
    <mergeCell ref="A124:G124"/>
    <mergeCell ref="H124:I124"/>
    <mergeCell ref="B125:G125"/>
    <mergeCell ref="H125:I125"/>
    <mergeCell ref="A116:B116"/>
    <mergeCell ref="C116:C118"/>
    <mergeCell ref="A117:B117"/>
    <mergeCell ref="A118:B118"/>
    <mergeCell ref="A119:B119"/>
    <mergeCell ref="A120:G120"/>
    <mergeCell ref="A132:G132"/>
    <mergeCell ref="H132:I132"/>
    <mergeCell ref="B129:G129"/>
    <mergeCell ref="H129:I129"/>
    <mergeCell ref="A130:G130"/>
    <mergeCell ref="H130:I130"/>
    <mergeCell ref="B131:G131"/>
    <mergeCell ref="H131:I131"/>
    <mergeCell ref="B126:G126"/>
    <mergeCell ref="H126:I126"/>
    <mergeCell ref="B127:G127"/>
    <mergeCell ref="H127:I127"/>
    <mergeCell ref="B128:G128"/>
    <mergeCell ref="H128:I128"/>
  </mergeCells>
  <pageMargins left="0.511811024" right="0.511811024" top="0.78740157499999996" bottom="0.78740157499999996" header="0.31496062000000002" footer="0.3149606200000000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80219E-DFFE-4E7B-A667-59FEB864CAC9}">
  <dimension ref="A1:I132"/>
  <sheetViews>
    <sheetView topLeftCell="A7" workbookViewId="0">
      <selection activeCell="A3" sqref="A3:I3"/>
    </sheetView>
  </sheetViews>
  <sheetFormatPr defaultRowHeight="15" x14ac:dyDescent="0.25"/>
  <cols>
    <col min="9" max="9" width="18" customWidth="1"/>
  </cols>
  <sheetData>
    <row r="1" spans="1:9" x14ac:dyDescent="0.25">
      <c r="A1" s="203" t="s">
        <v>0</v>
      </c>
      <c r="B1" s="203"/>
      <c r="C1" s="203"/>
      <c r="D1" s="203"/>
      <c r="E1" s="203"/>
      <c r="F1" s="203"/>
      <c r="G1" s="203"/>
      <c r="H1" s="203"/>
      <c r="I1" s="203"/>
    </row>
    <row r="2" spans="1:9" x14ac:dyDescent="0.25">
      <c r="A2" s="204" t="s">
        <v>1</v>
      </c>
      <c r="B2" s="204"/>
      <c r="C2" s="204"/>
      <c r="D2" s="204"/>
      <c r="E2" s="204"/>
      <c r="F2" s="204"/>
      <c r="G2" s="204"/>
      <c r="H2" s="204"/>
      <c r="I2" s="204"/>
    </row>
    <row r="3" spans="1:9" x14ac:dyDescent="0.25">
      <c r="A3" s="205" t="s">
        <v>115</v>
      </c>
      <c r="B3" s="205"/>
      <c r="C3" s="205"/>
      <c r="D3" s="205"/>
      <c r="E3" s="205"/>
      <c r="F3" s="205"/>
      <c r="G3" s="205"/>
      <c r="H3" s="205"/>
      <c r="I3" s="205"/>
    </row>
    <row r="4" spans="1:9" x14ac:dyDescent="0.25">
      <c r="A4" s="185" t="s">
        <v>116</v>
      </c>
      <c r="B4" s="185"/>
      <c r="C4" s="185"/>
      <c r="D4" s="185"/>
      <c r="E4" s="185"/>
      <c r="F4" s="185"/>
      <c r="G4" s="185"/>
      <c r="H4" s="185"/>
      <c r="I4" s="185"/>
    </row>
    <row r="5" spans="1:9" x14ac:dyDescent="0.25">
      <c r="A5" s="32" t="s">
        <v>11</v>
      </c>
      <c r="B5" s="194" t="s">
        <v>117</v>
      </c>
      <c r="C5" s="194"/>
      <c r="D5" s="194"/>
      <c r="E5" s="194"/>
      <c r="F5" s="194"/>
      <c r="G5" s="194"/>
      <c r="H5" s="198" t="s">
        <v>309</v>
      </c>
      <c r="I5" s="198"/>
    </row>
    <row r="6" spans="1:9" ht="56.25" customHeight="1" x14ac:dyDescent="0.25">
      <c r="A6" s="32" t="s">
        <v>13</v>
      </c>
      <c r="B6" s="194" t="s">
        <v>118</v>
      </c>
      <c r="C6" s="194"/>
      <c r="D6" s="194"/>
      <c r="E6" s="194"/>
      <c r="F6" s="194"/>
      <c r="G6" s="194"/>
      <c r="H6" s="245" t="s">
        <v>321</v>
      </c>
      <c r="I6" s="246"/>
    </row>
    <row r="7" spans="1:9" ht="25.5" customHeight="1" x14ac:dyDescent="0.25">
      <c r="A7" s="32" t="s">
        <v>15</v>
      </c>
      <c r="B7" s="194" t="s">
        <v>119</v>
      </c>
      <c r="C7" s="194"/>
      <c r="D7" s="194"/>
      <c r="E7" s="194"/>
      <c r="F7" s="194"/>
      <c r="G7" s="194"/>
      <c r="H7" s="196" t="s">
        <v>323</v>
      </c>
      <c r="I7" s="197"/>
    </row>
    <row r="8" spans="1:9" x14ac:dyDescent="0.25">
      <c r="A8" s="32" t="s">
        <v>17</v>
      </c>
      <c r="B8" s="194" t="s">
        <v>120</v>
      </c>
      <c r="C8" s="194"/>
      <c r="D8" s="194"/>
      <c r="E8" s="194"/>
      <c r="F8" s="194"/>
      <c r="G8" s="194"/>
      <c r="H8" s="197">
        <v>60</v>
      </c>
      <c r="I8" s="197"/>
    </row>
    <row r="9" spans="1:9" x14ac:dyDescent="0.25">
      <c r="A9" s="186"/>
      <c r="B9" s="186"/>
      <c r="C9" s="186"/>
      <c r="D9" s="186"/>
      <c r="E9" s="186"/>
      <c r="F9" s="186"/>
      <c r="G9" s="186"/>
      <c r="H9" s="186"/>
      <c r="I9" s="186"/>
    </row>
    <row r="10" spans="1:9" x14ac:dyDescent="0.25">
      <c r="A10" s="185" t="s">
        <v>121</v>
      </c>
      <c r="B10" s="185"/>
      <c r="C10" s="185"/>
      <c r="D10" s="185"/>
      <c r="E10" s="185"/>
      <c r="F10" s="185"/>
      <c r="G10" s="185"/>
      <c r="H10" s="185"/>
      <c r="I10" s="185"/>
    </row>
    <row r="11" spans="1:9" x14ac:dyDescent="0.25">
      <c r="A11" s="186" t="s">
        <v>122</v>
      </c>
      <c r="B11" s="186"/>
      <c r="C11" s="186"/>
      <c r="D11" s="186" t="s">
        <v>123</v>
      </c>
      <c r="E11" s="186"/>
      <c r="F11" s="186" t="s">
        <v>124</v>
      </c>
      <c r="G11" s="186"/>
      <c r="H11" s="186"/>
      <c r="I11" s="186"/>
    </row>
    <row r="12" spans="1:9" x14ac:dyDescent="0.25">
      <c r="A12" s="186" t="s">
        <v>125</v>
      </c>
      <c r="B12" s="186"/>
      <c r="C12" s="186"/>
      <c r="D12" s="186" t="s">
        <v>126</v>
      </c>
      <c r="E12" s="186"/>
      <c r="F12" s="186" t="s">
        <v>127</v>
      </c>
      <c r="G12" s="186"/>
      <c r="H12" s="186"/>
      <c r="I12" s="186"/>
    </row>
    <row r="13" spans="1:9" x14ac:dyDescent="0.25">
      <c r="A13" s="185" t="s">
        <v>128</v>
      </c>
      <c r="B13" s="185"/>
      <c r="C13" s="185"/>
      <c r="D13" s="185"/>
      <c r="E13" s="185"/>
      <c r="F13" s="185"/>
      <c r="G13" s="185"/>
      <c r="H13" s="185"/>
      <c r="I13" s="185"/>
    </row>
    <row r="14" spans="1:9" x14ac:dyDescent="0.25">
      <c r="A14" s="185" t="s">
        <v>129</v>
      </c>
      <c r="B14" s="185"/>
      <c r="C14" s="185"/>
      <c r="D14" s="185"/>
      <c r="E14" s="185"/>
      <c r="F14" s="185"/>
      <c r="G14" s="185"/>
      <c r="H14" s="185"/>
      <c r="I14" s="185"/>
    </row>
    <row r="15" spans="1:9" x14ac:dyDescent="0.25">
      <c r="A15" s="193" t="s">
        <v>114</v>
      </c>
      <c r="B15" s="193"/>
      <c r="C15" s="193"/>
      <c r="D15" s="193"/>
      <c r="E15" s="193"/>
      <c r="F15" s="193"/>
      <c r="G15" s="193"/>
      <c r="H15" s="193"/>
      <c r="I15" s="193"/>
    </row>
    <row r="16" spans="1:9" x14ac:dyDescent="0.25">
      <c r="A16" s="2">
        <v>1</v>
      </c>
      <c r="B16" s="228" t="s">
        <v>2</v>
      </c>
      <c r="C16" s="228"/>
      <c r="D16" s="228"/>
      <c r="E16" s="228"/>
      <c r="F16" s="228"/>
      <c r="G16" s="228"/>
      <c r="H16" s="235" t="s">
        <v>130</v>
      </c>
      <c r="I16" s="235"/>
    </row>
    <row r="17" spans="1:9" x14ac:dyDescent="0.25">
      <c r="A17" s="2">
        <v>2</v>
      </c>
      <c r="B17" s="228" t="s">
        <v>3</v>
      </c>
      <c r="C17" s="228"/>
      <c r="D17" s="228"/>
      <c r="E17" s="228"/>
      <c r="F17" s="228"/>
      <c r="G17" s="228"/>
      <c r="H17" s="235" t="s">
        <v>4</v>
      </c>
      <c r="I17" s="235"/>
    </row>
    <row r="18" spans="1:9" x14ac:dyDescent="0.25">
      <c r="A18" s="2">
        <v>3</v>
      </c>
      <c r="B18" s="228" t="s">
        <v>5</v>
      </c>
      <c r="C18" s="228"/>
      <c r="D18" s="228"/>
      <c r="E18" s="228"/>
      <c r="F18" s="228"/>
      <c r="G18" s="228"/>
      <c r="H18" s="238"/>
      <c r="I18" s="239"/>
    </row>
    <row r="19" spans="1:9" x14ac:dyDescent="0.25">
      <c r="A19" s="2">
        <v>4</v>
      </c>
      <c r="B19" s="228" t="s">
        <v>6</v>
      </c>
      <c r="C19" s="228"/>
      <c r="D19" s="228"/>
      <c r="E19" s="228"/>
      <c r="F19" s="228"/>
      <c r="G19" s="228"/>
      <c r="H19" s="235" t="s">
        <v>335</v>
      </c>
      <c r="I19" s="235"/>
    </row>
    <row r="20" spans="1:9" x14ac:dyDescent="0.25">
      <c r="A20" s="2">
        <v>5</v>
      </c>
      <c r="B20" s="228" t="s">
        <v>7</v>
      </c>
      <c r="C20" s="228"/>
      <c r="D20" s="228"/>
      <c r="E20" s="228"/>
      <c r="F20" s="228"/>
      <c r="G20" s="228"/>
      <c r="H20" s="236" t="s">
        <v>307</v>
      </c>
      <c r="I20" s="236"/>
    </row>
    <row r="21" spans="1:9" x14ac:dyDescent="0.25">
      <c r="A21" s="234"/>
      <c r="B21" s="234"/>
      <c r="C21" s="234"/>
      <c r="D21" s="234"/>
      <c r="E21" s="234"/>
      <c r="F21" s="234"/>
      <c r="G21" s="234"/>
      <c r="H21" s="234"/>
      <c r="I21" s="234"/>
    </row>
    <row r="22" spans="1:9" x14ac:dyDescent="0.25">
      <c r="A22" s="218" t="s">
        <v>8</v>
      </c>
      <c r="B22" s="218"/>
      <c r="C22" s="218"/>
      <c r="D22" s="218"/>
      <c r="E22" s="218"/>
      <c r="F22" s="218"/>
      <c r="G22" s="218"/>
      <c r="H22" s="218"/>
      <c r="I22" s="218"/>
    </row>
    <row r="23" spans="1:9" x14ac:dyDescent="0.25">
      <c r="A23" s="1">
        <v>1</v>
      </c>
      <c r="B23" s="218" t="s">
        <v>9</v>
      </c>
      <c r="C23" s="218"/>
      <c r="D23" s="218"/>
      <c r="E23" s="218"/>
      <c r="F23" s="218"/>
      <c r="G23" s="218"/>
      <c r="H23" s="237" t="s">
        <v>10</v>
      </c>
      <c r="I23" s="237"/>
    </row>
    <row r="24" spans="1:9" x14ac:dyDescent="0.25">
      <c r="A24" s="4" t="s">
        <v>11</v>
      </c>
      <c r="B24" s="187" t="s">
        <v>12</v>
      </c>
      <c r="C24" s="188"/>
      <c r="D24" s="188"/>
      <c r="E24" s="188"/>
      <c r="F24" s="189"/>
      <c r="G24" s="5"/>
      <c r="H24" s="190">
        <f>H18</f>
        <v>0</v>
      </c>
      <c r="I24" s="190"/>
    </row>
    <row r="25" spans="1:9" x14ac:dyDescent="0.25">
      <c r="A25" s="7" t="s">
        <v>13</v>
      </c>
      <c r="B25" s="187" t="s">
        <v>14</v>
      </c>
      <c r="C25" s="188"/>
      <c r="D25" s="188"/>
      <c r="E25" s="188"/>
      <c r="F25" s="189"/>
      <c r="G25" s="5"/>
      <c r="H25" s="190">
        <v>0</v>
      </c>
      <c r="I25" s="190"/>
    </row>
    <row r="26" spans="1:9" x14ac:dyDescent="0.25">
      <c r="A26" s="7" t="s">
        <v>15</v>
      </c>
      <c r="B26" s="187" t="s">
        <v>16</v>
      </c>
      <c r="C26" s="188"/>
      <c r="D26" s="188"/>
      <c r="E26" s="188"/>
      <c r="F26" s="189"/>
      <c r="G26" s="5"/>
      <c r="H26" s="190">
        <v>0</v>
      </c>
      <c r="I26" s="190"/>
    </row>
    <row r="27" spans="1:9" x14ac:dyDescent="0.25">
      <c r="A27" s="4" t="s">
        <v>17</v>
      </c>
      <c r="B27" s="187" t="s">
        <v>18</v>
      </c>
      <c r="C27" s="188"/>
      <c r="D27" s="188"/>
      <c r="E27" s="188"/>
      <c r="F27" s="189"/>
      <c r="G27" s="5"/>
      <c r="H27" s="190">
        <v>0</v>
      </c>
      <c r="I27" s="190"/>
    </row>
    <row r="28" spans="1:9" x14ac:dyDescent="0.25">
      <c r="A28" s="4" t="s">
        <v>19</v>
      </c>
      <c r="B28" s="187" t="s">
        <v>20</v>
      </c>
      <c r="C28" s="188"/>
      <c r="D28" s="188"/>
      <c r="E28" s="188"/>
      <c r="F28" s="189"/>
      <c r="G28" s="5"/>
      <c r="H28" s="190">
        <v>0</v>
      </c>
      <c r="I28" s="190"/>
    </row>
    <row r="29" spans="1:9" x14ac:dyDescent="0.25">
      <c r="A29" s="4" t="s">
        <v>21</v>
      </c>
      <c r="B29" s="187" t="s">
        <v>22</v>
      </c>
      <c r="C29" s="188"/>
      <c r="D29" s="188"/>
      <c r="E29" s="188"/>
      <c r="F29" s="189"/>
      <c r="G29" s="5"/>
      <c r="H29" s="191">
        <v>0</v>
      </c>
      <c r="I29" s="191"/>
    </row>
    <row r="30" spans="1:9" x14ac:dyDescent="0.25">
      <c r="A30" s="193" t="s">
        <v>23</v>
      </c>
      <c r="B30" s="193"/>
      <c r="C30" s="193"/>
      <c r="D30" s="193"/>
      <c r="E30" s="193"/>
      <c r="F30" s="193"/>
      <c r="G30" s="193"/>
      <c r="H30" s="231">
        <f>SUM(H24:I29)</f>
        <v>0</v>
      </c>
      <c r="I30" s="231"/>
    </row>
    <row r="31" spans="1:9" x14ac:dyDescent="0.25">
      <c r="A31" s="234"/>
      <c r="B31" s="234"/>
      <c r="C31" s="234"/>
      <c r="D31" s="234"/>
      <c r="E31" s="234"/>
      <c r="F31" s="234"/>
      <c r="G31" s="234"/>
      <c r="H31" s="234"/>
      <c r="I31" s="234"/>
    </row>
    <row r="32" spans="1:9" x14ac:dyDescent="0.25">
      <c r="A32" s="218" t="s">
        <v>24</v>
      </c>
      <c r="B32" s="218"/>
      <c r="C32" s="218"/>
      <c r="D32" s="218"/>
      <c r="E32" s="218"/>
      <c r="F32" s="218"/>
      <c r="G32" s="218"/>
      <c r="H32" s="218"/>
      <c r="I32" s="218"/>
    </row>
    <row r="33" spans="1:9" x14ac:dyDescent="0.25">
      <c r="A33" s="218" t="s">
        <v>25</v>
      </c>
      <c r="B33" s="218"/>
      <c r="C33" s="218"/>
      <c r="D33" s="218"/>
      <c r="E33" s="218"/>
      <c r="F33" s="218"/>
      <c r="G33" s="218"/>
      <c r="H33" s="218"/>
      <c r="I33" s="218"/>
    </row>
    <row r="34" spans="1:9" x14ac:dyDescent="0.25">
      <c r="A34" s="11" t="s">
        <v>26</v>
      </c>
      <c r="B34" s="218" t="s">
        <v>27</v>
      </c>
      <c r="C34" s="218"/>
      <c r="D34" s="218"/>
      <c r="E34" s="218"/>
      <c r="F34" s="218"/>
      <c r="G34" s="218"/>
      <c r="H34" s="11" t="s">
        <v>28</v>
      </c>
      <c r="I34" s="11" t="s">
        <v>10</v>
      </c>
    </row>
    <row r="35" spans="1:9" x14ac:dyDescent="0.25">
      <c r="A35" s="3" t="s">
        <v>11</v>
      </c>
      <c r="B35" s="228" t="s">
        <v>29</v>
      </c>
      <c r="C35" s="228"/>
      <c r="D35" s="228"/>
      <c r="E35" s="228"/>
      <c r="F35" s="228"/>
      <c r="G35" s="228"/>
      <c r="H35" s="12">
        <f>1/12</f>
        <v>8.3333333333333329E-2</v>
      </c>
      <c r="I35" s="5">
        <f>H35*$H$30</f>
        <v>0</v>
      </c>
    </row>
    <row r="36" spans="1:9" x14ac:dyDescent="0.25">
      <c r="A36" s="3" t="s">
        <v>13</v>
      </c>
      <c r="B36" s="228" t="s">
        <v>30</v>
      </c>
      <c r="C36" s="228"/>
      <c r="D36" s="228"/>
      <c r="E36" s="228"/>
      <c r="F36" s="228"/>
      <c r="G36" s="228"/>
      <c r="H36" s="12">
        <v>0.121</v>
      </c>
      <c r="I36" s="5">
        <f>H36*$H$30</f>
        <v>0</v>
      </c>
    </row>
    <row r="37" spans="1:9" x14ac:dyDescent="0.25">
      <c r="A37" s="13" t="s">
        <v>15</v>
      </c>
      <c r="B37" s="199" t="s">
        <v>31</v>
      </c>
      <c r="C37" s="199"/>
      <c r="D37" s="199"/>
      <c r="E37" s="199"/>
      <c r="F37" s="199"/>
      <c r="G37" s="199"/>
      <c r="H37" s="14">
        <f>(H35+H36)*H50</f>
        <v>6.9064666666666663E-2</v>
      </c>
      <c r="I37" s="5">
        <f>H37*$H$30</f>
        <v>0</v>
      </c>
    </row>
    <row r="38" spans="1:9" x14ac:dyDescent="0.25">
      <c r="A38" s="193" t="s">
        <v>32</v>
      </c>
      <c r="B38" s="193"/>
      <c r="C38" s="193"/>
      <c r="D38" s="193"/>
      <c r="E38" s="193"/>
      <c r="F38" s="193"/>
      <c r="G38" s="193"/>
      <c r="H38" s="15">
        <f>SUM(H35:H37)</f>
        <v>0.27339799999999997</v>
      </c>
      <c r="I38" s="16">
        <f>SUM(I35:I37)</f>
        <v>0</v>
      </c>
    </row>
    <row r="39" spans="1:9" x14ac:dyDescent="0.25">
      <c r="A39" s="230"/>
      <c r="B39" s="230"/>
      <c r="C39" s="230"/>
      <c r="D39" s="230"/>
      <c r="E39" s="230"/>
      <c r="F39" s="230"/>
      <c r="G39" s="230"/>
      <c r="H39" s="230"/>
      <c r="I39" s="230"/>
    </row>
    <row r="40" spans="1:9" x14ac:dyDescent="0.25">
      <c r="A40" s="218" t="s">
        <v>33</v>
      </c>
      <c r="B40" s="218"/>
      <c r="C40" s="218"/>
      <c r="D40" s="218"/>
      <c r="E40" s="218"/>
      <c r="F40" s="218"/>
      <c r="G40" s="218"/>
      <c r="H40" s="218"/>
      <c r="I40" s="218"/>
    </row>
    <row r="41" spans="1:9" x14ac:dyDescent="0.25">
      <c r="A41" s="9" t="s">
        <v>34</v>
      </c>
      <c r="B41" s="218" t="s">
        <v>35</v>
      </c>
      <c r="C41" s="218"/>
      <c r="D41" s="218"/>
      <c r="E41" s="218"/>
      <c r="F41" s="218"/>
      <c r="G41" s="218"/>
      <c r="H41" s="9" t="s">
        <v>28</v>
      </c>
      <c r="I41" s="11" t="s">
        <v>10</v>
      </c>
    </row>
    <row r="42" spans="1:9" x14ac:dyDescent="0.25">
      <c r="A42" s="3" t="s">
        <v>11</v>
      </c>
      <c r="B42" s="228" t="s">
        <v>36</v>
      </c>
      <c r="C42" s="228"/>
      <c r="D42" s="228"/>
      <c r="E42" s="228"/>
      <c r="F42" s="228"/>
      <c r="G42" s="228"/>
      <c r="H42" s="17">
        <v>0.2</v>
      </c>
      <c r="I42" s="8">
        <f>H42*$H$30</f>
        <v>0</v>
      </c>
    </row>
    <row r="43" spans="1:9" x14ac:dyDescent="0.25">
      <c r="A43" s="3" t="s">
        <v>13</v>
      </c>
      <c r="B43" s="228" t="s">
        <v>37</v>
      </c>
      <c r="C43" s="228"/>
      <c r="D43" s="228"/>
      <c r="E43" s="228"/>
      <c r="F43" s="228"/>
      <c r="G43" s="228"/>
      <c r="H43" s="17">
        <v>2.5000000000000001E-2</v>
      </c>
      <c r="I43" s="8">
        <f t="shared" ref="I43:I49" si="0">H43*$H$30</f>
        <v>0</v>
      </c>
    </row>
    <row r="44" spans="1:9" x14ac:dyDescent="0.25">
      <c r="A44" s="18" t="s">
        <v>15</v>
      </c>
      <c r="B44" s="199" t="s">
        <v>38</v>
      </c>
      <c r="C44" s="199"/>
      <c r="D44" s="199"/>
      <c r="E44" s="199"/>
      <c r="F44" s="199"/>
      <c r="G44" s="199"/>
      <c r="H44" s="19"/>
      <c r="I44" s="8">
        <f t="shared" si="0"/>
        <v>0</v>
      </c>
    </row>
    <row r="45" spans="1:9" x14ac:dyDescent="0.25">
      <c r="A45" s="18" t="s">
        <v>17</v>
      </c>
      <c r="B45" s="228" t="s">
        <v>39</v>
      </c>
      <c r="C45" s="228"/>
      <c r="D45" s="228"/>
      <c r="E45" s="228"/>
      <c r="F45" s="228"/>
      <c r="G45" s="228"/>
      <c r="H45" s="17">
        <v>1.4999999999999999E-2</v>
      </c>
      <c r="I45" s="8">
        <f t="shared" si="0"/>
        <v>0</v>
      </c>
    </row>
    <row r="46" spans="1:9" x14ac:dyDescent="0.25">
      <c r="A46" s="3" t="s">
        <v>19</v>
      </c>
      <c r="B46" s="228" t="s">
        <v>40</v>
      </c>
      <c r="C46" s="228"/>
      <c r="D46" s="228"/>
      <c r="E46" s="228"/>
      <c r="F46" s="228"/>
      <c r="G46" s="228"/>
      <c r="H46" s="20">
        <v>0.01</v>
      </c>
      <c r="I46" s="8">
        <f t="shared" si="0"/>
        <v>0</v>
      </c>
    </row>
    <row r="47" spans="1:9" x14ac:dyDescent="0.25">
      <c r="A47" s="3" t="s">
        <v>21</v>
      </c>
      <c r="B47" s="228" t="s">
        <v>41</v>
      </c>
      <c r="C47" s="228"/>
      <c r="D47" s="228"/>
      <c r="E47" s="228"/>
      <c r="F47" s="228"/>
      <c r="G47" s="228"/>
      <c r="H47" s="17">
        <v>6.0000000000000001E-3</v>
      </c>
      <c r="I47" s="8">
        <f t="shared" si="0"/>
        <v>0</v>
      </c>
    </row>
    <row r="48" spans="1:9" x14ac:dyDescent="0.25">
      <c r="A48" s="3" t="s">
        <v>42</v>
      </c>
      <c r="B48" s="228" t="s">
        <v>43</v>
      </c>
      <c r="C48" s="228"/>
      <c r="D48" s="228"/>
      <c r="E48" s="228"/>
      <c r="F48" s="228"/>
      <c r="G48" s="228"/>
      <c r="H48" s="17">
        <v>2E-3</v>
      </c>
      <c r="I48" s="8">
        <f t="shared" si="0"/>
        <v>0</v>
      </c>
    </row>
    <row r="49" spans="1:9" x14ac:dyDescent="0.25">
      <c r="A49" s="3" t="s">
        <v>44</v>
      </c>
      <c r="B49" s="228" t="s">
        <v>45</v>
      </c>
      <c r="C49" s="228"/>
      <c r="D49" s="228"/>
      <c r="E49" s="228"/>
      <c r="F49" s="228"/>
      <c r="G49" s="228"/>
      <c r="H49" s="20">
        <v>0.08</v>
      </c>
      <c r="I49" s="8">
        <f t="shared" si="0"/>
        <v>0</v>
      </c>
    </row>
    <row r="50" spans="1:9" x14ac:dyDescent="0.25">
      <c r="A50" s="193" t="s">
        <v>32</v>
      </c>
      <c r="B50" s="193"/>
      <c r="C50" s="193"/>
      <c r="D50" s="193"/>
      <c r="E50" s="193"/>
      <c r="F50" s="193"/>
      <c r="G50" s="193"/>
      <c r="H50" s="15">
        <f>SUM(H42:H49)</f>
        <v>0.33800000000000002</v>
      </c>
      <c r="I50" s="10">
        <f>SUM(I42:I49)</f>
        <v>0</v>
      </c>
    </row>
    <row r="51" spans="1:9" x14ac:dyDescent="0.25">
      <c r="A51" s="230"/>
      <c r="B51" s="230"/>
      <c r="C51" s="230"/>
      <c r="D51" s="230"/>
      <c r="E51" s="230"/>
      <c r="F51" s="230"/>
      <c r="G51" s="230"/>
      <c r="H51" s="230"/>
      <c r="I51" s="230"/>
    </row>
    <row r="52" spans="1:9" x14ac:dyDescent="0.25">
      <c r="A52" s="218" t="s">
        <v>46</v>
      </c>
      <c r="B52" s="218"/>
      <c r="C52" s="218"/>
      <c r="D52" s="218"/>
      <c r="E52" s="218"/>
      <c r="F52" s="218"/>
      <c r="G52" s="218"/>
      <c r="H52" s="218"/>
      <c r="I52" s="218"/>
    </row>
    <row r="53" spans="1:9" x14ac:dyDescent="0.25">
      <c r="A53" s="9" t="s">
        <v>47</v>
      </c>
      <c r="B53" s="218" t="s">
        <v>48</v>
      </c>
      <c r="C53" s="218"/>
      <c r="D53" s="218"/>
      <c r="E53" s="218"/>
      <c r="F53" s="218"/>
      <c r="G53" s="218"/>
      <c r="H53" s="193" t="s">
        <v>10</v>
      </c>
      <c r="I53" s="193"/>
    </row>
    <row r="54" spans="1:9" x14ac:dyDescent="0.25">
      <c r="A54" s="3" t="s">
        <v>11</v>
      </c>
      <c r="B54" s="232" t="s">
        <v>49</v>
      </c>
      <c r="C54" s="230"/>
      <c r="D54" s="230"/>
      <c r="E54" s="230"/>
      <c r="F54" s="233"/>
      <c r="G54" s="78">
        <v>8.42</v>
      </c>
      <c r="H54" s="190"/>
      <c r="I54" s="190"/>
    </row>
    <row r="55" spans="1:9" x14ac:dyDescent="0.25">
      <c r="A55" s="3" t="s">
        <v>13</v>
      </c>
      <c r="B55" s="228" t="s">
        <v>50</v>
      </c>
      <c r="C55" s="228"/>
      <c r="D55" s="228"/>
      <c r="E55" s="228"/>
      <c r="F55" s="228"/>
      <c r="G55" s="228"/>
      <c r="H55" s="190" t="e">
        <f>#REF!*21</f>
        <v>#REF!</v>
      </c>
      <c r="I55" s="190"/>
    </row>
    <row r="56" spans="1:9" x14ac:dyDescent="0.25">
      <c r="A56" s="3" t="s">
        <v>15</v>
      </c>
      <c r="B56" s="199" t="s">
        <v>51</v>
      </c>
      <c r="C56" s="199"/>
      <c r="D56" s="199"/>
      <c r="E56" s="199"/>
      <c r="F56" s="199"/>
      <c r="G56" s="199"/>
      <c r="H56" s="190"/>
      <c r="I56" s="190"/>
    </row>
    <row r="57" spans="1:9" x14ac:dyDescent="0.25">
      <c r="A57" s="3" t="s">
        <v>17</v>
      </c>
      <c r="B57" s="228" t="s">
        <v>334</v>
      </c>
      <c r="C57" s="228"/>
      <c r="D57" s="228"/>
      <c r="E57" s="228"/>
      <c r="F57" s="228"/>
      <c r="G57" s="228"/>
      <c r="H57" s="190" t="e">
        <f>#REF!</f>
        <v>#REF!</v>
      </c>
      <c r="I57" s="190"/>
    </row>
    <row r="58" spans="1:9" x14ac:dyDescent="0.25">
      <c r="A58" s="3" t="s">
        <v>19</v>
      </c>
      <c r="B58" s="228" t="s">
        <v>53</v>
      </c>
      <c r="C58" s="228"/>
      <c r="D58" s="228"/>
      <c r="E58" s="228"/>
      <c r="F58" s="228"/>
      <c r="G58" s="228"/>
      <c r="H58" s="190"/>
      <c r="I58" s="190"/>
    </row>
    <row r="59" spans="1:9" x14ac:dyDescent="0.25">
      <c r="A59" s="3" t="s">
        <v>21</v>
      </c>
      <c r="B59" s="228" t="s">
        <v>54</v>
      </c>
      <c r="C59" s="228"/>
      <c r="D59" s="228"/>
      <c r="E59" s="228"/>
      <c r="F59" s="228"/>
      <c r="G59" s="228"/>
      <c r="H59" s="190" t="e">
        <f>#REF!</f>
        <v>#REF!</v>
      </c>
      <c r="I59" s="190"/>
    </row>
    <row r="60" spans="1:9" x14ac:dyDescent="0.25">
      <c r="A60" s="193" t="s">
        <v>32</v>
      </c>
      <c r="B60" s="193"/>
      <c r="C60" s="193"/>
      <c r="D60" s="193"/>
      <c r="E60" s="193"/>
      <c r="F60" s="193"/>
      <c r="G60" s="193"/>
      <c r="H60" s="231" t="e">
        <f>SUM(H54:H59)</f>
        <v>#REF!</v>
      </c>
      <c r="I60" s="231"/>
    </row>
    <row r="61" spans="1:9" x14ac:dyDescent="0.25">
      <c r="A61" s="229"/>
      <c r="B61" s="229"/>
      <c r="C61" s="229"/>
      <c r="D61" s="229"/>
      <c r="E61" s="229"/>
      <c r="F61" s="229"/>
      <c r="G61" s="229"/>
      <c r="H61" s="229"/>
      <c r="I61" s="229"/>
    </row>
    <row r="62" spans="1:9" x14ac:dyDescent="0.25">
      <c r="A62" s="226" t="s">
        <v>55</v>
      </c>
      <c r="B62" s="226"/>
      <c r="C62" s="226"/>
      <c r="D62" s="226"/>
      <c r="E62" s="226"/>
      <c r="F62" s="226"/>
      <c r="G62" s="226"/>
      <c r="H62" s="226"/>
      <c r="I62" s="226"/>
    </row>
    <row r="63" spans="1:9" x14ac:dyDescent="0.25">
      <c r="A63" s="227"/>
      <c r="B63" s="227"/>
      <c r="C63" s="227"/>
      <c r="D63" s="227"/>
      <c r="E63" s="227"/>
      <c r="F63" s="227"/>
      <c r="G63" s="227"/>
      <c r="H63" s="227"/>
      <c r="I63" s="227"/>
    </row>
    <row r="64" spans="1:9" x14ac:dyDescent="0.25">
      <c r="A64" s="21">
        <v>2</v>
      </c>
      <c r="B64" s="210" t="s">
        <v>56</v>
      </c>
      <c r="C64" s="210"/>
      <c r="D64" s="210"/>
      <c r="E64" s="210"/>
      <c r="F64" s="210"/>
      <c r="G64" s="210"/>
      <c r="H64" s="200" t="s">
        <v>10</v>
      </c>
      <c r="I64" s="200"/>
    </row>
    <row r="65" spans="1:9" x14ac:dyDescent="0.25">
      <c r="A65" s="7" t="s">
        <v>26</v>
      </c>
      <c r="B65" s="199" t="s">
        <v>57</v>
      </c>
      <c r="C65" s="199"/>
      <c r="D65" s="199"/>
      <c r="E65" s="199"/>
      <c r="F65" s="199"/>
      <c r="G65" s="199"/>
      <c r="H65" s="190">
        <f>I38</f>
        <v>0</v>
      </c>
      <c r="I65" s="190"/>
    </row>
    <row r="66" spans="1:9" x14ac:dyDescent="0.25">
      <c r="A66" s="7" t="s">
        <v>34</v>
      </c>
      <c r="B66" s="199" t="s">
        <v>35</v>
      </c>
      <c r="C66" s="199"/>
      <c r="D66" s="199"/>
      <c r="E66" s="199"/>
      <c r="F66" s="199"/>
      <c r="G66" s="199"/>
      <c r="H66" s="190">
        <f>I50</f>
        <v>0</v>
      </c>
      <c r="I66" s="190"/>
    </row>
    <row r="67" spans="1:9" x14ac:dyDescent="0.25">
      <c r="A67" s="7" t="s">
        <v>47</v>
      </c>
      <c r="B67" s="199" t="s">
        <v>48</v>
      </c>
      <c r="C67" s="199"/>
      <c r="D67" s="199"/>
      <c r="E67" s="199"/>
      <c r="F67" s="199"/>
      <c r="G67" s="199"/>
      <c r="H67" s="190" t="e">
        <f>H60</f>
        <v>#REF!</v>
      </c>
      <c r="I67" s="190"/>
    </row>
    <row r="68" spans="1:9" x14ac:dyDescent="0.25">
      <c r="A68" s="193" t="s">
        <v>32</v>
      </c>
      <c r="B68" s="193"/>
      <c r="C68" s="193"/>
      <c r="D68" s="193"/>
      <c r="E68" s="193"/>
      <c r="F68" s="193"/>
      <c r="G68" s="193"/>
      <c r="H68" s="231" t="e">
        <f>SUM(H65:H67)</f>
        <v>#REF!</v>
      </c>
      <c r="I68" s="231"/>
    </row>
    <row r="69" spans="1:9" x14ac:dyDescent="0.25">
      <c r="A69" s="225"/>
      <c r="B69" s="225"/>
      <c r="C69" s="225"/>
      <c r="D69" s="225"/>
      <c r="E69" s="225"/>
      <c r="F69" s="225"/>
      <c r="G69" s="225"/>
      <c r="H69" s="225"/>
      <c r="I69" s="225"/>
    </row>
    <row r="70" spans="1:9" x14ac:dyDescent="0.25">
      <c r="A70" s="218" t="s">
        <v>58</v>
      </c>
      <c r="B70" s="218"/>
      <c r="C70" s="218"/>
      <c r="D70" s="218"/>
      <c r="E70" s="218"/>
      <c r="F70" s="218"/>
      <c r="G70" s="218"/>
      <c r="H70" s="218"/>
      <c r="I70" s="218"/>
    </row>
    <row r="71" spans="1:9" x14ac:dyDescent="0.25">
      <c r="A71" s="1">
        <v>3</v>
      </c>
      <c r="B71" s="218" t="s">
        <v>59</v>
      </c>
      <c r="C71" s="218"/>
      <c r="D71" s="218"/>
      <c r="E71" s="218"/>
      <c r="F71" s="218"/>
      <c r="G71" s="218"/>
      <c r="H71" s="9" t="s">
        <v>28</v>
      </c>
      <c r="I71" s="11" t="s">
        <v>10</v>
      </c>
    </row>
    <row r="72" spans="1:9" x14ac:dyDescent="0.25">
      <c r="A72" s="4" t="s">
        <v>11</v>
      </c>
      <c r="B72" s="228" t="s">
        <v>60</v>
      </c>
      <c r="C72" s="228"/>
      <c r="D72" s="228"/>
      <c r="E72" s="228"/>
      <c r="F72" s="228"/>
      <c r="G72" s="228"/>
      <c r="H72" s="14">
        <f>5%/12</f>
        <v>4.1666666666666666E-3</v>
      </c>
      <c r="I72" s="8">
        <f>H72*$H$30</f>
        <v>0</v>
      </c>
    </row>
    <row r="73" spans="1:9" x14ac:dyDescent="0.25">
      <c r="A73" s="4" t="s">
        <v>13</v>
      </c>
      <c r="B73" s="228" t="s">
        <v>61</v>
      </c>
      <c r="C73" s="228"/>
      <c r="D73" s="228"/>
      <c r="E73" s="228"/>
      <c r="F73" s="228"/>
      <c r="G73" s="228"/>
      <c r="H73" s="14">
        <f>H72*H49</f>
        <v>3.3333333333333332E-4</v>
      </c>
      <c r="I73" s="8">
        <f t="shared" ref="I73:I76" si="1">H73*$H$30</f>
        <v>0</v>
      </c>
    </row>
    <row r="74" spans="1:9" x14ac:dyDescent="0.25">
      <c r="A74" s="4" t="s">
        <v>15</v>
      </c>
      <c r="B74" s="228" t="s">
        <v>62</v>
      </c>
      <c r="C74" s="228"/>
      <c r="D74" s="228"/>
      <c r="E74" s="228"/>
      <c r="F74" s="228"/>
      <c r="G74" s="228"/>
      <c r="H74" s="14">
        <f>7/30/12</f>
        <v>1.9444444444444445E-2</v>
      </c>
      <c r="I74" s="8">
        <f t="shared" si="1"/>
        <v>0</v>
      </c>
    </row>
    <row r="75" spans="1:9" x14ac:dyDescent="0.25">
      <c r="A75" s="4" t="s">
        <v>17</v>
      </c>
      <c r="B75" s="228" t="s">
        <v>63</v>
      </c>
      <c r="C75" s="228"/>
      <c r="D75" s="228"/>
      <c r="E75" s="228"/>
      <c r="F75" s="228"/>
      <c r="G75" s="228"/>
      <c r="H75" s="14">
        <f>H74*H50</f>
        <v>6.5722222222222224E-3</v>
      </c>
      <c r="I75" s="8">
        <f t="shared" si="1"/>
        <v>0</v>
      </c>
    </row>
    <row r="76" spans="1:9" x14ac:dyDescent="0.25">
      <c r="A76" s="4" t="s">
        <v>19</v>
      </c>
      <c r="B76" s="228" t="s">
        <v>64</v>
      </c>
      <c r="C76" s="228"/>
      <c r="D76" s="228"/>
      <c r="E76" s="228"/>
      <c r="F76" s="228"/>
      <c r="G76" s="228"/>
      <c r="H76" s="14">
        <v>0.04</v>
      </c>
      <c r="I76" s="8">
        <f t="shared" si="1"/>
        <v>0</v>
      </c>
    </row>
    <row r="77" spans="1:9" x14ac:dyDescent="0.25">
      <c r="A77" s="193" t="s">
        <v>32</v>
      </c>
      <c r="B77" s="193"/>
      <c r="C77" s="193"/>
      <c r="D77" s="193"/>
      <c r="E77" s="193"/>
      <c r="F77" s="193"/>
      <c r="G77" s="193"/>
      <c r="H77" s="15">
        <f>SUM(H72:H76)</f>
        <v>7.0516666666666672E-2</v>
      </c>
      <c r="I77" s="10">
        <f>SUM(I72:I76)</f>
        <v>0</v>
      </c>
    </row>
    <row r="78" spans="1:9" x14ac:dyDescent="0.25">
      <c r="A78" s="230"/>
      <c r="B78" s="230"/>
      <c r="C78" s="230"/>
      <c r="D78" s="230"/>
      <c r="E78" s="230"/>
      <c r="F78" s="230"/>
      <c r="G78" s="230"/>
      <c r="H78" s="230"/>
      <c r="I78" s="230"/>
    </row>
    <row r="79" spans="1:9" x14ac:dyDescent="0.25">
      <c r="A79" s="218" t="s">
        <v>65</v>
      </c>
      <c r="B79" s="218"/>
      <c r="C79" s="218"/>
      <c r="D79" s="218"/>
      <c r="E79" s="218"/>
      <c r="F79" s="218"/>
      <c r="G79" s="218"/>
      <c r="H79" s="218"/>
      <c r="I79" s="218"/>
    </row>
    <row r="80" spans="1:9" x14ac:dyDescent="0.25">
      <c r="A80" s="218" t="s">
        <v>66</v>
      </c>
      <c r="B80" s="218"/>
      <c r="C80" s="218"/>
      <c r="D80" s="218"/>
      <c r="E80" s="218"/>
      <c r="F80" s="218"/>
      <c r="G80" s="218"/>
      <c r="H80" s="218"/>
      <c r="I80" s="218"/>
    </row>
    <row r="81" spans="1:9" x14ac:dyDescent="0.25">
      <c r="A81" s="11" t="s">
        <v>67</v>
      </c>
      <c r="B81" s="218" t="s">
        <v>68</v>
      </c>
      <c r="C81" s="218"/>
      <c r="D81" s="218"/>
      <c r="E81" s="218"/>
      <c r="F81" s="218"/>
      <c r="G81" s="218"/>
      <c r="H81" s="9" t="s">
        <v>28</v>
      </c>
      <c r="I81" s="11" t="s">
        <v>10</v>
      </c>
    </row>
    <row r="82" spans="1:9" x14ac:dyDescent="0.25">
      <c r="A82" s="3" t="s">
        <v>11</v>
      </c>
      <c r="B82" s="228" t="s">
        <v>69</v>
      </c>
      <c r="C82" s="228"/>
      <c r="D82" s="228"/>
      <c r="E82" s="228"/>
      <c r="F82" s="228"/>
      <c r="G82" s="228"/>
      <c r="H82" s="12">
        <v>0</v>
      </c>
      <c r="I82" s="5">
        <f t="shared" ref="I82" si="2">H82*$H$49</f>
        <v>0</v>
      </c>
    </row>
    <row r="83" spans="1:9" x14ac:dyDescent="0.25">
      <c r="A83" s="3" t="s">
        <v>13</v>
      </c>
      <c r="B83" s="228" t="s">
        <v>70</v>
      </c>
      <c r="C83" s="228"/>
      <c r="D83" s="228"/>
      <c r="E83" s="228"/>
      <c r="F83" s="228"/>
      <c r="G83" s="228"/>
      <c r="H83" s="12">
        <v>2.8E-3</v>
      </c>
      <c r="I83" s="5">
        <f>H83*$H$30</f>
        <v>0</v>
      </c>
    </row>
    <row r="84" spans="1:9" x14ac:dyDescent="0.25">
      <c r="A84" s="3" t="s">
        <v>15</v>
      </c>
      <c r="B84" s="228" t="s">
        <v>71</v>
      </c>
      <c r="C84" s="228"/>
      <c r="D84" s="228"/>
      <c r="E84" s="228"/>
      <c r="F84" s="228"/>
      <c r="G84" s="228"/>
      <c r="H84" s="12">
        <v>4.0000000000000002E-4</v>
      </c>
      <c r="I84" s="5">
        <f t="shared" ref="I84:I87" si="3">H84*$H$30</f>
        <v>0</v>
      </c>
    </row>
    <row r="85" spans="1:9" x14ac:dyDescent="0.25">
      <c r="A85" s="3" t="s">
        <v>17</v>
      </c>
      <c r="B85" s="228" t="s">
        <v>72</v>
      </c>
      <c r="C85" s="228"/>
      <c r="D85" s="228"/>
      <c r="E85" s="228"/>
      <c r="F85" s="228"/>
      <c r="G85" s="228"/>
      <c r="H85" s="12">
        <v>2.5000000000000001E-3</v>
      </c>
      <c r="I85" s="5">
        <f t="shared" si="3"/>
        <v>0</v>
      </c>
    </row>
    <row r="86" spans="1:9" x14ac:dyDescent="0.25">
      <c r="A86" s="3" t="s">
        <v>19</v>
      </c>
      <c r="B86" s="228" t="s">
        <v>73</v>
      </c>
      <c r="C86" s="228"/>
      <c r="D86" s="228"/>
      <c r="E86" s="228"/>
      <c r="F86" s="228"/>
      <c r="G86" s="228"/>
      <c r="H86" s="12">
        <v>5.9999999999999995E-4</v>
      </c>
      <c r="I86" s="5">
        <f t="shared" si="3"/>
        <v>0</v>
      </c>
    </row>
    <row r="87" spans="1:9" x14ac:dyDescent="0.25">
      <c r="A87" s="3" t="s">
        <v>21</v>
      </c>
      <c r="B87" s="228" t="s">
        <v>74</v>
      </c>
      <c r="C87" s="228"/>
      <c r="D87" s="228"/>
      <c r="E87" s="228"/>
      <c r="F87" s="228"/>
      <c r="G87" s="228"/>
      <c r="H87" s="12">
        <v>0</v>
      </c>
      <c r="I87" s="5">
        <f t="shared" si="3"/>
        <v>0</v>
      </c>
    </row>
    <row r="88" spans="1:9" x14ac:dyDescent="0.25">
      <c r="A88" s="193" t="s">
        <v>32</v>
      </c>
      <c r="B88" s="193"/>
      <c r="C88" s="193"/>
      <c r="D88" s="193"/>
      <c r="E88" s="193"/>
      <c r="F88" s="193"/>
      <c r="G88" s="193"/>
      <c r="H88" s="15">
        <f>SUM(H82:H87)</f>
        <v>6.3E-3</v>
      </c>
      <c r="I88" s="10">
        <f>SUM(I82:I87)</f>
        <v>0</v>
      </c>
    </row>
    <row r="89" spans="1:9" x14ac:dyDescent="0.25">
      <c r="A89" s="225"/>
      <c r="B89" s="225"/>
      <c r="C89" s="225"/>
      <c r="D89" s="225"/>
      <c r="E89" s="225"/>
      <c r="F89" s="225"/>
      <c r="G89" s="225"/>
      <c r="H89" s="225"/>
      <c r="I89" s="225"/>
    </row>
    <row r="90" spans="1:9" x14ac:dyDescent="0.25">
      <c r="A90" s="218" t="s">
        <v>75</v>
      </c>
      <c r="B90" s="218"/>
      <c r="C90" s="218"/>
      <c r="D90" s="218"/>
      <c r="E90" s="218"/>
      <c r="F90" s="218"/>
      <c r="G90" s="218"/>
      <c r="H90" s="218"/>
      <c r="I90" s="218"/>
    </row>
    <row r="91" spans="1:9" x14ac:dyDescent="0.25">
      <c r="A91" s="11" t="s">
        <v>76</v>
      </c>
      <c r="B91" s="218" t="s">
        <v>77</v>
      </c>
      <c r="C91" s="218"/>
      <c r="D91" s="218"/>
      <c r="E91" s="218"/>
      <c r="F91" s="218"/>
      <c r="G91" s="218"/>
      <c r="H91" s="9" t="s">
        <v>28</v>
      </c>
      <c r="I91" s="11" t="s">
        <v>10</v>
      </c>
    </row>
    <row r="92" spans="1:9" x14ac:dyDescent="0.25">
      <c r="A92" s="3" t="s">
        <v>11</v>
      </c>
      <c r="B92" s="228" t="s">
        <v>78</v>
      </c>
      <c r="C92" s="228"/>
      <c r="D92" s="228"/>
      <c r="E92" s="228"/>
      <c r="F92" s="228"/>
      <c r="G92" s="228"/>
      <c r="H92" s="12">
        <v>0</v>
      </c>
      <c r="I92" s="5">
        <v>0</v>
      </c>
    </row>
    <row r="93" spans="1:9" x14ac:dyDescent="0.25">
      <c r="A93" s="193" t="s">
        <v>32</v>
      </c>
      <c r="B93" s="193"/>
      <c r="C93" s="193"/>
      <c r="D93" s="193"/>
      <c r="E93" s="193"/>
      <c r="F93" s="193"/>
      <c r="G93" s="193"/>
      <c r="H93" s="15">
        <f>SUM(H92:H92)</f>
        <v>0</v>
      </c>
      <c r="I93" s="10">
        <f>SUM(I92:I92)</f>
        <v>0</v>
      </c>
    </row>
    <row r="94" spans="1:9" x14ac:dyDescent="0.25">
      <c r="A94" s="229"/>
      <c r="B94" s="229"/>
      <c r="C94" s="229"/>
      <c r="D94" s="229"/>
      <c r="E94" s="229"/>
      <c r="F94" s="229"/>
      <c r="G94" s="229"/>
      <c r="H94" s="229"/>
      <c r="I94" s="229"/>
    </row>
    <row r="95" spans="1:9" x14ac:dyDescent="0.25">
      <c r="A95" s="226" t="s">
        <v>79</v>
      </c>
      <c r="B95" s="226"/>
      <c r="C95" s="226"/>
      <c r="D95" s="226"/>
      <c r="E95" s="226"/>
      <c r="F95" s="226"/>
      <c r="G95" s="226"/>
      <c r="H95" s="226"/>
      <c r="I95" s="226"/>
    </row>
    <row r="96" spans="1:9" x14ac:dyDescent="0.25">
      <c r="A96" s="227"/>
      <c r="B96" s="227"/>
      <c r="C96" s="227"/>
      <c r="D96" s="227"/>
      <c r="E96" s="227"/>
      <c r="F96" s="227"/>
      <c r="G96" s="227"/>
      <c r="H96" s="227"/>
      <c r="I96" s="227"/>
    </row>
    <row r="97" spans="1:9" x14ac:dyDescent="0.25">
      <c r="A97" s="21">
        <v>4</v>
      </c>
      <c r="B97" s="210" t="s">
        <v>80</v>
      </c>
      <c r="C97" s="210"/>
      <c r="D97" s="210"/>
      <c r="E97" s="210"/>
      <c r="F97" s="210"/>
      <c r="G97" s="210"/>
      <c r="H97" s="200" t="s">
        <v>10</v>
      </c>
      <c r="I97" s="200"/>
    </row>
    <row r="98" spans="1:9" x14ac:dyDescent="0.25">
      <c r="A98" s="7" t="s">
        <v>67</v>
      </c>
      <c r="B98" s="199" t="s">
        <v>81</v>
      </c>
      <c r="C98" s="199"/>
      <c r="D98" s="199"/>
      <c r="E98" s="199"/>
      <c r="F98" s="199"/>
      <c r="G98" s="199"/>
      <c r="H98" s="190">
        <f>I88</f>
        <v>0</v>
      </c>
      <c r="I98" s="190"/>
    </row>
    <row r="99" spans="1:9" x14ac:dyDescent="0.25">
      <c r="A99" s="7" t="s">
        <v>76</v>
      </c>
      <c r="B99" s="199" t="s">
        <v>77</v>
      </c>
      <c r="C99" s="199"/>
      <c r="D99" s="199"/>
      <c r="E99" s="199"/>
      <c r="F99" s="199"/>
      <c r="G99" s="199"/>
      <c r="H99" s="190">
        <f>I93</f>
        <v>0</v>
      </c>
      <c r="I99" s="190"/>
    </row>
    <row r="100" spans="1:9" x14ac:dyDescent="0.25">
      <c r="A100" s="193" t="s">
        <v>32</v>
      </c>
      <c r="B100" s="193"/>
      <c r="C100" s="193"/>
      <c r="D100" s="193"/>
      <c r="E100" s="193"/>
      <c r="F100" s="193"/>
      <c r="G100" s="193"/>
      <c r="H100" s="224">
        <f>SUM(H98:I99)</f>
        <v>0</v>
      </c>
      <c r="I100" s="224"/>
    </row>
    <row r="101" spans="1:9" x14ac:dyDescent="0.25">
      <c r="A101" s="225"/>
      <c r="B101" s="225"/>
      <c r="C101" s="225"/>
      <c r="D101" s="225"/>
      <c r="E101" s="225"/>
      <c r="F101" s="225"/>
      <c r="G101" s="225"/>
      <c r="H101" s="225"/>
      <c r="I101" s="225"/>
    </row>
    <row r="102" spans="1:9" x14ac:dyDescent="0.25">
      <c r="A102" s="218" t="s">
        <v>82</v>
      </c>
      <c r="B102" s="218"/>
      <c r="C102" s="218"/>
      <c r="D102" s="218"/>
      <c r="E102" s="218"/>
      <c r="F102" s="218"/>
      <c r="G102" s="218"/>
      <c r="H102" s="218"/>
      <c r="I102" s="218"/>
    </row>
    <row r="103" spans="1:9" x14ac:dyDescent="0.25">
      <c r="A103" s="1">
        <v>5</v>
      </c>
      <c r="B103" s="218" t="s">
        <v>83</v>
      </c>
      <c r="C103" s="218"/>
      <c r="D103" s="218"/>
      <c r="E103" s="218"/>
      <c r="F103" s="218"/>
      <c r="G103" s="218"/>
      <c r="H103" s="193" t="s">
        <v>10</v>
      </c>
      <c r="I103" s="193"/>
    </row>
    <row r="104" spans="1:9" x14ac:dyDescent="0.25">
      <c r="A104" s="7" t="s">
        <v>11</v>
      </c>
      <c r="B104" s="199" t="s">
        <v>84</v>
      </c>
      <c r="C104" s="199"/>
      <c r="D104" s="199"/>
      <c r="E104" s="199"/>
      <c r="F104" s="199"/>
      <c r="G104" s="199"/>
      <c r="H104" s="223">
        <f>'Uniforme-Todos Estados'!H22</f>
        <v>0</v>
      </c>
      <c r="I104" s="223"/>
    </row>
    <row r="105" spans="1:9" x14ac:dyDescent="0.25">
      <c r="A105" s="7" t="s">
        <v>13</v>
      </c>
      <c r="B105" s="199" t="s">
        <v>85</v>
      </c>
      <c r="C105" s="199"/>
      <c r="D105" s="199"/>
      <c r="E105" s="199"/>
      <c r="F105" s="199"/>
      <c r="G105" s="199"/>
      <c r="H105" s="222">
        <f>'Mat.Equip-PE'!E65</f>
        <v>0</v>
      </c>
      <c r="I105" s="222"/>
    </row>
    <row r="106" spans="1:9" x14ac:dyDescent="0.25">
      <c r="A106" s="7" t="s">
        <v>15</v>
      </c>
      <c r="B106" s="219" t="s">
        <v>86</v>
      </c>
      <c r="C106" s="220"/>
      <c r="D106" s="220"/>
      <c r="E106" s="220"/>
      <c r="F106" s="220"/>
      <c r="G106" s="221"/>
      <c r="H106" s="222">
        <f>'Mat.Equip-PE'!L36</f>
        <v>0</v>
      </c>
      <c r="I106" s="222"/>
    </row>
    <row r="107" spans="1:9" x14ac:dyDescent="0.25">
      <c r="A107" s="7" t="s">
        <v>17</v>
      </c>
      <c r="B107" s="199" t="s">
        <v>87</v>
      </c>
      <c r="C107" s="199"/>
      <c r="D107" s="199"/>
      <c r="E107" s="199"/>
      <c r="F107" s="199"/>
      <c r="G107" s="199"/>
      <c r="H107" s="222">
        <f>'Mat.Equip-PE'!S48</f>
        <v>0</v>
      </c>
      <c r="I107" s="222"/>
    </row>
    <row r="108" spans="1:9" x14ac:dyDescent="0.25">
      <c r="A108" s="7" t="s">
        <v>19</v>
      </c>
      <c r="B108" s="199" t="s">
        <v>88</v>
      </c>
      <c r="C108" s="199"/>
      <c r="D108" s="199"/>
      <c r="E108" s="199"/>
      <c r="F108" s="199"/>
      <c r="G108" s="199"/>
      <c r="H108" s="222">
        <f>'[1]Insumos '!Z17</f>
        <v>0</v>
      </c>
      <c r="I108" s="222"/>
    </row>
    <row r="109" spans="1:9" x14ac:dyDescent="0.25">
      <c r="A109" s="200" t="s">
        <v>32</v>
      </c>
      <c r="B109" s="200"/>
      <c r="C109" s="200"/>
      <c r="D109" s="200"/>
      <c r="E109" s="200"/>
      <c r="F109" s="200"/>
      <c r="G109" s="200"/>
      <c r="H109" s="206">
        <f>SUM(H104:I108)</f>
        <v>0</v>
      </c>
      <c r="I109" s="206"/>
    </row>
    <row r="110" spans="1:9" x14ac:dyDescent="0.25">
      <c r="A110" s="217"/>
      <c r="B110" s="217"/>
      <c r="C110" s="217"/>
      <c r="D110" s="217"/>
      <c r="E110" s="217"/>
      <c r="F110" s="217"/>
      <c r="G110" s="217"/>
      <c r="H110" s="217"/>
      <c r="I110" s="217"/>
    </row>
    <row r="111" spans="1:9" x14ac:dyDescent="0.25">
      <c r="A111" s="218" t="s">
        <v>89</v>
      </c>
      <c r="B111" s="218"/>
      <c r="C111" s="218"/>
      <c r="D111" s="218"/>
      <c r="E111" s="218"/>
      <c r="F111" s="218"/>
      <c r="G111" s="218"/>
      <c r="H111" s="218"/>
      <c r="I111" s="218"/>
    </row>
    <row r="112" spans="1:9" x14ac:dyDescent="0.25">
      <c r="A112" s="21">
        <v>6</v>
      </c>
      <c r="B112" s="210" t="s">
        <v>90</v>
      </c>
      <c r="C112" s="210"/>
      <c r="D112" s="210"/>
      <c r="E112" s="210"/>
      <c r="F112" s="210"/>
      <c r="G112" s="210"/>
      <c r="H112" s="22" t="s">
        <v>28</v>
      </c>
      <c r="I112" s="24" t="s">
        <v>10</v>
      </c>
    </row>
    <row r="113" spans="1:9" x14ac:dyDescent="0.25">
      <c r="A113" s="7" t="s">
        <v>11</v>
      </c>
      <c r="B113" s="199" t="s">
        <v>91</v>
      </c>
      <c r="C113" s="199"/>
      <c r="D113" s="199"/>
      <c r="E113" s="199"/>
      <c r="F113" s="199"/>
      <c r="G113" s="199"/>
      <c r="H113" s="14"/>
      <c r="I113" s="6" t="e">
        <f>H113*H130</f>
        <v>#REF!</v>
      </c>
    </row>
    <row r="114" spans="1:9" x14ac:dyDescent="0.25">
      <c r="A114" s="7" t="s">
        <v>13</v>
      </c>
      <c r="B114" s="199" t="s">
        <v>92</v>
      </c>
      <c r="C114" s="199"/>
      <c r="D114" s="199"/>
      <c r="E114" s="199"/>
      <c r="F114" s="199"/>
      <c r="G114" s="199"/>
      <c r="H114" s="14"/>
      <c r="I114" s="6" t="e">
        <f>(I113+H130)*H114</f>
        <v>#REF!</v>
      </c>
    </row>
    <row r="115" spans="1:9" x14ac:dyDescent="0.25">
      <c r="A115" s="7" t="s">
        <v>15</v>
      </c>
      <c r="B115" s="199" t="s">
        <v>93</v>
      </c>
      <c r="C115" s="199"/>
      <c r="D115" s="199"/>
      <c r="E115" s="199"/>
      <c r="F115" s="199"/>
      <c r="G115" s="199"/>
      <c r="H115" s="14"/>
      <c r="I115" s="6"/>
    </row>
    <row r="116" spans="1:9" x14ac:dyDescent="0.25">
      <c r="A116" s="207" t="s">
        <v>94</v>
      </c>
      <c r="B116" s="207"/>
      <c r="C116" s="212" t="s">
        <v>95</v>
      </c>
      <c r="D116" s="25" t="s">
        <v>96</v>
      </c>
      <c r="E116" s="26"/>
      <c r="F116" s="26"/>
      <c r="G116" s="27"/>
      <c r="H116" s="14"/>
      <c r="I116" s="6">
        <f>($I$132+$I$133+$H$149)/(1-($H$134))*H116</f>
        <v>0</v>
      </c>
    </row>
    <row r="117" spans="1:9" x14ac:dyDescent="0.25">
      <c r="A117" s="207" t="s">
        <v>97</v>
      </c>
      <c r="B117" s="207"/>
      <c r="C117" s="213"/>
      <c r="D117" s="25" t="s">
        <v>98</v>
      </c>
      <c r="E117" s="26"/>
      <c r="F117" s="26"/>
      <c r="G117" s="27"/>
      <c r="H117" s="28"/>
      <c r="I117" s="6">
        <f>($I$132+$I$133+$H$149)/(1-($H$134))*H117</f>
        <v>0</v>
      </c>
    </row>
    <row r="118" spans="1:9" x14ac:dyDescent="0.25">
      <c r="A118" s="215" t="s">
        <v>99</v>
      </c>
      <c r="B118" s="216"/>
      <c r="C118" s="214"/>
      <c r="D118" s="25" t="s">
        <v>100</v>
      </c>
      <c r="E118" s="26"/>
      <c r="F118" s="26"/>
      <c r="G118" s="27"/>
      <c r="H118" s="28"/>
      <c r="I118" s="6">
        <f>($I$132+$I$133+$H$149)/(1-($H$134))*H118</f>
        <v>0</v>
      </c>
    </row>
    <row r="119" spans="1:9" x14ac:dyDescent="0.25">
      <c r="A119" s="207" t="s">
        <v>101</v>
      </c>
      <c r="B119" s="207"/>
      <c r="C119" s="29" t="s">
        <v>102</v>
      </c>
      <c r="D119" s="25" t="s">
        <v>103</v>
      </c>
      <c r="E119" s="26"/>
      <c r="F119" s="26"/>
      <c r="G119" s="27"/>
      <c r="H119" s="14"/>
      <c r="I119" s="6">
        <f>($I$132+$I$133+$H$149)/(1-($H$134))*H119</f>
        <v>0</v>
      </c>
    </row>
    <row r="120" spans="1:9" x14ac:dyDescent="0.25">
      <c r="A120" s="200" t="s">
        <v>32</v>
      </c>
      <c r="B120" s="200"/>
      <c r="C120" s="200"/>
      <c r="D120" s="200"/>
      <c r="E120" s="200"/>
      <c r="F120" s="200"/>
      <c r="G120" s="200"/>
      <c r="H120" s="30">
        <f>(1+H113)*(1+H114)/(1-(H115))-1</f>
        <v>0</v>
      </c>
      <c r="I120" s="23" t="e">
        <f>I113+I114+I116+I117+I118+I119</f>
        <v>#REF!</v>
      </c>
    </row>
    <row r="121" spans="1:9" x14ac:dyDescent="0.25">
      <c r="A121" s="202"/>
      <c r="B121" s="202"/>
      <c r="C121" s="202"/>
      <c r="D121" s="202"/>
      <c r="E121" s="202"/>
      <c r="F121" s="202"/>
      <c r="G121" s="202"/>
      <c r="H121" s="202"/>
      <c r="I121" s="202"/>
    </row>
    <row r="122" spans="1:9" x14ac:dyDescent="0.25">
      <c r="A122" s="208" t="s">
        <v>104</v>
      </c>
      <c r="B122" s="208"/>
      <c r="C122" s="208"/>
      <c r="D122" s="208"/>
      <c r="E122" s="208"/>
      <c r="F122" s="208"/>
      <c r="G122" s="208"/>
      <c r="H122" s="208"/>
      <c r="I122" s="208"/>
    </row>
    <row r="123" spans="1:9" x14ac:dyDescent="0.25">
      <c r="A123" s="209"/>
      <c r="B123" s="209"/>
      <c r="C123" s="209"/>
      <c r="D123" s="209"/>
      <c r="E123" s="209"/>
      <c r="F123" s="209"/>
      <c r="G123" s="209"/>
      <c r="H123" s="209"/>
      <c r="I123" s="209"/>
    </row>
    <row r="124" spans="1:9" x14ac:dyDescent="0.25">
      <c r="A124" s="210" t="s">
        <v>105</v>
      </c>
      <c r="B124" s="210"/>
      <c r="C124" s="210"/>
      <c r="D124" s="210"/>
      <c r="E124" s="210"/>
      <c r="F124" s="210"/>
      <c r="G124" s="210"/>
      <c r="H124" s="211" t="s">
        <v>10</v>
      </c>
      <c r="I124" s="211"/>
    </row>
    <row r="125" spans="1:9" x14ac:dyDescent="0.25">
      <c r="A125" s="7" t="s">
        <v>11</v>
      </c>
      <c r="B125" s="199" t="s">
        <v>106</v>
      </c>
      <c r="C125" s="199"/>
      <c r="D125" s="199"/>
      <c r="E125" s="199"/>
      <c r="F125" s="199"/>
      <c r="G125" s="199"/>
      <c r="H125" s="190">
        <f>H30</f>
        <v>0</v>
      </c>
      <c r="I125" s="190"/>
    </row>
    <row r="126" spans="1:9" x14ac:dyDescent="0.25">
      <c r="A126" s="7" t="s">
        <v>13</v>
      </c>
      <c r="B126" s="199" t="s">
        <v>107</v>
      </c>
      <c r="C126" s="199"/>
      <c r="D126" s="199"/>
      <c r="E126" s="199"/>
      <c r="F126" s="199"/>
      <c r="G126" s="199"/>
      <c r="H126" s="190" t="e">
        <f>H68</f>
        <v>#REF!</v>
      </c>
      <c r="I126" s="190"/>
    </row>
    <row r="127" spans="1:9" x14ac:dyDescent="0.25">
      <c r="A127" s="7" t="s">
        <v>15</v>
      </c>
      <c r="B127" s="199" t="s">
        <v>108</v>
      </c>
      <c r="C127" s="199"/>
      <c r="D127" s="199"/>
      <c r="E127" s="199"/>
      <c r="F127" s="199"/>
      <c r="G127" s="199"/>
      <c r="H127" s="190">
        <f>I77</f>
        <v>0</v>
      </c>
      <c r="I127" s="190"/>
    </row>
    <row r="128" spans="1:9" x14ac:dyDescent="0.25">
      <c r="A128" s="7" t="s">
        <v>17</v>
      </c>
      <c r="B128" s="199" t="s">
        <v>109</v>
      </c>
      <c r="C128" s="199"/>
      <c r="D128" s="199"/>
      <c r="E128" s="199"/>
      <c r="F128" s="199"/>
      <c r="G128" s="199"/>
      <c r="H128" s="190">
        <f>H100</f>
        <v>0</v>
      </c>
      <c r="I128" s="190"/>
    </row>
    <row r="129" spans="1:9" x14ac:dyDescent="0.25">
      <c r="A129" s="7" t="s">
        <v>19</v>
      </c>
      <c r="B129" s="199" t="s">
        <v>110</v>
      </c>
      <c r="C129" s="199"/>
      <c r="D129" s="199"/>
      <c r="E129" s="199"/>
      <c r="F129" s="199"/>
      <c r="G129" s="199"/>
      <c r="H129" s="190">
        <f>H109</f>
        <v>0</v>
      </c>
      <c r="I129" s="190"/>
    </row>
    <row r="130" spans="1:9" x14ac:dyDescent="0.25">
      <c r="A130" s="200" t="s">
        <v>111</v>
      </c>
      <c r="B130" s="200"/>
      <c r="C130" s="200"/>
      <c r="D130" s="200"/>
      <c r="E130" s="200"/>
      <c r="F130" s="200"/>
      <c r="G130" s="200"/>
      <c r="H130" s="206" t="e">
        <f>SUM(H125:I129)</f>
        <v>#REF!</v>
      </c>
      <c r="I130" s="206"/>
    </row>
    <row r="131" spans="1:9" x14ac:dyDescent="0.25">
      <c r="A131" s="7" t="s">
        <v>21</v>
      </c>
      <c r="B131" s="199" t="s">
        <v>112</v>
      </c>
      <c r="C131" s="199"/>
      <c r="D131" s="199"/>
      <c r="E131" s="199"/>
      <c r="F131" s="199"/>
      <c r="G131" s="199"/>
      <c r="H131" s="190" t="e">
        <f>I120</f>
        <v>#REF!</v>
      </c>
      <c r="I131" s="190"/>
    </row>
    <row r="132" spans="1:9" x14ac:dyDescent="0.25">
      <c r="A132" s="200" t="s">
        <v>113</v>
      </c>
      <c r="B132" s="200"/>
      <c r="C132" s="200"/>
      <c r="D132" s="200"/>
      <c r="E132" s="200"/>
      <c r="F132" s="200"/>
      <c r="G132" s="200"/>
      <c r="H132" s="201" t="e">
        <f>H130+H131</f>
        <v>#REF!</v>
      </c>
      <c r="I132" s="201"/>
    </row>
  </sheetData>
  <mergeCells count="187">
    <mergeCell ref="B6:G6"/>
    <mergeCell ref="H6:I6"/>
    <mergeCell ref="B7:G7"/>
    <mergeCell ref="H7:I7"/>
    <mergeCell ref="B8:G8"/>
    <mergeCell ref="H8:I8"/>
    <mergeCell ref="A1:I1"/>
    <mergeCell ref="A2:I2"/>
    <mergeCell ref="A3:I3"/>
    <mergeCell ref="A4:I4"/>
    <mergeCell ref="B5:G5"/>
    <mergeCell ref="H5:I5"/>
    <mergeCell ref="A13:I13"/>
    <mergeCell ref="A14:I14"/>
    <mergeCell ref="A15:I15"/>
    <mergeCell ref="B16:G16"/>
    <mergeCell ref="H16:I16"/>
    <mergeCell ref="B17:G17"/>
    <mergeCell ref="H17:I17"/>
    <mergeCell ref="A9:I9"/>
    <mergeCell ref="A10:I10"/>
    <mergeCell ref="A11:C11"/>
    <mergeCell ref="D11:E11"/>
    <mergeCell ref="F11:I11"/>
    <mergeCell ref="A12:C12"/>
    <mergeCell ref="D12:E12"/>
    <mergeCell ref="F12:I12"/>
    <mergeCell ref="A21:I21"/>
    <mergeCell ref="A22:I22"/>
    <mergeCell ref="B23:G23"/>
    <mergeCell ref="H23:I23"/>
    <mergeCell ref="B24:F24"/>
    <mergeCell ref="H24:I24"/>
    <mergeCell ref="B18:G18"/>
    <mergeCell ref="H18:I18"/>
    <mergeCell ref="B19:G19"/>
    <mergeCell ref="H19:I19"/>
    <mergeCell ref="B20:G20"/>
    <mergeCell ref="H20:I20"/>
    <mergeCell ref="B28:F28"/>
    <mergeCell ref="H28:I28"/>
    <mergeCell ref="B29:F29"/>
    <mergeCell ref="H29:I29"/>
    <mergeCell ref="A30:G30"/>
    <mergeCell ref="H30:I30"/>
    <mergeCell ref="B25:F25"/>
    <mergeCell ref="H25:I25"/>
    <mergeCell ref="B26:F26"/>
    <mergeCell ref="H26:I26"/>
    <mergeCell ref="B27:F27"/>
    <mergeCell ref="H27:I27"/>
    <mergeCell ref="B37:G37"/>
    <mergeCell ref="A38:G38"/>
    <mergeCell ref="A39:I39"/>
    <mergeCell ref="A40:I40"/>
    <mergeCell ref="B41:G41"/>
    <mergeCell ref="B42:G42"/>
    <mergeCell ref="A31:I31"/>
    <mergeCell ref="A32:I32"/>
    <mergeCell ref="A33:I33"/>
    <mergeCell ref="B34:G34"/>
    <mergeCell ref="B35:G35"/>
    <mergeCell ref="B36:G36"/>
    <mergeCell ref="B49:G49"/>
    <mergeCell ref="A50:G50"/>
    <mergeCell ref="A51:I51"/>
    <mergeCell ref="A52:I52"/>
    <mergeCell ref="B53:G53"/>
    <mergeCell ref="H53:I53"/>
    <mergeCell ref="B43:G43"/>
    <mergeCell ref="B44:G44"/>
    <mergeCell ref="B45:G45"/>
    <mergeCell ref="B46:G46"/>
    <mergeCell ref="B47:G47"/>
    <mergeCell ref="B48:G48"/>
    <mergeCell ref="B57:G57"/>
    <mergeCell ref="H57:I57"/>
    <mergeCell ref="B58:G58"/>
    <mergeCell ref="H58:I58"/>
    <mergeCell ref="B59:G59"/>
    <mergeCell ref="H59:I59"/>
    <mergeCell ref="H54:I54"/>
    <mergeCell ref="B55:G55"/>
    <mergeCell ref="H55:I55"/>
    <mergeCell ref="B56:G56"/>
    <mergeCell ref="H56:I56"/>
    <mergeCell ref="B54:F54"/>
    <mergeCell ref="B65:G65"/>
    <mergeCell ref="H65:I65"/>
    <mergeCell ref="B66:G66"/>
    <mergeCell ref="H66:I66"/>
    <mergeCell ref="B67:G67"/>
    <mergeCell ref="H67:I67"/>
    <mergeCell ref="A60:G60"/>
    <mergeCell ref="H60:I60"/>
    <mergeCell ref="A61:I61"/>
    <mergeCell ref="A62:I62"/>
    <mergeCell ref="A63:I63"/>
    <mergeCell ref="B64:G64"/>
    <mergeCell ref="H64:I64"/>
    <mergeCell ref="B73:G73"/>
    <mergeCell ref="B74:G74"/>
    <mergeCell ref="B75:G75"/>
    <mergeCell ref="B76:G76"/>
    <mergeCell ref="A77:G77"/>
    <mergeCell ref="A78:I78"/>
    <mergeCell ref="A68:G68"/>
    <mergeCell ref="H68:I68"/>
    <mergeCell ref="A69:I69"/>
    <mergeCell ref="A70:I70"/>
    <mergeCell ref="B71:G71"/>
    <mergeCell ref="B72:G72"/>
    <mergeCell ref="B85:G85"/>
    <mergeCell ref="B86:G86"/>
    <mergeCell ref="B87:G87"/>
    <mergeCell ref="A88:G88"/>
    <mergeCell ref="A89:I89"/>
    <mergeCell ref="A90:I90"/>
    <mergeCell ref="A79:I79"/>
    <mergeCell ref="A80:I80"/>
    <mergeCell ref="B81:G81"/>
    <mergeCell ref="B82:G82"/>
    <mergeCell ref="B83:G83"/>
    <mergeCell ref="B84:G84"/>
    <mergeCell ref="B97:G97"/>
    <mergeCell ref="H97:I97"/>
    <mergeCell ref="B98:G98"/>
    <mergeCell ref="H98:I98"/>
    <mergeCell ref="B99:G99"/>
    <mergeCell ref="H99:I99"/>
    <mergeCell ref="B91:G91"/>
    <mergeCell ref="B92:G92"/>
    <mergeCell ref="A93:G93"/>
    <mergeCell ref="A94:I94"/>
    <mergeCell ref="A95:I95"/>
    <mergeCell ref="A96:I96"/>
    <mergeCell ref="B104:G104"/>
    <mergeCell ref="H104:I104"/>
    <mergeCell ref="B105:G105"/>
    <mergeCell ref="H105:I105"/>
    <mergeCell ref="B106:G106"/>
    <mergeCell ref="H106:I106"/>
    <mergeCell ref="A100:G100"/>
    <mergeCell ref="H100:I100"/>
    <mergeCell ref="A101:I101"/>
    <mergeCell ref="A102:I102"/>
    <mergeCell ref="B103:G103"/>
    <mergeCell ref="H103:I103"/>
    <mergeCell ref="A110:I110"/>
    <mergeCell ref="A111:I111"/>
    <mergeCell ref="B112:G112"/>
    <mergeCell ref="B113:G113"/>
    <mergeCell ref="B114:G114"/>
    <mergeCell ref="B115:G115"/>
    <mergeCell ref="B107:G107"/>
    <mergeCell ref="H107:I107"/>
    <mergeCell ref="B108:G108"/>
    <mergeCell ref="H108:I108"/>
    <mergeCell ref="A109:G109"/>
    <mergeCell ref="H109:I109"/>
    <mergeCell ref="A121:I121"/>
    <mergeCell ref="A122:I122"/>
    <mergeCell ref="A123:I123"/>
    <mergeCell ref="A124:G124"/>
    <mergeCell ref="H124:I124"/>
    <mergeCell ref="B125:G125"/>
    <mergeCell ref="H125:I125"/>
    <mergeCell ref="A116:B116"/>
    <mergeCell ref="C116:C118"/>
    <mergeCell ref="A117:B117"/>
    <mergeCell ref="A118:B118"/>
    <mergeCell ref="A119:B119"/>
    <mergeCell ref="A120:G120"/>
    <mergeCell ref="A132:G132"/>
    <mergeCell ref="H132:I132"/>
    <mergeCell ref="B129:G129"/>
    <mergeCell ref="H129:I129"/>
    <mergeCell ref="A130:G130"/>
    <mergeCell ref="H130:I130"/>
    <mergeCell ref="B131:G131"/>
    <mergeCell ref="H131:I131"/>
    <mergeCell ref="B126:G126"/>
    <mergeCell ref="H126:I126"/>
    <mergeCell ref="B127:G127"/>
    <mergeCell ref="H127:I127"/>
    <mergeCell ref="B128:G128"/>
    <mergeCell ref="H128:I128"/>
  </mergeCells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89D665-23E7-4649-A6C0-C7C0B4649658}">
  <dimension ref="A1:T65"/>
  <sheetViews>
    <sheetView topLeftCell="G1" zoomScale="80" zoomScaleNormal="80" workbookViewId="0">
      <selection activeCell="G3" sqref="G3"/>
    </sheetView>
  </sheetViews>
  <sheetFormatPr defaultRowHeight="15" x14ac:dyDescent="0.25"/>
  <cols>
    <col min="1" max="1" width="7.7109375" style="49" customWidth="1"/>
    <col min="2" max="2" width="40.28515625" customWidth="1"/>
    <col min="3" max="3" width="12.140625" style="31" customWidth="1"/>
    <col min="4" max="4" width="17.7109375" customWidth="1"/>
    <col min="5" max="5" width="14.28515625" style="31" bestFit="1" customWidth="1"/>
    <col min="6" max="6" width="9.28515625" style="52" customWidth="1"/>
    <col min="7" max="7" width="8.85546875" style="31" customWidth="1"/>
    <col min="8" max="8" width="33.42578125" customWidth="1"/>
    <col min="9" max="9" width="14.28515625" style="31" customWidth="1"/>
    <col min="10" max="10" width="12.85546875" style="31" customWidth="1"/>
    <col min="11" max="11" width="14.28515625" style="31" bestFit="1" customWidth="1"/>
    <col min="12" max="12" width="17.5703125" style="31" customWidth="1"/>
    <col min="13" max="13" width="9.28515625" style="52" customWidth="1"/>
    <col min="14" max="14" width="8.85546875" style="31" customWidth="1"/>
    <col min="15" max="15" width="33.42578125" customWidth="1"/>
    <col min="16" max="17" width="14.28515625" style="31" customWidth="1"/>
    <col min="18" max="18" width="15.28515625" style="31" bestFit="1" customWidth="1"/>
    <col min="19" max="19" width="17.5703125" style="31" customWidth="1"/>
    <col min="20" max="20" width="11.5703125" style="52" customWidth="1"/>
    <col min="229" max="229" width="7.7109375" customWidth="1"/>
    <col min="230" max="230" width="40.28515625" customWidth="1"/>
    <col min="231" max="231" width="12.140625" customWidth="1"/>
    <col min="232" max="232" width="13.7109375" customWidth="1"/>
    <col min="233" max="233" width="13.28515625" bestFit="1" customWidth="1"/>
    <col min="234" max="234" width="17.28515625" customWidth="1"/>
    <col min="235" max="235" width="8.85546875" customWidth="1"/>
    <col min="236" max="236" width="33.42578125" customWidth="1"/>
    <col min="237" max="237" width="14.28515625" customWidth="1"/>
    <col min="238" max="238" width="12.85546875" customWidth="1"/>
    <col min="239" max="239" width="14.28515625" bestFit="1" customWidth="1"/>
    <col min="240" max="240" width="17.5703125" customWidth="1"/>
    <col min="241" max="241" width="17.28515625" customWidth="1"/>
    <col min="242" max="242" width="8.85546875" customWidth="1"/>
    <col min="243" max="243" width="33.42578125" customWidth="1"/>
    <col min="244" max="245" width="14.28515625" customWidth="1"/>
    <col min="246" max="246" width="15.28515625" bestFit="1" customWidth="1"/>
    <col min="247" max="248" width="17.5703125" customWidth="1"/>
    <col min="249" max="249" width="8.85546875" customWidth="1"/>
    <col min="250" max="250" width="33.42578125" customWidth="1"/>
    <col min="251" max="252" width="14.28515625" customWidth="1"/>
    <col min="253" max="253" width="15.28515625" bestFit="1" customWidth="1"/>
    <col min="254" max="255" width="17.5703125" customWidth="1"/>
    <col min="256" max="256" width="8.85546875" customWidth="1"/>
    <col min="257" max="257" width="42.7109375" customWidth="1"/>
    <col min="258" max="258" width="13.5703125" customWidth="1"/>
    <col min="259" max="259" width="14.28515625" customWidth="1"/>
    <col min="260" max="260" width="13.28515625" customWidth="1"/>
    <col min="261" max="261" width="13.140625" customWidth="1"/>
    <col min="262" max="262" width="16.7109375" customWidth="1"/>
    <col min="263" max="263" width="17.42578125" customWidth="1"/>
    <col min="266" max="266" width="41.7109375" customWidth="1"/>
    <col min="267" max="267" width="14" customWidth="1"/>
    <col min="268" max="268" width="15.5703125" customWidth="1"/>
    <col min="269" max="269" width="15.42578125" customWidth="1"/>
    <col min="270" max="270" width="14.42578125" customWidth="1"/>
    <col min="271" max="271" width="15.28515625" customWidth="1"/>
    <col min="272" max="272" width="16.7109375" customWidth="1"/>
    <col min="485" max="485" width="7.7109375" customWidth="1"/>
    <col min="486" max="486" width="40.28515625" customWidth="1"/>
    <col min="487" max="487" width="12.140625" customWidth="1"/>
    <col min="488" max="488" width="13.7109375" customWidth="1"/>
    <col min="489" max="489" width="13.28515625" bestFit="1" customWidth="1"/>
    <col min="490" max="490" width="17.28515625" customWidth="1"/>
    <col min="491" max="491" width="8.85546875" customWidth="1"/>
    <col min="492" max="492" width="33.42578125" customWidth="1"/>
    <col min="493" max="493" width="14.28515625" customWidth="1"/>
    <col min="494" max="494" width="12.85546875" customWidth="1"/>
    <col min="495" max="495" width="14.28515625" bestFit="1" customWidth="1"/>
    <col min="496" max="496" width="17.5703125" customWidth="1"/>
    <col min="497" max="497" width="17.28515625" customWidth="1"/>
    <col min="498" max="498" width="8.85546875" customWidth="1"/>
    <col min="499" max="499" width="33.42578125" customWidth="1"/>
    <col min="500" max="501" width="14.28515625" customWidth="1"/>
    <col min="502" max="502" width="15.28515625" bestFit="1" customWidth="1"/>
    <col min="503" max="504" width="17.5703125" customWidth="1"/>
    <col min="505" max="505" width="8.85546875" customWidth="1"/>
    <col min="506" max="506" width="33.42578125" customWidth="1"/>
    <col min="507" max="508" width="14.28515625" customWidth="1"/>
    <col min="509" max="509" width="15.28515625" bestFit="1" customWidth="1"/>
    <col min="510" max="511" width="17.5703125" customWidth="1"/>
    <col min="512" max="512" width="8.85546875" customWidth="1"/>
    <col min="513" max="513" width="42.7109375" customWidth="1"/>
    <col min="514" max="514" width="13.5703125" customWidth="1"/>
    <col min="515" max="515" width="14.28515625" customWidth="1"/>
    <col min="516" max="516" width="13.28515625" customWidth="1"/>
    <col min="517" max="517" width="13.140625" customWidth="1"/>
    <col min="518" max="518" width="16.7109375" customWidth="1"/>
    <col min="519" max="519" width="17.42578125" customWidth="1"/>
    <col min="522" max="522" width="41.7109375" customWidth="1"/>
    <col min="523" max="523" width="14" customWidth="1"/>
    <col min="524" max="524" width="15.5703125" customWidth="1"/>
    <col min="525" max="525" width="15.42578125" customWidth="1"/>
    <col min="526" max="526" width="14.42578125" customWidth="1"/>
    <col min="527" max="527" width="15.28515625" customWidth="1"/>
    <col min="528" max="528" width="16.7109375" customWidth="1"/>
    <col min="741" max="741" width="7.7109375" customWidth="1"/>
    <col min="742" max="742" width="40.28515625" customWidth="1"/>
    <col min="743" max="743" width="12.140625" customWidth="1"/>
    <col min="744" max="744" width="13.7109375" customWidth="1"/>
    <col min="745" max="745" width="13.28515625" bestFit="1" customWidth="1"/>
    <col min="746" max="746" width="17.28515625" customWidth="1"/>
    <col min="747" max="747" width="8.85546875" customWidth="1"/>
    <col min="748" max="748" width="33.42578125" customWidth="1"/>
    <col min="749" max="749" width="14.28515625" customWidth="1"/>
    <col min="750" max="750" width="12.85546875" customWidth="1"/>
    <col min="751" max="751" width="14.28515625" bestFit="1" customWidth="1"/>
    <col min="752" max="752" width="17.5703125" customWidth="1"/>
    <col min="753" max="753" width="17.28515625" customWidth="1"/>
    <col min="754" max="754" width="8.85546875" customWidth="1"/>
    <col min="755" max="755" width="33.42578125" customWidth="1"/>
    <col min="756" max="757" width="14.28515625" customWidth="1"/>
    <col min="758" max="758" width="15.28515625" bestFit="1" customWidth="1"/>
    <col min="759" max="760" width="17.5703125" customWidth="1"/>
    <col min="761" max="761" width="8.85546875" customWidth="1"/>
    <col min="762" max="762" width="33.42578125" customWidth="1"/>
    <col min="763" max="764" width="14.28515625" customWidth="1"/>
    <col min="765" max="765" width="15.28515625" bestFit="1" customWidth="1"/>
    <col min="766" max="767" width="17.5703125" customWidth="1"/>
    <col min="768" max="768" width="8.85546875" customWidth="1"/>
    <col min="769" max="769" width="42.7109375" customWidth="1"/>
    <col min="770" max="770" width="13.5703125" customWidth="1"/>
    <col min="771" max="771" width="14.28515625" customWidth="1"/>
    <col min="772" max="772" width="13.28515625" customWidth="1"/>
    <col min="773" max="773" width="13.140625" customWidth="1"/>
    <col min="774" max="774" width="16.7109375" customWidth="1"/>
    <col min="775" max="775" width="17.42578125" customWidth="1"/>
    <col min="778" max="778" width="41.7109375" customWidth="1"/>
    <col min="779" max="779" width="14" customWidth="1"/>
    <col min="780" max="780" width="15.5703125" customWidth="1"/>
    <col min="781" max="781" width="15.42578125" customWidth="1"/>
    <col min="782" max="782" width="14.42578125" customWidth="1"/>
    <col min="783" max="783" width="15.28515625" customWidth="1"/>
    <col min="784" max="784" width="16.7109375" customWidth="1"/>
    <col min="997" max="997" width="7.7109375" customWidth="1"/>
    <col min="998" max="998" width="40.28515625" customWidth="1"/>
    <col min="999" max="999" width="12.140625" customWidth="1"/>
    <col min="1000" max="1000" width="13.7109375" customWidth="1"/>
    <col min="1001" max="1001" width="13.28515625" bestFit="1" customWidth="1"/>
    <col min="1002" max="1002" width="17.28515625" customWidth="1"/>
    <col min="1003" max="1003" width="8.85546875" customWidth="1"/>
    <col min="1004" max="1004" width="33.42578125" customWidth="1"/>
    <col min="1005" max="1005" width="14.28515625" customWidth="1"/>
    <col min="1006" max="1006" width="12.85546875" customWidth="1"/>
    <col min="1007" max="1007" width="14.28515625" bestFit="1" customWidth="1"/>
    <col min="1008" max="1008" width="17.5703125" customWidth="1"/>
    <col min="1009" max="1009" width="17.28515625" customWidth="1"/>
    <col min="1010" max="1010" width="8.85546875" customWidth="1"/>
    <col min="1011" max="1011" width="33.42578125" customWidth="1"/>
    <col min="1012" max="1013" width="14.28515625" customWidth="1"/>
    <col min="1014" max="1014" width="15.28515625" bestFit="1" customWidth="1"/>
    <col min="1015" max="1016" width="17.5703125" customWidth="1"/>
    <col min="1017" max="1017" width="8.85546875" customWidth="1"/>
    <col min="1018" max="1018" width="33.42578125" customWidth="1"/>
    <col min="1019" max="1020" width="14.28515625" customWidth="1"/>
    <col min="1021" max="1021" width="15.28515625" bestFit="1" customWidth="1"/>
    <col min="1022" max="1023" width="17.5703125" customWidth="1"/>
    <col min="1024" max="1024" width="8.85546875" customWidth="1"/>
    <col min="1025" max="1025" width="42.7109375" customWidth="1"/>
    <col min="1026" max="1026" width="13.5703125" customWidth="1"/>
    <col min="1027" max="1027" width="14.28515625" customWidth="1"/>
    <col min="1028" max="1028" width="13.28515625" customWidth="1"/>
    <col min="1029" max="1029" width="13.140625" customWidth="1"/>
    <col min="1030" max="1030" width="16.7109375" customWidth="1"/>
    <col min="1031" max="1031" width="17.42578125" customWidth="1"/>
    <col min="1034" max="1034" width="41.7109375" customWidth="1"/>
    <col min="1035" max="1035" width="14" customWidth="1"/>
    <col min="1036" max="1036" width="15.5703125" customWidth="1"/>
    <col min="1037" max="1037" width="15.42578125" customWidth="1"/>
    <col min="1038" max="1038" width="14.42578125" customWidth="1"/>
    <col min="1039" max="1039" width="15.28515625" customWidth="1"/>
    <col min="1040" max="1040" width="16.7109375" customWidth="1"/>
    <col min="1253" max="1253" width="7.7109375" customWidth="1"/>
    <col min="1254" max="1254" width="40.28515625" customWidth="1"/>
    <col min="1255" max="1255" width="12.140625" customWidth="1"/>
    <col min="1256" max="1256" width="13.7109375" customWidth="1"/>
    <col min="1257" max="1257" width="13.28515625" bestFit="1" customWidth="1"/>
    <col min="1258" max="1258" width="17.28515625" customWidth="1"/>
    <col min="1259" max="1259" width="8.85546875" customWidth="1"/>
    <col min="1260" max="1260" width="33.42578125" customWidth="1"/>
    <col min="1261" max="1261" width="14.28515625" customWidth="1"/>
    <col min="1262" max="1262" width="12.85546875" customWidth="1"/>
    <col min="1263" max="1263" width="14.28515625" bestFit="1" customWidth="1"/>
    <col min="1264" max="1264" width="17.5703125" customWidth="1"/>
    <col min="1265" max="1265" width="17.28515625" customWidth="1"/>
    <col min="1266" max="1266" width="8.85546875" customWidth="1"/>
    <col min="1267" max="1267" width="33.42578125" customWidth="1"/>
    <col min="1268" max="1269" width="14.28515625" customWidth="1"/>
    <col min="1270" max="1270" width="15.28515625" bestFit="1" customWidth="1"/>
    <col min="1271" max="1272" width="17.5703125" customWidth="1"/>
    <col min="1273" max="1273" width="8.85546875" customWidth="1"/>
    <col min="1274" max="1274" width="33.42578125" customWidth="1"/>
    <col min="1275" max="1276" width="14.28515625" customWidth="1"/>
    <col min="1277" max="1277" width="15.28515625" bestFit="1" customWidth="1"/>
    <col min="1278" max="1279" width="17.5703125" customWidth="1"/>
    <col min="1280" max="1280" width="8.85546875" customWidth="1"/>
    <col min="1281" max="1281" width="42.7109375" customWidth="1"/>
    <col min="1282" max="1282" width="13.5703125" customWidth="1"/>
    <col min="1283" max="1283" width="14.28515625" customWidth="1"/>
    <col min="1284" max="1284" width="13.28515625" customWidth="1"/>
    <col min="1285" max="1285" width="13.140625" customWidth="1"/>
    <col min="1286" max="1286" width="16.7109375" customWidth="1"/>
    <col min="1287" max="1287" width="17.42578125" customWidth="1"/>
    <col min="1290" max="1290" width="41.7109375" customWidth="1"/>
    <col min="1291" max="1291" width="14" customWidth="1"/>
    <col min="1292" max="1292" width="15.5703125" customWidth="1"/>
    <col min="1293" max="1293" width="15.42578125" customWidth="1"/>
    <col min="1294" max="1294" width="14.42578125" customWidth="1"/>
    <col min="1295" max="1295" width="15.28515625" customWidth="1"/>
    <col min="1296" max="1296" width="16.7109375" customWidth="1"/>
    <col min="1509" max="1509" width="7.7109375" customWidth="1"/>
    <col min="1510" max="1510" width="40.28515625" customWidth="1"/>
    <col min="1511" max="1511" width="12.140625" customWidth="1"/>
    <col min="1512" max="1512" width="13.7109375" customWidth="1"/>
    <col min="1513" max="1513" width="13.28515625" bestFit="1" customWidth="1"/>
    <col min="1514" max="1514" width="17.28515625" customWidth="1"/>
    <col min="1515" max="1515" width="8.85546875" customWidth="1"/>
    <col min="1516" max="1516" width="33.42578125" customWidth="1"/>
    <col min="1517" max="1517" width="14.28515625" customWidth="1"/>
    <col min="1518" max="1518" width="12.85546875" customWidth="1"/>
    <col min="1519" max="1519" width="14.28515625" bestFit="1" customWidth="1"/>
    <col min="1520" max="1520" width="17.5703125" customWidth="1"/>
    <col min="1521" max="1521" width="17.28515625" customWidth="1"/>
    <col min="1522" max="1522" width="8.85546875" customWidth="1"/>
    <col min="1523" max="1523" width="33.42578125" customWidth="1"/>
    <col min="1524" max="1525" width="14.28515625" customWidth="1"/>
    <col min="1526" max="1526" width="15.28515625" bestFit="1" customWidth="1"/>
    <col min="1527" max="1528" width="17.5703125" customWidth="1"/>
    <col min="1529" max="1529" width="8.85546875" customWidth="1"/>
    <col min="1530" max="1530" width="33.42578125" customWidth="1"/>
    <col min="1531" max="1532" width="14.28515625" customWidth="1"/>
    <col min="1533" max="1533" width="15.28515625" bestFit="1" customWidth="1"/>
    <col min="1534" max="1535" width="17.5703125" customWidth="1"/>
    <col min="1536" max="1536" width="8.85546875" customWidth="1"/>
    <col min="1537" max="1537" width="42.7109375" customWidth="1"/>
    <col min="1538" max="1538" width="13.5703125" customWidth="1"/>
    <col min="1539" max="1539" width="14.28515625" customWidth="1"/>
    <col min="1540" max="1540" width="13.28515625" customWidth="1"/>
    <col min="1541" max="1541" width="13.140625" customWidth="1"/>
    <col min="1542" max="1542" width="16.7109375" customWidth="1"/>
    <col min="1543" max="1543" width="17.42578125" customWidth="1"/>
    <col min="1546" max="1546" width="41.7109375" customWidth="1"/>
    <col min="1547" max="1547" width="14" customWidth="1"/>
    <col min="1548" max="1548" width="15.5703125" customWidth="1"/>
    <col min="1549" max="1549" width="15.42578125" customWidth="1"/>
    <col min="1550" max="1550" width="14.42578125" customWidth="1"/>
    <col min="1551" max="1551" width="15.28515625" customWidth="1"/>
    <col min="1552" max="1552" width="16.7109375" customWidth="1"/>
    <col min="1765" max="1765" width="7.7109375" customWidth="1"/>
    <col min="1766" max="1766" width="40.28515625" customWidth="1"/>
    <col min="1767" max="1767" width="12.140625" customWidth="1"/>
    <col min="1768" max="1768" width="13.7109375" customWidth="1"/>
    <col min="1769" max="1769" width="13.28515625" bestFit="1" customWidth="1"/>
    <col min="1770" max="1770" width="17.28515625" customWidth="1"/>
    <col min="1771" max="1771" width="8.85546875" customWidth="1"/>
    <col min="1772" max="1772" width="33.42578125" customWidth="1"/>
    <col min="1773" max="1773" width="14.28515625" customWidth="1"/>
    <col min="1774" max="1774" width="12.85546875" customWidth="1"/>
    <col min="1775" max="1775" width="14.28515625" bestFit="1" customWidth="1"/>
    <col min="1776" max="1776" width="17.5703125" customWidth="1"/>
    <col min="1777" max="1777" width="17.28515625" customWidth="1"/>
    <col min="1778" max="1778" width="8.85546875" customWidth="1"/>
    <col min="1779" max="1779" width="33.42578125" customWidth="1"/>
    <col min="1780" max="1781" width="14.28515625" customWidth="1"/>
    <col min="1782" max="1782" width="15.28515625" bestFit="1" customWidth="1"/>
    <col min="1783" max="1784" width="17.5703125" customWidth="1"/>
    <col min="1785" max="1785" width="8.85546875" customWidth="1"/>
    <col min="1786" max="1786" width="33.42578125" customWidth="1"/>
    <col min="1787" max="1788" width="14.28515625" customWidth="1"/>
    <col min="1789" max="1789" width="15.28515625" bestFit="1" customWidth="1"/>
    <col min="1790" max="1791" width="17.5703125" customWidth="1"/>
    <col min="1792" max="1792" width="8.85546875" customWidth="1"/>
    <col min="1793" max="1793" width="42.7109375" customWidth="1"/>
    <col min="1794" max="1794" width="13.5703125" customWidth="1"/>
    <col min="1795" max="1795" width="14.28515625" customWidth="1"/>
    <col min="1796" max="1796" width="13.28515625" customWidth="1"/>
    <col min="1797" max="1797" width="13.140625" customWidth="1"/>
    <col min="1798" max="1798" width="16.7109375" customWidth="1"/>
    <col min="1799" max="1799" width="17.42578125" customWidth="1"/>
    <col min="1802" max="1802" width="41.7109375" customWidth="1"/>
    <col min="1803" max="1803" width="14" customWidth="1"/>
    <col min="1804" max="1804" width="15.5703125" customWidth="1"/>
    <col min="1805" max="1805" width="15.42578125" customWidth="1"/>
    <col min="1806" max="1806" width="14.42578125" customWidth="1"/>
    <col min="1807" max="1807" width="15.28515625" customWidth="1"/>
    <col min="1808" max="1808" width="16.7109375" customWidth="1"/>
    <col min="2021" max="2021" width="7.7109375" customWidth="1"/>
    <col min="2022" max="2022" width="40.28515625" customWidth="1"/>
    <col min="2023" max="2023" width="12.140625" customWidth="1"/>
    <col min="2024" max="2024" width="13.7109375" customWidth="1"/>
    <col min="2025" max="2025" width="13.28515625" bestFit="1" customWidth="1"/>
    <col min="2026" max="2026" width="17.28515625" customWidth="1"/>
    <col min="2027" max="2027" width="8.85546875" customWidth="1"/>
    <col min="2028" max="2028" width="33.42578125" customWidth="1"/>
    <col min="2029" max="2029" width="14.28515625" customWidth="1"/>
    <col min="2030" max="2030" width="12.85546875" customWidth="1"/>
    <col min="2031" max="2031" width="14.28515625" bestFit="1" customWidth="1"/>
    <col min="2032" max="2032" width="17.5703125" customWidth="1"/>
    <col min="2033" max="2033" width="17.28515625" customWidth="1"/>
    <col min="2034" max="2034" width="8.85546875" customWidth="1"/>
    <col min="2035" max="2035" width="33.42578125" customWidth="1"/>
    <col min="2036" max="2037" width="14.28515625" customWidth="1"/>
    <col min="2038" max="2038" width="15.28515625" bestFit="1" customWidth="1"/>
    <col min="2039" max="2040" width="17.5703125" customWidth="1"/>
    <col min="2041" max="2041" width="8.85546875" customWidth="1"/>
    <col min="2042" max="2042" width="33.42578125" customWidth="1"/>
    <col min="2043" max="2044" width="14.28515625" customWidth="1"/>
    <col min="2045" max="2045" width="15.28515625" bestFit="1" customWidth="1"/>
    <col min="2046" max="2047" width="17.5703125" customWidth="1"/>
    <col min="2048" max="2048" width="8.85546875" customWidth="1"/>
    <col min="2049" max="2049" width="42.7109375" customWidth="1"/>
    <col min="2050" max="2050" width="13.5703125" customWidth="1"/>
    <col min="2051" max="2051" width="14.28515625" customWidth="1"/>
    <col min="2052" max="2052" width="13.28515625" customWidth="1"/>
    <col min="2053" max="2053" width="13.140625" customWidth="1"/>
    <col min="2054" max="2054" width="16.7109375" customWidth="1"/>
    <col min="2055" max="2055" width="17.42578125" customWidth="1"/>
    <col min="2058" max="2058" width="41.7109375" customWidth="1"/>
    <col min="2059" max="2059" width="14" customWidth="1"/>
    <col min="2060" max="2060" width="15.5703125" customWidth="1"/>
    <col min="2061" max="2061" width="15.42578125" customWidth="1"/>
    <col min="2062" max="2062" width="14.42578125" customWidth="1"/>
    <col min="2063" max="2063" width="15.28515625" customWidth="1"/>
    <col min="2064" max="2064" width="16.7109375" customWidth="1"/>
    <col min="2277" max="2277" width="7.7109375" customWidth="1"/>
    <col min="2278" max="2278" width="40.28515625" customWidth="1"/>
    <col min="2279" max="2279" width="12.140625" customWidth="1"/>
    <col min="2280" max="2280" width="13.7109375" customWidth="1"/>
    <col min="2281" max="2281" width="13.28515625" bestFit="1" customWidth="1"/>
    <col min="2282" max="2282" width="17.28515625" customWidth="1"/>
    <col min="2283" max="2283" width="8.85546875" customWidth="1"/>
    <col min="2284" max="2284" width="33.42578125" customWidth="1"/>
    <col min="2285" max="2285" width="14.28515625" customWidth="1"/>
    <col min="2286" max="2286" width="12.85546875" customWidth="1"/>
    <col min="2287" max="2287" width="14.28515625" bestFit="1" customWidth="1"/>
    <col min="2288" max="2288" width="17.5703125" customWidth="1"/>
    <col min="2289" max="2289" width="17.28515625" customWidth="1"/>
    <col min="2290" max="2290" width="8.85546875" customWidth="1"/>
    <col min="2291" max="2291" width="33.42578125" customWidth="1"/>
    <col min="2292" max="2293" width="14.28515625" customWidth="1"/>
    <col min="2294" max="2294" width="15.28515625" bestFit="1" customWidth="1"/>
    <col min="2295" max="2296" width="17.5703125" customWidth="1"/>
    <col min="2297" max="2297" width="8.85546875" customWidth="1"/>
    <col min="2298" max="2298" width="33.42578125" customWidth="1"/>
    <col min="2299" max="2300" width="14.28515625" customWidth="1"/>
    <col min="2301" max="2301" width="15.28515625" bestFit="1" customWidth="1"/>
    <col min="2302" max="2303" width="17.5703125" customWidth="1"/>
    <col min="2304" max="2304" width="8.85546875" customWidth="1"/>
    <col min="2305" max="2305" width="42.7109375" customWidth="1"/>
    <col min="2306" max="2306" width="13.5703125" customWidth="1"/>
    <col min="2307" max="2307" width="14.28515625" customWidth="1"/>
    <col min="2308" max="2308" width="13.28515625" customWidth="1"/>
    <col min="2309" max="2309" width="13.140625" customWidth="1"/>
    <col min="2310" max="2310" width="16.7109375" customWidth="1"/>
    <col min="2311" max="2311" width="17.42578125" customWidth="1"/>
    <col min="2314" max="2314" width="41.7109375" customWidth="1"/>
    <col min="2315" max="2315" width="14" customWidth="1"/>
    <col min="2316" max="2316" width="15.5703125" customWidth="1"/>
    <col min="2317" max="2317" width="15.42578125" customWidth="1"/>
    <col min="2318" max="2318" width="14.42578125" customWidth="1"/>
    <col min="2319" max="2319" width="15.28515625" customWidth="1"/>
    <col min="2320" max="2320" width="16.7109375" customWidth="1"/>
    <col min="2533" max="2533" width="7.7109375" customWidth="1"/>
    <col min="2534" max="2534" width="40.28515625" customWidth="1"/>
    <col min="2535" max="2535" width="12.140625" customWidth="1"/>
    <col min="2536" max="2536" width="13.7109375" customWidth="1"/>
    <col min="2537" max="2537" width="13.28515625" bestFit="1" customWidth="1"/>
    <col min="2538" max="2538" width="17.28515625" customWidth="1"/>
    <col min="2539" max="2539" width="8.85546875" customWidth="1"/>
    <col min="2540" max="2540" width="33.42578125" customWidth="1"/>
    <col min="2541" max="2541" width="14.28515625" customWidth="1"/>
    <col min="2542" max="2542" width="12.85546875" customWidth="1"/>
    <col min="2543" max="2543" width="14.28515625" bestFit="1" customWidth="1"/>
    <col min="2544" max="2544" width="17.5703125" customWidth="1"/>
    <col min="2545" max="2545" width="17.28515625" customWidth="1"/>
    <col min="2546" max="2546" width="8.85546875" customWidth="1"/>
    <col min="2547" max="2547" width="33.42578125" customWidth="1"/>
    <col min="2548" max="2549" width="14.28515625" customWidth="1"/>
    <col min="2550" max="2550" width="15.28515625" bestFit="1" customWidth="1"/>
    <col min="2551" max="2552" width="17.5703125" customWidth="1"/>
    <col min="2553" max="2553" width="8.85546875" customWidth="1"/>
    <col min="2554" max="2554" width="33.42578125" customWidth="1"/>
    <col min="2555" max="2556" width="14.28515625" customWidth="1"/>
    <col min="2557" max="2557" width="15.28515625" bestFit="1" customWidth="1"/>
    <col min="2558" max="2559" width="17.5703125" customWidth="1"/>
    <col min="2560" max="2560" width="8.85546875" customWidth="1"/>
    <col min="2561" max="2561" width="42.7109375" customWidth="1"/>
    <col min="2562" max="2562" width="13.5703125" customWidth="1"/>
    <col min="2563" max="2563" width="14.28515625" customWidth="1"/>
    <col min="2564" max="2564" width="13.28515625" customWidth="1"/>
    <col min="2565" max="2565" width="13.140625" customWidth="1"/>
    <col min="2566" max="2566" width="16.7109375" customWidth="1"/>
    <col min="2567" max="2567" width="17.42578125" customWidth="1"/>
    <col min="2570" max="2570" width="41.7109375" customWidth="1"/>
    <col min="2571" max="2571" width="14" customWidth="1"/>
    <col min="2572" max="2572" width="15.5703125" customWidth="1"/>
    <col min="2573" max="2573" width="15.42578125" customWidth="1"/>
    <col min="2574" max="2574" width="14.42578125" customWidth="1"/>
    <col min="2575" max="2575" width="15.28515625" customWidth="1"/>
    <col min="2576" max="2576" width="16.7109375" customWidth="1"/>
    <col min="2789" max="2789" width="7.7109375" customWidth="1"/>
    <col min="2790" max="2790" width="40.28515625" customWidth="1"/>
    <col min="2791" max="2791" width="12.140625" customWidth="1"/>
    <col min="2792" max="2792" width="13.7109375" customWidth="1"/>
    <col min="2793" max="2793" width="13.28515625" bestFit="1" customWidth="1"/>
    <col min="2794" max="2794" width="17.28515625" customWidth="1"/>
    <col min="2795" max="2795" width="8.85546875" customWidth="1"/>
    <col min="2796" max="2796" width="33.42578125" customWidth="1"/>
    <col min="2797" max="2797" width="14.28515625" customWidth="1"/>
    <col min="2798" max="2798" width="12.85546875" customWidth="1"/>
    <col min="2799" max="2799" width="14.28515625" bestFit="1" customWidth="1"/>
    <col min="2800" max="2800" width="17.5703125" customWidth="1"/>
    <col min="2801" max="2801" width="17.28515625" customWidth="1"/>
    <col min="2802" max="2802" width="8.85546875" customWidth="1"/>
    <col min="2803" max="2803" width="33.42578125" customWidth="1"/>
    <col min="2804" max="2805" width="14.28515625" customWidth="1"/>
    <col min="2806" max="2806" width="15.28515625" bestFit="1" customWidth="1"/>
    <col min="2807" max="2808" width="17.5703125" customWidth="1"/>
    <col min="2809" max="2809" width="8.85546875" customWidth="1"/>
    <col min="2810" max="2810" width="33.42578125" customWidth="1"/>
    <col min="2811" max="2812" width="14.28515625" customWidth="1"/>
    <col min="2813" max="2813" width="15.28515625" bestFit="1" customWidth="1"/>
    <col min="2814" max="2815" width="17.5703125" customWidth="1"/>
    <col min="2816" max="2816" width="8.85546875" customWidth="1"/>
    <col min="2817" max="2817" width="42.7109375" customWidth="1"/>
    <col min="2818" max="2818" width="13.5703125" customWidth="1"/>
    <col min="2819" max="2819" width="14.28515625" customWidth="1"/>
    <col min="2820" max="2820" width="13.28515625" customWidth="1"/>
    <col min="2821" max="2821" width="13.140625" customWidth="1"/>
    <col min="2822" max="2822" width="16.7109375" customWidth="1"/>
    <col min="2823" max="2823" width="17.42578125" customWidth="1"/>
    <col min="2826" max="2826" width="41.7109375" customWidth="1"/>
    <col min="2827" max="2827" width="14" customWidth="1"/>
    <col min="2828" max="2828" width="15.5703125" customWidth="1"/>
    <col min="2829" max="2829" width="15.42578125" customWidth="1"/>
    <col min="2830" max="2830" width="14.42578125" customWidth="1"/>
    <col min="2831" max="2831" width="15.28515625" customWidth="1"/>
    <col min="2832" max="2832" width="16.7109375" customWidth="1"/>
    <col min="3045" max="3045" width="7.7109375" customWidth="1"/>
    <col min="3046" max="3046" width="40.28515625" customWidth="1"/>
    <col min="3047" max="3047" width="12.140625" customWidth="1"/>
    <col min="3048" max="3048" width="13.7109375" customWidth="1"/>
    <col min="3049" max="3049" width="13.28515625" bestFit="1" customWidth="1"/>
    <col min="3050" max="3050" width="17.28515625" customWidth="1"/>
    <col min="3051" max="3051" width="8.85546875" customWidth="1"/>
    <col min="3052" max="3052" width="33.42578125" customWidth="1"/>
    <col min="3053" max="3053" width="14.28515625" customWidth="1"/>
    <col min="3054" max="3054" width="12.85546875" customWidth="1"/>
    <col min="3055" max="3055" width="14.28515625" bestFit="1" customWidth="1"/>
    <col min="3056" max="3056" width="17.5703125" customWidth="1"/>
    <col min="3057" max="3057" width="17.28515625" customWidth="1"/>
    <col min="3058" max="3058" width="8.85546875" customWidth="1"/>
    <col min="3059" max="3059" width="33.42578125" customWidth="1"/>
    <col min="3060" max="3061" width="14.28515625" customWidth="1"/>
    <col min="3062" max="3062" width="15.28515625" bestFit="1" customWidth="1"/>
    <col min="3063" max="3064" width="17.5703125" customWidth="1"/>
    <col min="3065" max="3065" width="8.85546875" customWidth="1"/>
    <col min="3066" max="3066" width="33.42578125" customWidth="1"/>
    <col min="3067" max="3068" width="14.28515625" customWidth="1"/>
    <col min="3069" max="3069" width="15.28515625" bestFit="1" customWidth="1"/>
    <col min="3070" max="3071" width="17.5703125" customWidth="1"/>
    <col min="3072" max="3072" width="8.85546875" customWidth="1"/>
    <col min="3073" max="3073" width="42.7109375" customWidth="1"/>
    <col min="3074" max="3074" width="13.5703125" customWidth="1"/>
    <col min="3075" max="3075" width="14.28515625" customWidth="1"/>
    <col min="3076" max="3076" width="13.28515625" customWidth="1"/>
    <col min="3077" max="3077" width="13.140625" customWidth="1"/>
    <col min="3078" max="3078" width="16.7109375" customWidth="1"/>
    <col min="3079" max="3079" width="17.42578125" customWidth="1"/>
    <col min="3082" max="3082" width="41.7109375" customWidth="1"/>
    <col min="3083" max="3083" width="14" customWidth="1"/>
    <col min="3084" max="3084" width="15.5703125" customWidth="1"/>
    <col min="3085" max="3085" width="15.42578125" customWidth="1"/>
    <col min="3086" max="3086" width="14.42578125" customWidth="1"/>
    <col min="3087" max="3087" width="15.28515625" customWidth="1"/>
    <col min="3088" max="3088" width="16.7109375" customWidth="1"/>
    <col min="3301" max="3301" width="7.7109375" customWidth="1"/>
    <col min="3302" max="3302" width="40.28515625" customWidth="1"/>
    <col min="3303" max="3303" width="12.140625" customWidth="1"/>
    <col min="3304" max="3304" width="13.7109375" customWidth="1"/>
    <col min="3305" max="3305" width="13.28515625" bestFit="1" customWidth="1"/>
    <col min="3306" max="3306" width="17.28515625" customWidth="1"/>
    <col min="3307" max="3307" width="8.85546875" customWidth="1"/>
    <col min="3308" max="3308" width="33.42578125" customWidth="1"/>
    <col min="3309" max="3309" width="14.28515625" customWidth="1"/>
    <col min="3310" max="3310" width="12.85546875" customWidth="1"/>
    <col min="3311" max="3311" width="14.28515625" bestFit="1" customWidth="1"/>
    <col min="3312" max="3312" width="17.5703125" customWidth="1"/>
    <col min="3313" max="3313" width="17.28515625" customWidth="1"/>
    <col min="3314" max="3314" width="8.85546875" customWidth="1"/>
    <col min="3315" max="3315" width="33.42578125" customWidth="1"/>
    <col min="3316" max="3317" width="14.28515625" customWidth="1"/>
    <col min="3318" max="3318" width="15.28515625" bestFit="1" customWidth="1"/>
    <col min="3319" max="3320" width="17.5703125" customWidth="1"/>
    <col min="3321" max="3321" width="8.85546875" customWidth="1"/>
    <col min="3322" max="3322" width="33.42578125" customWidth="1"/>
    <col min="3323" max="3324" width="14.28515625" customWidth="1"/>
    <col min="3325" max="3325" width="15.28515625" bestFit="1" customWidth="1"/>
    <col min="3326" max="3327" width="17.5703125" customWidth="1"/>
    <col min="3328" max="3328" width="8.85546875" customWidth="1"/>
    <col min="3329" max="3329" width="42.7109375" customWidth="1"/>
    <col min="3330" max="3330" width="13.5703125" customWidth="1"/>
    <col min="3331" max="3331" width="14.28515625" customWidth="1"/>
    <col min="3332" max="3332" width="13.28515625" customWidth="1"/>
    <col min="3333" max="3333" width="13.140625" customWidth="1"/>
    <col min="3334" max="3334" width="16.7109375" customWidth="1"/>
    <col min="3335" max="3335" width="17.42578125" customWidth="1"/>
    <col min="3338" max="3338" width="41.7109375" customWidth="1"/>
    <col min="3339" max="3339" width="14" customWidth="1"/>
    <col min="3340" max="3340" width="15.5703125" customWidth="1"/>
    <col min="3341" max="3341" width="15.42578125" customWidth="1"/>
    <col min="3342" max="3342" width="14.42578125" customWidth="1"/>
    <col min="3343" max="3343" width="15.28515625" customWidth="1"/>
    <col min="3344" max="3344" width="16.7109375" customWidth="1"/>
    <col min="3557" max="3557" width="7.7109375" customWidth="1"/>
    <col min="3558" max="3558" width="40.28515625" customWidth="1"/>
    <col min="3559" max="3559" width="12.140625" customWidth="1"/>
    <col min="3560" max="3560" width="13.7109375" customWidth="1"/>
    <col min="3561" max="3561" width="13.28515625" bestFit="1" customWidth="1"/>
    <col min="3562" max="3562" width="17.28515625" customWidth="1"/>
    <col min="3563" max="3563" width="8.85546875" customWidth="1"/>
    <col min="3564" max="3564" width="33.42578125" customWidth="1"/>
    <col min="3565" max="3565" width="14.28515625" customWidth="1"/>
    <col min="3566" max="3566" width="12.85546875" customWidth="1"/>
    <col min="3567" max="3567" width="14.28515625" bestFit="1" customWidth="1"/>
    <col min="3568" max="3568" width="17.5703125" customWidth="1"/>
    <col min="3569" max="3569" width="17.28515625" customWidth="1"/>
    <col min="3570" max="3570" width="8.85546875" customWidth="1"/>
    <col min="3571" max="3571" width="33.42578125" customWidth="1"/>
    <col min="3572" max="3573" width="14.28515625" customWidth="1"/>
    <col min="3574" max="3574" width="15.28515625" bestFit="1" customWidth="1"/>
    <col min="3575" max="3576" width="17.5703125" customWidth="1"/>
    <col min="3577" max="3577" width="8.85546875" customWidth="1"/>
    <col min="3578" max="3578" width="33.42578125" customWidth="1"/>
    <col min="3579" max="3580" width="14.28515625" customWidth="1"/>
    <col min="3581" max="3581" width="15.28515625" bestFit="1" customWidth="1"/>
    <col min="3582" max="3583" width="17.5703125" customWidth="1"/>
    <col min="3584" max="3584" width="8.85546875" customWidth="1"/>
    <col min="3585" max="3585" width="42.7109375" customWidth="1"/>
    <col min="3586" max="3586" width="13.5703125" customWidth="1"/>
    <col min="3587" max="3587" width="14.28515625" customWidth="1"/>
    <col min="3588" max="3588" width="13.28515625" customWidth="1"/>
    <col min="3589" max="3589" width="13.140625" customWidth="1"/>
    <col min="3590" max="3590" width="16.7109375" customWidth="1"/>
    <col min="3591" max="3591" width="17.42578125" customWidth="1"/>
    <col min="3594" max="3594" width="41.7109375" customWidth="1"/>
    <col min="3595" max="3595" width="14" customWidth="1"/>
    <col min="3596" max="3596" width="15.5703125" customWidth="1"/>
    <col min="3597" max="3597" width="15.42578125" customWidth="1"/>
    <col min="3598" max="3598" width="14.42578125" customWidth="1"/>
    <col min="3599" max="3599" width="15.28515625" customWidth="1"/>
    <col min="3600" max="3600" width="16.7109375" customWidth="1"/>
    <col min="3813" max="3813" width="7.7109375" customWidth="1"/>
    <col min="3814" max="3814" width="40.28515625" customWidth="1"/>
    <col min="3815" max="3815" width="12.140625" customWidth="1"/>
    <col min="3816" max="3816" width="13.7109375" customWidth="1"/>
    <col min="3817" max="3817" width="13.28515625" bestFit="1" customWidth="1"/>
    <col min="3818" max="3818" width="17.28515625" customWidth="1"/>
    <col min="3819" max="3819" width="8.85546875" customWidth="1"/>
    <col min="3820" max="3820" width="33.42578125" customWidth="1"/>
    <col min="3821" max="3821" width="14.28515625" customWidth="1"/>
    <col min="3822" max="3822" width="12.85546875" customWidth="1"/>
    <col min="3823" max="3823" width="14.28515625" bestFit="1" customWidth="1"/>
    <col min="3824" max="3824" width="17.5703125" customWidth="1"/>
    <col min="3825" max="3825" width="17.28515625" customWidth="1"/>
    <col min="3826" max="3826" width="8.85546875" customWidth="1"/>
    <col min="3827" max="3827" width="33.42578125" customWidth="1"/>
    <col min="3828" max="3829" width="14.28515625" customWidth="1"/>
    <col min="3830" max="3830" width="15.28515625" bestFit="1" customWidth="1"/>
    <col min="3831" max="3832" width="17.5703125" customWidth="1"/>
    <col min="3833" max="3833" width="8.85546875" customWidth="1"/>
    <col min="3834" max="3834" width="33.42578125" customWidth="1"/>
    <col min="3835" max="3836" width="14.28515625" customWidth="1"/>
    <col min="3837" max="3837" width="15.28515625" bestFit="1" customWidth="1"/>
    <col min="3838" max="3839" width="17.5703125" customWidth="1"/>
    <col min="3840" max="3840" width="8.85546875" customWidth="1"/>
    <col min="3841" max="3841" width="42.7109375" customWidth="1"/>
    <col min="3842" max="3842" width="13.5703125" customWidth="1"/>
    <col min="3843" max="3843" width="14.28515625" customWidth="1"/>
    <col min="3844" max="3844" width="13.28515625" customWidth="1"/>
    <col min="3845" max="3845" width="13.140625" customWidth="1"/>
    <col min="3846" max="3846" width="16.7109375" customWidth="1"/>
    <col min="3847" max="3847" width="17.42578125" customWidth="1"/>
    <col min="3850" max="3850" width="41.7109375" customWidth="1"/>
    <col min="3851" max="3851" width="14" customWidth="1"/>
    <col min="3852" max="3852" width="15.5703125" customWidth="1"/>
    <col min="3853" max="3853" width="15.42578125" customWidth="1"/>
    <col min="3854" max="3854" width="14.42578125" customWidth="1"/>
    <col min="3855" max="3855" width="15.28515625" customWidth="1"/>
    <col min="3856" max="3856" width="16.7109375" customWidth="1"/>
    <col min="4069" max="4069" width="7.7109375" customWidth="1"/>
    <col min="4070" max="4070" width="40.28515625" customWidth="1"/>
    <col min="4071" max="4071" width="12.140625" customWidth="1"/>
    <col min="4072" max="4072" width="13.7109375" customWidth="1"/>
    <col min="4073" max="4073" width="13.28515625" bestFit="1" customWidth="1"/>
    <col min="4074" max="4074" width="17.28515625" customWidth="1"/>
    <col min="4075" max="4075" width="8.85546875" customWidth="1"/>
    <col min="4076" max="4076" width="33.42578125" customWidth="1"/>
    <col min="4077" max="4077" width="14.28515625" customWidth="1"/>
    <col min="4078" max="4078" width="12.85546875" customWidth="1"/>
    <col min="4079" max="4079" width="14.28515625" bestFit="1" customWidth="1"/>
    <col min="4080" max="4080" width="17.5703125" customWidth="1"/>
    <col min="4081" max="4081" width="17.28515625" customWidth="1"/>
    <col min="4082" max="4082" width="8.85546875" customWidth="1"/>
    <col min="4083" max="4083" width="33.42578125" customWidth="1"/>
    <col min="4084" max="4085" width="14.28515625" customWidth="1"/>
    <col min="4086" max="4086" width="15.28515625" bestFit="1" customWidth="1"/>
    <col min="4087" max="4088" width="17.5703125" customWidth="1"/>
    <col min="4089" max="4089" width="8.85546875" customWidth="1"/>
    <col min="4090" max="4090" width="33.42578125" customWidth="1"/>
    <col min="4091" max="4092" width="14.28515625" customWidth="1"/>
    <col min="4093" max="4093" width="15.28515625" bestFit="1" customWidth="1"/>
    <col min="4094" max="4095" width="17.5703125" customWidth="1"/>
    <col min="4096" max="4096" width="8.85546875" customWidth="1"/>
    <col min="4097" max="4097" width="42.7109375" customWidth="1"/>
    <col min="4098" max="4098" width="13.5703125" customWidth="1"/>
    <col min="4099" max="4099" width="14.28515625" customWidth="1"/>
    <col min="4100" max="4100" width="13.28515625" customWidth="1"/>
    <col min="4101" max="4101" width="13.140625" customWidth="1"/>
    <col min="4102" max="4102" width="16.7109375" customWidth="1"/>
    <col min="4103" max="4103" width="17.42578125" customWidth="1"/>
    <col min="4106" max="4106" width="41.7109375" customWidth="1"/>
    <col min="4107" max="4107" width="14" customWidth="1"/>
    <col min="4108" max="4108" width="15.5703125" customWidth="1"/>
    <col min="4109" max="4109" width="15.42578125" customWidth="1"/>
    <col min="4110" max="4110" width="14.42578125" customWidth="1"/>
    <col min="4111" max="4111" width="15.28515625" customWidth="1"/>
    <col min="4112" max="4112" width="16.7109375" customWidth="1"/>
    <col min="4325" max="4325" width="7.7109375" customWidth="1"/>
    <col min="4326" max="4326" width="40.28515625" customWidth="1"/>
    <col min="4327" max="4327" width="12.140625" customWidth="1"/>
    <col min="4328" max="4328" width="13.7109375" customWidth="1"/>
    <col min="4329" max="4329" width="13.28515625" bestFit="1" customWidth="1"/>
    <col min="4330" max="4330" width="17.28515625" customWidth="1"/>
    <col min="4331" max="4331" width="8.85546875" customWidth="1"/>
    <col min="4332" max="4332" width="33.42578125" customWidth="1"/>
    <col min="4333" max="4333" width="14.28515625" customWidth="1"/>
    <col min="4334" max="4334" width="12.85546875" customWidth="1"/>
    <col min="4335" max="4335" width="14.28515625" bestFit="1" customWidth="1"/>
    <col min="4336" max="4336" width="17.5703125" customWidth="1"/>
    <col min="4337" max="4337" width="17.28515625" customWidth="1"/>
    <col min="4338" max="4338" width="8.85546875" customWidth="1"/>
    <col min="4339" max="4339" width="33.42578125" customWidth="1"/>
    <col min="4340" max="4341" width="14.28515625" customWidth="1"/>
    <col min="4342" max="4342" width="15.28515625" bestFit="1" customWidth="1"/>
    <col min="4343" max="4344" width="17.5703125" customWidth="1"/>
    <col min="4345" max="4345" width="8.85546875" customWidth="1"/>
    <col min="4346" max="4346" width="33.42578125" customWidth="1"/>
    <col min="4347" max="4348" width="14.28515625" customWidth="1"/>
    <col min="4349" max="4349" width="15.28515625" bestFit="1" customWidth="1"/>
    <col min="4350" max="4351" width="17.5703125" customWidth="1"/>
    <col min="4352" max="4352" width="8.85546875" customWidth="1"/>
    <col min="4353" max="4353" width="42.7109375" customWidth="1"/>
    <col min="4354" max="4354" width="13.5703125" customWidth="1"/>
    <col min="4355" max="4355" width="14.28515625" customWidth="1"/>
    <col min="4356" max="4356" width="13.28515625" customWidth="1"/>
    <col min="4357" max="4357" width="13.140625" customWidth="1"/>
    <col min="4358" max="4358" width="16.7109375" customWidth="1"/>
    <col min="4359" max="4359" width="17.42578125" customWidth="1"/>
    <col min="4362" max="4362" width="41.7109375" customWidth="1"/>
    <col min="4363" max="4363" width="14" customWidth="1"/>
    <col min="4364" max="4364" width="15.5703125" customWidth="1"/>
    <col min="4365" max="4365" width="15.42578125" customWidth="1"/>
    <col min="4366" max="4366" width="14.42578125" customWidth="1"/>
    <col min="4367" max="4367" width="15.28515625" customWidth="1"/>
    <col min="4368" max="4368" width="16.7109375" customWidth="1"/>
    <col min="4581" max="4581" width="7.7109375" customWidth="1"/>
    <col min="4582" max="4582" width="40.28515625" customWidth="1"/>
    <col min="4583" max="4583" width="12.140625" customWidth="1"/>
    <col min="4584" max="4584" width="13.7109375" customWidth="1"/>
    <col min="4585" max="4585" width="13.28515625" bestFit="1" customWidth="1"/>
    <col min="4586" max="4586" width="17.28515625" customWidth="1"/>
    <col min="4587" max="4587" width="8.85546875" customWidth="1"/>
    <col min="4588" max="4588" width="33.42578125" customWidth="1"/>
    <col min="4589" max="4589" width="14.28515625" customWidth="1"/>
    <col min="4590" max="4590" width="12.85546875" customWidth="1"/>
    <col min="4591" max="4591" width="14.28515625" bestFit="1" customWidth="1"/>
    <col min="4592" max="4592" width="17.5703125" customWidth="1"/>
    <col min="4593" max="4593" width="17.28515625" customWidth="1"/>
    <col min="4594" max="4594" width="8.85546875" customWidth="1"/>
    <col min="4595" max="4595" width="33.42578125" customWidth="1"/>
    <col min="4596" max="4597" width="14.28515625" customWidth="1"/>
    <col min="4598" max="4598" width="15.28515625" bestFit="1" customWidth="1"/>
    <col min="4599" max="4600" width="17.5703125" customWidth="1"/>
    <col min="4601" max="4601" width="8.85546875" customWidth="1"/>
    <col min="4602" max="4602" width="33.42578125" customWidth="1"/>
    <col min="4603" max="4604" width="14.28515625" customWidth="1"/>
    <col min="4605" max="4605" width="15.28515625" bestFit="1" customWidth="1"/>
    <col min="4606" max="4607" width="17.5703125" customWidth="1"/>
    <col min="4608" max="4608" width="8.85546875" customWidth="1"/>
    <col min="4609" max="4609" width="42.7109375" customWidth="1"/>
    <col min="4610" max="4610" width="13.5703125" customWidth="1"/>
    <col min="4611" max="4611" width="14.28515625" customWidth="1"/>
    <col min="4612" max="4612" width="13.28515625" customWidth="1"/>
    <col min="4613" max="4613" width="13.140625" customWidth="1"/>
    <col min="4614" max="4614" width="16.7109375" customWidth="1"/>
    <col min="4615" max="4615" width="17.42578125" customWidth="1"/>
    <col min="4618" max="4618" width="41.7109375" customWidth="1"/>
    <col min="4619" max="4619" width="14" customWidth="1"/>
    <col min="4620" max="4620" width="15.5703125" customWidth="1"/>
    <col min="4621" max="4621" width="15.42578125" customWidth="1"/>
    <col min="4622" max="4622" width="14.42578125" customWidth="1"/>
    <col min="4623" max="4623" width="15.28515625" customWidth="1"/>
    <col min="4624" max="4624" width="16.7109375" customWidth="1"/>
    <col min="4837" max="4837" width="7.7109375" customWidth="1"/>
    <col min="4838" max="4838" width="40.28515625" customWidth="1"/>
    <col min="4839" max="4839" width="12.140625" customWidth="1"/>
    <col min="4840" max="4840" width="13.7109375" customWidth="1"/>
    <col min="4841" max="4841" width="13.28515625" bestFit="1" customWidth="1"/>
    <col min="4842" max="4842" width="17.28515625" customWidth="1"/>
    <col min="4843" max="4843" width="8.85546875" customWidth="1"/>
    <col min="4844" max="4844" width="33.42578125" customWidth="1"/>
    <col min="4845" max="4845" width="14.28515625" customWidth="1"/>
    <col min="4846" max="4846" width="12.85546875" customWidth="1"/>
    <col min="4847" max="4847" width="14.28515625" bestFit="1" customWidth="1"/>
    <col min="4848" max="4848" width="17.5703125" customWidth="1"/>
    <col min="4849" max="4849" width="17.28515625" customWidth="1"/>
    <col min="4850" max="4850" width="8.85546875" customWidth="1"/>
    <col min="4851" max="4851" width="33.42578125" customWidth="1"/>
    <col min="4852" max="4853" width="14.28515625" customWidth="1"/>
    <col min="4854" max="4854" width="15.28515625" bestFit="1" customWidth="1"/>
    <col min="4855" max="4856" width="17.5703125" customWidth="1"/>
    <col min="4857" max="4857" width="8.85546875" customWidth="1"/>
    <col min="4858" max="4858" width="33.42578125" customWidth="1"/>
    <col min="4859" max="4860" width="14.28515625" customWidth="1"/>
    <col min="4861" max="4861" width="15.28515625" bestFit="1" customWidth="1"/>
    <col min="4862" max="4863" width="17.5703125" customWidth="1"/>
    <col min="4864" max="4864" width="8.85546875" customWidth="1"/>
    <col min="4865" max="4865" width="42.7109375" customWidth="1"/>
    <col min="4866" max="4866" width="13.5703125" customWidth="1"/>
    <col min="4867" max="4867" width="14.28515625" customWidth="1"/>
    <col min="4868" max="4868" width="13.28515625" customWidth="1"/>
    <col min="4869" max="4869" width="13.140625" customWidth="1"/>
    <col min="4870" max="4870" width="16.7109375" customWidth="1"/>
    <col min="4871" max="4871" width="17.42578125" customWidth="1"/>
    <col min="4874" max="4874" width="41.7109375" customWidth="1"/>
    <col min="4875" max="4875" width="14" customWidth="1"/>
    <col min="4876" max="4876" width="15.5703125" customWidth="1"/>
    <col min="4877" max="4877" width="15.42578125" customWidth="1"/>
    <col min="4878" max="4878" width="14.42578125" customWidth="1"/>
    <col min="4879" max="4879" width="15.28515625" customWidth="1"/>
    <col min="4880" max="4880" width="16.7109375" customWidth="1"/>
    <col min="5093" max="5093" width="7.7109375" customWidth="1"/>
    <col min="5094" max="5094" width="40.28515625" customWidth="1"/>
    <col min="5095" max="5095" width="12.140625" customWidth="1"/>
    <col min="5096" max="5096" width="13.7109375" customWidth="1"/>
    <col min="5097" max="5097" width="13.28515625" bestFit="1" customWidth="1"/>
    <col min="5098" max="5098" width="17.28515625" customWidth="1"/>
    <col min="5099" max="5099" width="8.85546875" customWidth="1"/>
    <col min="5100" max="5100" width="33.42578125" customWidth="1"/>
    <col min="5101" max="5101" width="14.28515625" customWidth="1"/>
    <col min="5102" max="5102" width="12.85546875" customWidth="1"/>
    <col min="5103" max="5103" width="14.28515625" bestFit="1" customWidth="1"/>
    <col min="5104" max="5104" width="17.5703125" customWidth="1"/>
    <col min="5105" max="5105" width="17.28515625" customWidth="1"/>
    <col min="5106" max="5106" width="8.85546875" customWidth="1"/>
    <col min="5107" max="5107" width="33.42578125" customWidth="1"/>
    <col min="5108" max="5109" width="14.28515625" customWidth="1"/>
    <col min="5110" max="5110" width="15.28515625" bestFit="1" customWidth="1"/>
    <col min="5111" max="5112" width="17.5703125" customWidth="1"/>
    <col min="5113" max="5113" width="8.85546875" customWidth="1"/>
    <col min="5114" max="5114" width="33.42578125" customWidth="1"/>
    <col min="5115" max="5116" width="14.28515625" customWidth="1"/>
    <col min="5117" max="5117" width="15.28515625" bestFit="1" customWidth="1"/>
    <col min="5118" max="5119" width="17.5703125" customWidth="1"/>
    <col min="5120" max="5120" width="8.85546875" customWidth="1"/>
    <col min="5121" max="5121" width="42.7109375" customWidth="1"/>
    <col min="5122" max="5122" width="13.5703125" customWidth="1"/>
    <col min="5123" max="5123" width="14.28515625" customWidth="1"/>
    <col min="5124" max="5124" width="13.28515625" customWidth="1"/>
    <col min="5125" max="5125" width="13.140625" customWidth="1"/>
    <col min="5126" max="5126" width="16.7109375" customWidth="1"/>
    <col min="5127" max="5127" width="17.42578125" customWidth="1"/>
    <col min="5130" max="5130" width="41.7109375" customWidth="1"/>
    <col min="5131" max="5131" width="14" customWidth="1"/>
    <col min="5132" max="5132" width="15.5703125" customWidth="1"/>
    <col min="5133" max="5133" width="15.42578125" customWidth="1"/>
    <col min="5134" max="5134" width="14.42578125" customWidth="1"/>
    <col min="5135" max="5135" width="15.28515625" customWidth="1"/>
    <col min="5136" max="5136" width="16.7109375" customWidth="1"/>
    <col min="5349" max="5349" width="7.7109375" customWidth="1"/>
    <col min="5350" max="5350" width="40.28515625" customWidth="1"/>
    <col min="5351" max="5351" width="12.140625" customWidth="1"/>
    <col min="5352" max="5352" width="13.7109375" customWidth="1"/>
    <col min="5353" max="5353" width="13.28515625" bestFit="1" customWidth="1"/>
    <col min="5354" max="5354" width="17.28515625" customWidth="1"/>
    <col min="5355" max="5355" width="8.85546875" customWidth="1"/>
    <col min="5356" max="5356" width="33.42578125" customWidth="1"/>
    <col min="5357" max="5357" width="14.28515625" customWidth="1"/>
    <col min="5358" max="5358" width="12.85546875" customWidth="1"/>
    <col min="5359" max="5359" width="14.28515625" bestFit="1" customWidth="1"/>
    <col min="5360" max="5360" width="17.5703125" customWidth="1"/>
    <col min="5361" max="5361" width="17.28515625" customWidth="1"/>
    <col min="5362" max="5362" width="8.85546875" customWidth="1"/>
    <col min="5363" max="5363" width="33.42578125" customWidth="1"/>
    <col min="5364" max="5365" width="14.28515625" customWidth="1"/>
    <col min="5366" max="5366" width="15.28515625" bestFit="1" customWidth="1"/>
    <col min="5367" max="5368" width="17.5703125" customWidth="1"/>
    <col min="5369" max="5369" width="8.85546875" customWidth="1"/>
    <col min="5370" max="5370" width="33.42578125" customWidth="1"/>
    <col min="5371" max="5372" width="14.28515625" customWidth="1"/>
    <col min="5373" max="5373" width="15.28515625" bestFit="1" customWidth="1"/>
    <col min="5374" max="5375" width="17.5703125" customWidth="1"/>
    <col min="5376" max="5376" width="8.85546875" customWidth="1"/>
    <col min="5377" max="5377" width="42.7109375" customWidth="1"/>
    <col min="5378" max="5378" width="13.5703125" customWidth="1"/>
    <col min="5379" max="5379" width="14.28515625" customWidth="1"/>
    <col min="5380" max="5380" width="13.28515625" customWidth="1"/>
    <col min="5381" max="5381" width="13.140625" customWidth="1"/>
    <col min="5382" max="5382" width="16.7109375" customWidth="1"/>
    <col min="5383" max="5383" width="17.42578125" customWidth="1"/>
    <col min="5386" max="5386" width="41.7109375" customWidth="1"/>
    <col min="5387" max="5387" width="14" customWidth="1"/>
    <col min="5388" max="5388" width="15.5703125" customWidth="1"/>
    <col min="5389" max="5389" width="15.42578125" customWidth="1"/>
    <col min="5390" max="5390" width="14.42578125" customWidth="1"/>
    <col min="5391" max="5391" width="15.28515625" customWidth="1"/>
    <col min="5392" max="5392" width="16.7109375" customWidth="1"/>
    <col min="5605" max="5605" width="7.7109375" customWidth="1"/>
    <col min="5606" max="5606" width="40.28515625" customWidth="1"/>
    <col min="5607" max="5607" width="12.140625" customWidth="1"/>
    <col min="5608" max="5608" width="13.7109375" customWidth="1"/>
    <col min="5609" max="5609" width="13.28515625" bestFit="1" customWidth="1"/>
    <col min="5610" max="5610" width="17.28515625" customWidth="1"/>
    <col min="5611" max="5611" width="8.85546875" customWidth="1"/>
    <col min="5612" max="5612" width="33.42578125" customWidth="1"/>
    <col min="5613" max="5613" width="14.28515625" customWidth="1"/>
    <col min="5614" max="5614" width="12.85546875" customWidth="1"/>
    <col min="5615" max="5615" width="14.28515625" bestFit="1" customWidth="1"/>
    <col min="5616" max="5616" width="17.5703125" customWidth="1"/>
    <col min="5617" max="5617" width="17.28515625" customWidth="1"/>
    <col min="5618" max="5618" width="8.85546875" customWidth="1"/>
    <col min="5619" max="5619" width="33.42578125" customWidth="1"/>
    <col min="5620" max="5621" width="14.28515625" customWidth="1"/>
    <col min="5622" max="5622" width="15.28515625" bestFit="1" customWidth="1"/>
    <col min="5623" max="5624" width="17.5703125" customWidth="1"/>
    <col min="5625" max="5625" width="8.85546875" customWidth="1"/>
    <col min="5626" max="5626" width="33.42578125" customWidth="1"/>
    <col min="5627" max="5628" width="14.28515625" customWidth="1"/>
    <col min="5629" max="5629" width="15.28515625" bestFit="1" customWidth="1"/>
    <col min="5630" max="5631" width="17.5703125" customWidth="1"/>
    <col min="5632" max="5632" width="8.85546875" customWidth="1"/>
    <col min="5633" max="5633" width="42.7109375" customWidth="1"/>
    <col min="5634" max="5634" width="13.5703125" customWidth="1"/>
    <col min="5635" max="5635" width="14.28515625" customWidth="1"/>
    <col min="5636" max="5636" width="13.28515625" customWidth="1"/>
    <col min="5637" max="5637" width="13.140625" customWidth="1"/>
    <col min="5638" max="5638" width="16.7109375" customWidth="1"/>
    <col min="5639" max="5639" width="17.42578125" customWidth="1"/>
    <col min="5642" max="5642" width="41.7109375" customWidth="1"/>
    <col min="5643" max="5643" width="14" customWidth="1"/>
    <col min="5644" max="5644" width="15.5703125" customWidth="1"/>
    <col min="5645" max="5645" width="15.42578125" customWidth="1"/>
    <col min="5646" max="5646" width="14.42578125" customWidth="1"/>
    <col min="5647" max="5647" width="15.28515625" customWidth="1"/>
    <col min="5648" max="5648" width="16.7109375" customWidth="1"/>
    <col min="5861" max="5861" width="7.7109375" customWidth="1"/>
    <col min="5862" max="5862" width="40.28515625" customWidth="1"/>
    <col min="5863" max="5863" width="12.140625" customWidth="1"/>
    <col min="5864" max="5864" width="13.7109375" customWidth="1"/>
    <col min="5865" max="5865" width="13.28515625" bestFit="1" customWidth="1"/>
    <col min="5866" max="5866" width="17.28515625" customWidth="1"/>
    <col min="5867" max="5867" width="8.85546875" customWidth="1"/>
    <col min="5868" max="5868" width="33.42578125" customWidth="1"/>
    <col min="5869" max="5869" width="14.28515625" customWidth="1"/>
    <col min="5870" max="5870" width="12.85546875" customWidth="1"/>
    <col min="5871" max="5871" width="14.28515625" bestFit="1" customWidth="1"/>
    <col min="5872" max="5872" width="17.5703125" customWidth="1"/>
    <col min="5873" max="5873" width="17.28515625" customWidth="1"/>
    <col min="5874" max="5874" width="8.85546875" customWidth="1"/>
    <col min="5875" max="5875" width="33.42578125" customWidth="1"/>
    <col min="5876" max="5877" width="14.28515625" customWidth="1"/>
    <col min="5878" max="5878" width="15.28515625" bestFit="1" customWidth="1"/>
    <col min="5879" max="5880" width="17.5703125" customWidth="1"/>
    <col min="5881" max="5881" width="8.85546875" customWidth="1"/>
    <col min="5882" max="5882" width="33.42578125" customWidth="1"/>
    <col min="5883" max="5884" width="14.28515625" customWidth="1"/>
    <col min="5885" max="5885" width="15.28515625" bestFit="1" customWidth="1"/>
    <col min="5886" max="5887" width="17.5703125" customWidth="1"/>
    <col min="5888" max="5888" width="8.85546875" customWidth="1"/>
    <col min="5889" max="5889" width="42.7109375" customWidth="1"/>
    <col min="5890" max="5890" width="13.5703125" customWidth="1"/>
    <col min="5891" max="5891" width="14.28515625" customWidth="1"/>
    <col min="5892" max="5892" width="13.28515625" customWidth="1"/>
    <col min="5893" max="5893" width="13.140625" customWidth="1"/>
    <col min="5894" max="5894" width="16.7109375" customWidth="1"/>
    <col min="5895" max="5895" width="17.42578125" customWidth="1"/>
    <col min="5898" max="5898" width="41.7109375" customWidth="1"/>
    <col min="5899" max="5899" width="14" customWidth="1"/>
    <col min="5900" max="5900" width="15.5703125" customWidth="1"/>
    <col min="5901" max="5901" width="15.42578125" customWidth="1"/>
    <col min="5902" max="5902" width="14.42578125" customWidth="1"/>
    <col min="5903" max="5903" width="15.28515625" customWidth="1"/>
    <col min="5904" max="5904" width="16.7109375" customWidth="1"/>
    <col min="6117" max="6117" width="7.7109375" customWidth="1"/>
    <col min="6118" max="6118" width="40.28515625" customWidth="1"/>
    <col min="6119" max="6119" width="12.140625" customWidth="1"/>
    <col min="6120" max="6120" width="13.7109375" customWidth="1"/>
    <col min="6121" max="6121" width="13.28515625" bestFit="1" customWidth="1"/>
    <col min="6122" max="6122" width="17.28515625" customWidth="1"/>
    <col min="6123" max="6123" width="8.85546875" customWidth="1"/>
    <col min="6124" max="6124" width="33.42578125" customWidth="1"/>
    <col min="6125" max="6125" width="14.28515625" customWidth="1"/>
    <col min="6126" max="6126" width="12.85546875" customWidth="1"/>
    <col min="6127" max="6127" width="14.28515625" bestFit="1" customWidth="1"/>
    <col min="6128" max="6128" width="17.5703125" customWidth="1"/>
    <col min="6129" max="6129" width="17.28515625" customWidth="1"/>
    <col min="6130" max="6130" width="8.85546875" customWidth="1"/>
    <col min="6131" max="6131" width="33.42578125" customWidth="1"/>
    <col min="6132" max="6133" width="14.28515625" customWidth="1"/>
    <col min="6134" max="6134" width="15.28515625" bestFit="1" customWidth="1"/>
    <col min="6135" max="6136" width="17.5703125" customWidth="1"/>
    <col min="6137" max="6137" width="8.85546875" customWidth="1"/>
    <col min="6138" max="6138" width="33.42578125" customWidth="1"/>
    <col min="6139" max="6140" width="14.28515625" customWidth="1"/>
    <col min="6141" max="6141" width="15.28515625" bestFit="1" customWidth="1"/>
    <col min="6142" max="6143" width="17.5703125" customWidth="1"/>
    <col min="6144" max="6144" width="8.85546875" customWidth="1"/>
    <col min="6145" max="6145" width="42.7109375" customWidth="1"/>
    <col min="6146" max="6146" width="13.5703125" customWidth="1"/>
    <col min="6147" max="6147" width="14.28515625" customWidth="1"/>
    <col min="6148" max="6148" width="13.28515625" customWidth="1"/>
    <col min="6149" max="6149" width="13.140625" customWidth="1"/>
    <col min="6150" max="6150" width="16.7109375" customWidth="1"/>
    <col min="6151" max="6151" width="17.42578125" customWidth="1"/>
    <col min="6154" max="6154" width="41.7109375" customWidth="1"/>
    <col min="6155" max="6155" width="14" customWidth="1"/>
    <col min="6156" max="6156" width="15.5703125" customWidth="1"/>
    <col min="6157" max="6157" width="15.42578125" customWidth="1"/>
    <col min="6158" max="6158" width="14.42578125" customWidth="1"/>
    <col min="6159" max="6159" width="15.28515625" customWidth="1"/>
    <col min="6160" max="6160" width="16.7109375" customWidth="1"/>
    <col min="6373" max="6373" width="7.7109375" customWidth="1"/>
    <col min="6374" max="6374" width="40.28515625" customWidth="1"/>
    <col min="6375" max="6375" width="12.140625" customWidth="1"/>
    <col min="6376" max="6376" width="13.7109375" customWidth="1"/>
    <col min="6377" max="6377" width="13.28515625" bestFit="1" customWidth="1"/>
    <col min="6378" max="6378" width="17.28515625" customWidth="1"/>
    <col min="6379" max="6379" width="8.85546875" customWidth="1"/>
    <col min="6380" max="6380" width="33.42578125" customWidth="1"/>
    <col min="6381" max="6381" width="14.28515625" customWidth="1"/>
    <col min="6382" max="6382" width="12.85546875" customWidth="1"/>
    <col min="6383" max="6383" width="14.28515625" bestFit="1" customWidth="1"/>
    <col min="6384" max="6384" width="17.5703125" customWidth="1"/>
    <col min="6385" max="6385" width="17.28515625" customWidth="1"/>
    <col min="6386" max="6386" width="8.85546875" customWidth="1"/>
    <col min="6387" max="6387" width="33.42578125" customWidth="1"/>
    <col min="6388" max="6389" width="14.28515625" customWidth="1"/>
    <col min="6390" max="6390" width="15.28515625" bestFit="1" customWidth="1"/>
    <col min="6391" max="6392" width="17.5703125" customWidth="1"/>
    <col min="6393" max="6393" width="8.85546875" customWidth="1"/>
    <col min="6394" max="6394" width="33.42578125" customWidth="1"/>
    <col min="6395" max="6396" width="14.28515625" customWidth="1"/>
    <col min="6397" max="6397" width="15.28515625" bestFit="1" customWidth="1"/>
    <col min="6398" max="6399" width="17.5703125" customWidth="1"/>
    <col min="6400" max="6400" width="8.85546875" customWidth="1"/>
    <col min="6401" max="6401" width="42.7109375" customWidth="1"/>
    <col min="6402" max="6402" width="13.5703125" customWidth="1"/>
    <col min="6403" max="6403" width="14.28515625" customWidth="1"/>
    <col min="6404" max="6404" width="13.28515625" customWidth="1"/>
    <col min="6405" max="6405" width="13.140625" customWidth="1"/>
    <col min="6406" max="6406" width="16.7109375" customWidth="1"/>
    <col min="6407" max="6407" width="17.42578125" customWidth="1"/>
    <col min="6410" max="6410" width="41.7109375" customWidth="1"/>
    <col min="6411" max="6411" width="14" customWidth="1"/>
    <col min="6412" max="6412" width="15.5703125" customWidth="1"/>
    <col min="6413" max="6413" width="15.42578125" customWidth="1"/>
    <col min="6414" max="6414" width="14.42578125" customWidth="1"/>
    <col min="6415" max="6415" width="15.28515625" customWidth="1"/>
    <col min="6416" max="6416" width="16.7109375" customWidth="1"/>
    <col min="6629" max="6629" width="7.7109375" customWidth="1"/>
    <col min="6630" max="6630" width="40.28515625" customWidth="1"/>
    <col min="6631" max="6631" width="12.140625" customWidth="1"/>
    <col min="6632" max="6632" width="13.7109375" customWidth="1"/>
    <col min="6633" max="6633" width="13.28515625" bestFit="1" customWidth="1"/>
    <col min="6634" max="6634" width="17.28515625" customWidth="1"/>
    <col min="6635" max="6635" width="8.85546875" customWidth="1"/>
    <col min="6636" max="6636" width="33.42578125" customWidth="1"/>
    <col min="6637" max="6637" width="14.28515625" customWidth="1"/>
    <col min="6638" max="6638" width="12.85546875" customWidth="1"/>
    <col min="6639" max="6639" width="14.28515625" bestFit="1" customWidth="1"/>
    <col min="6640" max="6640" width="17.5703125" customWidth="1"/>
    <col min="6641" max="6641" width="17.28515625" customWidth="1"/>
    <col min="6642" max="6642" width="8.85546875" customWidth="1"/>
    <col min="6643" max="6643" width="33.42578125" customWidth="1"/>
    <col min="6644" max="6645" width="14.28515625" customWidth="1"/>
    <col min="6646" max="6646" width="15.28515625" bestFit="1" customWidth="1"/>
    <col min="6647" max="6648" width="17.5703125" customWidth="1"/>
    <col min="6649" max="6649" width="8.85546875" customWidth="1"/>
    <col min="6650" max="6650" width="33.42578125" customWidth="1"/>
    <col min="6651" max="6652" width="14.28515625" customWidth="1"/>
    <col min="6653" max="6653" width="15.28515625" bestFit="1" customWidth="1"/>
    <col min="6654" max="6655" width="17.5703125" customWidth="1"/>
    <col min="6656" max="6656" width="8.85546875" customWidth="1"/>
    <col min="6657" max="6657" width="42.7109375" customWidth="1"/>
    <col min="6658" max="6658" width="13.5703125" customWidth="1"/>
    <col min="6659" max="6659" width="14.28515625" customWidth="1"/>
    <col min="6660" max="6660" width="13.28515625" customWidth="1"/>
    <col min="6661" max="6661" width="13.140625" customWidth="1"/>
    <col min="6662" max="6662" width="16.7109375" customWidth="1"/>
    <col min="6663" max="6663" width="17.42578125" customWidth="1"/>
    <col min="6666" max="6666" width="41.7109375" customWidth="1"/>
    <col min="6667" max="6667" width="14" customWidth="1"/>
    <col min="6668" max="6668" width="15.5703125" customWidth="1"/>
    <col min="6669" max="6669" width="15.42578125" customWidth="1"/>
    <col min="6670" max="6670" width="14.42578125" customWidth="1"/>
    <col min="6671" max="6671" width="15.28515625" customWidth="1"/>
    <col min="6672" max="6672" width="16.7109375" customWidth="1"/>
    <col min="6885" max="6885" width="7.7109375" customWidth="1"/>
    <col min="6886" max="6886" width="40.28515625" customWidth="1"/>
    <col min="6887" max="6887" width="12.140625" customWidth="1"/>
    <col min="6888" max="6888" width="13.7109375" customWidth="1"/>
    <col min="6889" max="6889" width="13.28515625" bestFit="1" customWidth="1"/>
    <col min="6890" max="6890" width="17.28515625" customWidth="1"/>
    <col min="6891" max="6891" width="8.85546875" customWidth="1"/>
    <col min="6892" max="6892" width="33.42578125" customWidth="1"/>
    <col min="6893" max="6893" width="14.28515625" customWidth="1"/>
    <col min="6894" max="6894" width="12.85546875" customWidth="1"/>
    <col min="6895" max="6895" width="14.28515625" bestFit="1" customWidth="1"/>
    <col min="6896" max="6896" width="17.5703125" customWidth="1"/>
    <col min="6897" max="6897" width="17.28515625" customWidth="1"/>
    <col min="6898" max="6898" width="8.85546875" customWidth="1"/>
    <col min="6899" max="6899" width="33.42578125" customWidth="1"/>
    <col min="6900" max="6901" width="14.28515625" customWidth="1"/>
    <col min="6902" max="6902" width="15.28515625" bestFit="1" customWidth="1"/>
    <col min="6903" max="6904" width="17.5703125" customWidth="1"/>
    <col min="6905" max="6905" width="8.85546875" customWidth="1"/>
    <col min="6906" max="6906" width="33.42578125" customWidth="1"/>
    <col min="6907" max="6908" width="14.28515625" customWidth="1"/>
    <col min="6909" max="6909" width="15.28515625" bestFit="1" customWidth="1"/>
    <col min="6910" max="6911" width="17.5703125" customWidth="1"/>
    <col min="6912" max="6912" width="8.85546875" customWidth="1"/>
    <col min="6913" max="6913" width="42.7109375" customWidth="1"/>
    <col min="6914" max="6914" width="13.5703125" customWidth="1"/>
    <col min="6915" max="6915" width="14.28515625" customWidth="1"/>
    <col min="6916" max="6916" width="13.28515625" customWidth="1"/>
    <col min="6917" max="6917" width="13.140625" customWidth="1"/>
    <col min="6918" max="6918" width="16.7109375" customWidth="1"/>
    <col min="6919" max="6919" width="17.42578125" customWidth="1"/>
    <col min="6922" max="6922" width="41.7109375" customWidth="1"/>
    <col min="6923" max="6923" width="14" customWidth="1"/>
    <col min="6924" max="6924" width="15.5703125" customWidth="1"/>
    <col min="6925" max="6925" width="15.42578125" customWidth="1"/>
    <col min="6926" max="6926" width="14.42578125" customWidth="1"/>
    <col min="6927" max="6927" width="15.28515625" customWidth="1"/>
    <col min="6928" max="6928" width="16.7109375" customWidth="1"/>
    <col min="7141" max="7141" width="7.7109375" customWidth="1"/>
    <col min="7142" max="7142" width="40.28515625" customWidth="1"/>
    <col min="7143" max="7143" width="12.140625" customWidth="1"/>
    <col min="7144" max="7144" width="13.7109375" customWidth="1"/>
    <col min="7145" max="7145" width="13.28515625" bestFit="1" customWidth="1"/>
    <col min="7146" max="7146" width="17.28515625" customWidth="1"/>
    <col min="7147" max="7147" width="8.85546875" customWidth="1"/>
    <col min="7148" max="7148" width="33.42578125" customWidth="1"/>
    <col min="7149" max="7149" width="14.28515625" customWidth="1"/>
    <col min="7150" max="7150" width="12.85546875" customWidth="1"/>
    <col min="7151" max="7151" width="14.28515625" bestFit="1" customWidth="1"/>
    <col min="7152" max="7152" width="17.5703125" customWidth="1"/>
    <col min="7153" max="7153" width="17.28515625" customWidth="1"/>
    <col min="7154" max="7154" width="8.85546875" customWidth="1"/>
    <col min="7155" max="7155" width="33.42578125" customWidth="1"/>
    <col min="7156" max="7157" width="14.28515625" customWidth="1"/>
    <col min="7158" max="7158" width="15.28515625" bestFit="1" customWidth="1"/>
    <col min="7159" max="7160" width="17.5703125" customWidth="1"/>
    <col min="7161" max="7161" width="8.85546875" customWidth="1"/>
    <col min="7162" max="7162" width="33.42578125" customWidth="1"/>
    <col min="7163" max="7164" width="14.28515625" customWidth="1"/>
    <col min="7165" max="7165" width="15.28515625" bestFit="1" customWidth="1"/>
    <col min="7166" max="7167" width="17.5703125" customWidth="1"/>
    <col min="7168" max="7168" width="8.85546875" customWidth="1"/>
    <col min="7169" max="7169" width="42.7109375" customWidth="1"/>
    <col min="7170" max="7170" width="13.5703125" customWidth="1"/>
    <col min="7171" max="7171" width="14.28515625" customWidth="1"/>
    <col min="7172" max="7172" width="13.28515625" customWidth="1"/>
    <col min="7173" max="7173" width="13.140625" customWidth="1"/>
    <col min="7174" max="7174" width="16.7109375" customWidth="1"/>
    <col min="7175" max="7175" width="17.42578125" customWidth="1"/>
    <col min="7178" max="7178" width="41.7109375" customWidth="1"/>
    <col min="7179" max="7179" width="14" customWidth="1"/>
    <col min="7180" max="7180" width="15.5703125" customWidth="1"/>
    <col min="7181" max="7181" width="15.42578125" customWidth="1"/>
    <col min="7182" max="7182" width="14.42578125" customWidth="1"/>
    <col min="7183" max="7183" width="15.28515625" customWidth="1"/>
    <col min="7184" max="7184" width="16.7109375" customWidth="1"/>
    <col min="7397" max="7397" width="7.7109375" customWidth="1"/>
    <col min="7398" max="7398" width="40.28515625" customWidth="1"/>
    <col min="7399" max="7399" width="12.140625" customWidth="1"/>
    <col min="7400" max="7400" width="13.7109375" customWidth="1"/>
    <col min="7401" max="7401" width="13.28515625" bestFit="1" customWidth="1"/>
    <col min="7402" max="7402" width="17.28515625" customWidth="1"/>
    <col min="7403" max="7403" width="8.85546875" customWidth="1"/>
    <col min="7404" max="7404" width="33.42578125" customWidth="1"/>
    <col min="7405" max="7405" width="14.28515625" customWidth="1"/>
    <col min="7406" max="7406" width="12.85546875" customWidth="1"/>
    <col min="7407" max="7407" width="14.28515625" bestFit="1" customWidth="1"/>
    <col min="7408" max="7408" width="17.5703125" customWidth="1"/>
    <col min="7409" max="7409" width="17.28515625" customWidth="1"/>
    <col min="7410" max="7410" width="8.85546875" customWidth="1"/>
    <col min="7411" max="7411" width="33.42578125" customWidth="1"/>
    <col min="7412" max="7413" width="14.28515625" customWidth="1"/>
    <col min="7414" max="7414" width="15.28515625" bestFit="1" customWidth="1"/>
    <col min="7415" max="7416" width="17.5703125" customWidth="1"/>
    <col min="7417" max="7417" width="8.85546875" customWidth="1"/>
    <col min="7418" max="7418" width="33.42578125" customWidth="1"/>
    <col min="7419" max="7420" width="14.28515625" customWidth="1"/>
    <col min="7421" max="7421" width="15.28515625" bestFit="1" customWidth="1"/>
    <col min="7422" max="7423" width="17.5703125" customWidth="1"/>
    <col min="7424" max="7424" width="8.85546875" customWidth="1"/>
    <col min="7425" max="7425" width="42.7109375" customWidth="1"/>
    <col min="7426" max="7426" width="13.5703125" customWidth="1"/>
    <col min="7427" max="7427" width="14.28515625" customWidth="1"/>
    <col min="7428" max="7428" width="13.28515625" customWidth="1"/>
    <col min="7429" max="7429" width="13.140625" customWidth="1"/>
    <col min="7430" max="7430" width="16.7109375" customWidth="1"/>
    <col min="7431" max="7431" width="17.42578125" customWidth="1"/>
    <col min="7434" max="7434" width="41.7109375" customWidth="1"/>
    <col min="7435" max="7435" width="14" customWidth="1"/>
    <col min="7436" max="7436" width="15.5703125" customWidth="1"/>
    <col min="7437" max="7437" width="15.42578125" customWidth="1"/>
    <col min="7438" max="7438" width="14.42578125" customWidth="1"/>
    <col min="7439" max="7439" width="15.28515625" customWidth="1"/>
    <col min="7440" max="7440" width="16.7109375" customWidth="1"/>
    <col min="7653" max="7653" width="7.7109375" customWidth="1"/>
    <col min="7654" max="7654" width="40.28515625" customWidth="1"/>
    <col min="7655" max="7655" width="12.140625" customWidth="1"/>
    <col min="7656" max="7656" width="13.7109375" customWidth="1"/>
    <col min="7657" max="7657" width="13.28515625" bestFit="1" customWidth="1"/>
    <col min="7658" max="7658" width="17.28515625" customWidth="1"/>
    <col min="7659" max="7659" width="8.85546875" customWidth="1"/>
    <col min="7660" max="7660" width="33.42578125" customWidth="1"/>
    <col min="7661" max="7661" width="14.28515625" customWidth="1"/>
    <col min="7662" max="7662" width="12.85546875" customWidth="1"/>
    <col min="7663" max="7663" width="14.28515625" bestFit="1" customWidth="1"/>
    <col min="7664" max="7664" width="17.5703125" customWidth="1"/>
    <col min="7665" max="7665" width="17.28515625" customWidth="1"/>
    <col min="7666" max="7666" width="8.85546875" customWidth="1"/>
    <col min="7667" max="7667" width="33.42578125" customWidth="1"/>
    <col min="7668" max="7669" width="14.28515625" customWidth="1"/>
    <col min="7670" max="7670" width="15.28515625" bestFit="1" customWidth="1"/>
    <col min="7671" max="7672" width="17.5703125" customWidth="1"/>
    <col min="7673" max="7673" width="8.85546875" customWidth="1"/>
    <col min="7674" max="7674" width="33.42578125" customWidth="1"/>
    <col min="7675" max="7676" width="14.28515625" customWidth="1"/>
    <col min="7677" max="7677" width="15.28515625" bestFit="1" customWidth="1"/>
    <col min="7678" max="7679" width="17.5703125" customWidth="1"/>
    <col min="7680" max="7680" width="8.85546875" customWidth="1"/>
    <col min="7681" max="7681" width="42.7109375" customWidth="1"/>
    <col min="7682" max="7682" width="13.5703125" customWidth="1"/>
    <col min="7683" max="7683" width="14.28515625" customWidth="1"/>
    <col min="7684" max="7684" width="13.28515625" customWidth="1"/>
    <col min="7685" max="7685" width="13.140625" customWidth="1"/>
    <col min="7686" max="7686" width="16.7109375" customWidth="1"/>
    <col min="7687" max="7687" width="17.42578125" customWidth="1"/>
    <col min="7690" max="7690" width="41.7109375" customWidth="1"/>
    <col min="7691" max="7691" width="14" customWidth="1"/>
    <col min="7692" max="7692" width="15.5703125" customWidth="1"/>
    <col min="7693" max="7693" width="15.42578125" customWidth="1"/>
    <col min="7694" max="7694" width="14.42578125" customWidth="1"/>
    <col min="7695" max="7695" width="15.28515625" customWidth="1"/>
    <col min="7696" max="7696" width="16.7109375" customWidth="1"/>
    <col min="7909" max="7909" width="7.7109375" customWidth="1"/>
    <col min="7910" max="7910" width="40.28515625" customWidth="1"/>
    <col min="7911" max="7911" width="12.140625" customWidth="1"/>
    <col min="7912" max="7912" width="13.7109375" customWidth="1"/>
    <col min="7913" max="7913" width="13.28515625" bestFit="1" customWidth="1"/>
    <col min="7914" max="7914" width="17.28515625" customWidth="1"/>
    <col min="7915" max="7915" width="8.85546875" customWidth="1"/>
    <col min="7916" max="7916" width="33.42578125" customWidth="1"/>
    <col min="7917" max="7917" width="14.28515625" customWidth="1"/>
    <col min="7918" max="7918" width="12.85546875" customWidth="1"/>
    <col min="7919" max="7919" width="14.28515625" bestFit="1" customWidth="1"/>
    <col min="7920" max="7920" width="17.5703125" customWidth="1"/>
    <col min="7921" max="7921" width="17.28515625" customWidth="1"/>
    <col min="7922" max="7922" width="8.85546875" customWidth="1"/>
    <col min="7923" max="7923" width="33.42578125" customWidth="1"/>
    <col min="7924" max="7925" width="14.28515625" customWidth="1"/>
    <col min="7926" max="7926" width="15.28515625" bestFit="1" customWidth="1"/>
    <col min="7927" max="7928" width="17.5703125" customWidth="1"/>
    <col min="7929" max="7929" width="8.85546875" customWidth="1"/>
    <col min="7930" max="7930" width="33.42578125" customWidth="1"/>
    <col min="7931" max="7932" width="14.28515625" customWidth="1"/>
    <col min="7933" max="7933" width="15.28515625" bestFit="1" customWidth="1"/>
    <col min="7934" max="7935" width="17.5703125" customWidth="1"/>
    <col min="7936" max="7936" width="8.85546875" customWidth="1"/>
    <col min="7937" max="7937" width="42.7109375" customWidth="1"/>
    <col min="7938" max="7938" width="13.5703125" customWidth="1"/>
    <col min="7939" max="7939" width="14.28515625" customWidth="1"/>
    <col min="7940" max="7940" width="13.28515625" customWidth="1"/>
    <col min="7941" max="7941" width="13.140625" customWidth="1"/>
    <col min="7942" max="7942" width="16.7109375" customWidth="1"/>
    <col min="7943" max="7943" width="17.42578125" customWidth="1"/>
    <col min="7946" max="7946" width="41.7109375" customWidth="1"/>
    <col min="7947" max="7947" width="14" customWidth="1"/>
    <col min="7948" max="7948" width="15.5703125" customWidth="1"/>
    <col min="7949" max="7949" width="15.42578125" customWidth="1"/>
    <col min="7950" max="7950" width="14.42578125" customWidth="1"/>
    <col min="7951" max="7951" width="15.28515625" customWidth="1"/>
    <col min="7952" max="7952" width="16.7109375" customWidth="1"/>
    <col min="8165" max="8165" width="7.7109375" customWidth="1"/>
    <col min="8166" max="8166" width="40.28515625" customWidth="1"/>
    <col min="8167" max="8167" width="12.140625" customWidth="1"/>
    <col min="8168" max="8168" width="13.7109375" customWidth="1"/>
    <col min="8169" max="8169" width="13.28515625" bestFit="1" customWidth="1"/>
    <col min="8170" max="8170" width="17.28515625" customWidth="1"/>
    <col min="8171" max="8171" width="8.85546875" customWidth="1"/>
    <col min="8172" max="8172" width="33.42578125" customWidth="1"/>
    <col min="8173" max="8173" width="14.28515625" customWidth="1"/>
    <col min="8174" max="8174" width="12.85546875" customWidth="1"/>
    <col min="8175" max="8175" width="14.28515625" bestFit="1" customWidth="1"/>
    <col min="8176" max="8176" width="17.5703125" customWidth="1"/>
    <col min="8177" max="8177" width="17.28515625" customWidth="1"/>
    <col min="8178" max="8178" width="8.85546875" customWidth="1"/>
    <col min="8179" max="8179" width="33.42578125" customWidth="1"/>
    <col min="8180" max="8181" width="14.28515625" customWidth="1"/>
    <col min="8182" max="8182" width="15.28515625" bestFit="1" customWidth="1"/>
    <col min="8183" max="8184" width="17.5703125" customWidth="1"/>
    <col min="8185" max="8185" width="8.85546875" customWidth="1"/>
    <col min="8186" max="8186" width="33.42578125" customWidth="1"/>
    <col min="8187" max="8188" width="14.28515625" customWidth="1"/>
    <col min="8189" max="8189" width="15.28515625" bestFit="1" customWidth="1"/>
    <col min="8190" max="8191" width="17.5703125" customWidth="1"/>
    <col min="8192" max="8192" width="8.85546875" customWidth="1"/>
    <col min="8193" max="8193" width="42.7109375" customWidth="1"/>
    <col min="8194" max="8194" width="13.5703125" customWidth="1"/>
    <col min="8195" max="8195" width="14.28515625" customWidth="1"/>
    <col min="8196" max="8196" width="13.28515625" customWidth="1"/>
    <col min="8197" max="8197" width="13.140625" customWidth="1"/>
    <col min="8198" max="8198" width="16.7109375" customWidth="1"/>
    <col min="8199" max="8199" width="17.42578125" customWidth="1"/>
    <col min="8202" max="8202" width="41.7109375" customWidth="1"/>
    <col min="8203" max="8203" width="14" customWidth="1"/>
    <col min="8204" max="8204" width="15.5703125" customWidth="1"/>
    <col min="8205" max="8205" width="15.42578125" customWidth="1"/>
    <col min="8206" max="8206" width="14.42578125" customWidth="1"/>
    <col min="8207" max="8207" width="15.28515625" customWidth="1"/>
    <col min="8208" max="8208" width="16.7109375" customWidth="1"/>
    <col min="8421" max="8421" width="7.7109375" customWidth="1"/>
    <col min="8422" max="8422" width="40.28515625" customWidth="1"/>
    <col min="8423" max="8423" width="12.140625" customWidth="1"/>
    <col min="8424" max="8424" width="13.7109375" customWidth="1"/>
    <col min="8425" max="8425" width="13.28515625" bestFit="1" customWidth="1"/>
    <col min="8426" max="8426" width="17.28515625" customWidth="1"/>
    <col min="8427" max="8427" width="8.85546875" customWidth="1"/>
    <col min="8428" max="8428" width="33.42578125" customWidth="1"/>
    <col min="8429" max="8429" width="14.28515625" customWidth="1"/>
    <col min="8430" max="8430" width="12.85546875" customWidth="1"/>
    <col min="8431" max="8431" width="14.28515625" bestFit="1" customWidth="1"/>
    <col min="8432" max="8432" width="17.5703125" customWidth="1"/>
    <col min="8433" max="8433" width="17.28515625" customWidth="1"/>
    <col min="8434" max="8434" width="8.85546875" customWidth="1"/>
    <col min="8435" max="8435" width="33.42578125" customWidth="1"/>
    <col min="8436" max="8437" width="14.28515625" customWidth="1"/>
    <col min="8438" max="8438" width="15.28515625" bestFit="1" customWidth="1"/>
    <col min="8439" max="8440" width="17.5703125" customWidth="1"/>
    <col min="8441" max="8441" width="8.85546875" customWidth="1"/>
    <col min="8442" max="8442" width="33.42578125" customWidth="1"/>
    <col min="8443" max="8444" width="14.28515625" customWidth="1"/>
    <col min="8445" max="8445" width="15.28515625" bestFit="1" customWidth="1"/>
    <col min="8446" max="8447" width="17.5703125" customWidth="1"/>
    <col min="8448" max="8448" width="8.85546875" customWidth="1"/>
    <col min="8449" max="8449" width="42.7109375" customWidth="1"/>
    <col min="8450" max="8450" width="13.5703125" customWidth="1"/>
    <col min="8451" max="8451" width="14.28515625" customWidth="1"/>
    <col min="8452" max="8452" width="13.28515625" customWidth="1"/>
    <col min="8453" max="8453" width="13.140625" customWidth="1"/>
    <col min="8454" max="8454" width="16.7109375" customWidth="1"/>
    <col min="8455" max="8455" width="17.42578125" customWidth="1"/>
    <col min="8458" max="8458" width="41.7109375" customWidth="1"/>
    <col min="8459" max="8459" width="14" customWidth="1"/>
    <col min="8460" max="8460" width="15.5703125" customWidth="1"/>
    <col min="8461" max="8461" width="15.42578125" customWidth="1"/>
    <col min="8462" max="8462" width="14.42578125" customWidth="1"/>
    <col min="8463" max="8463" width="15.28515625" customWidth="1"/>
    <col min="8464" max="8464" width="16.7109375" customWidth="1"/>
    <col min="8677" max="8677" width="7.7109375" customWidth="1"/>
    <col min="8678" max="8678" width="40.28515625" customWidth="1"/>
    <col min="8679" max="8679" width="12.140625" customWidth="1"/>
    <col min="8680" max="8680" width="13.7109375" customWidth="1"/>
    <col min="8681" max="8681" width="13.28515625" bestFit="1" customWidth="1"/>
    <col min="8682" max="8682" width="17.28515625" customWidth="1"/>
    <col min="8683" max="8683" width="8.85546875" customWidth="1"/>
    <col min="8684" max="8684" width="33.42578125" customWidth="1"/>
    <col min="8685" max="8685" width="14.28515625" customWidth="1"/>
    <col min="8686" max="8686" width="12.85546875" customWidth="1"/>
    <col min="8687" max="8687" width="14.28515625" bestFit="1" customWidth="1"/>
    <col min="8688" max="8688" width="17.5703125" customWidth="1"/>
    <col min="8689" max="8689" width="17.28515625" customWidth="1"/>
    <col min="8690" max="8690" width="8.85546875" customWidth="1"/>
    <col min="8691" max="8691" width="33.42578125" customWidth="1"/>
    <col min="8692" max="8693" width="14.28515625" customWidth="1"/>
    <col min="8694" max="8694" width="15.28515625" bestFit="1" customWidth="1"/>
    <col min="8695" max="8696" width="17.5703125" customWidth="1"/>
    <col min="8697" max="8697" width="8.85546875" customWidth="1"/>
    <col min="8698" max="8698" width="33.42578125" customWidth="1"/>
    <col min="8699" max="8700" width="14.28515625" customWidth="1"/>
    <col min="8701" max="8701" width="15.28515625" bestFit="1" customWidth="1"/>
    <col min="8702" max="8703" width="17.5703125" customWidth="1"/>
    <col min="8704" max="8704" width="8.85546875" customWidth="1"/>
    <col min="8705" max="8705" width="42.7109375" customWidth="1"/>
    <col min="8706" max="8706" width="13.5703125" customWidth="1"/>
    <col min="8707" max="8707" width="14.28515625" customWidth="1"/>
    <col min="8708" max="8708" width="13.28515625" customWidth="1"/>
    <col min="8709" max="8709" width="13.140625" customWidth="1"/>
    <col min="8710" max="8710" width="16.7109375" customWidth="1"/>
    <col min="8711" max="8711" width="17.42578125" customWidth="1"/>
    <col min="8714" max="8714" width="41.7109375" customWidth="1"/>
    <col min="8715" max="8715" width="14" customWidth="1"/>
    <col min="8716" max="8716" width="15.5703125" customWidth="1"/>
    <col min="8717" max="8717" width="15.42578125" customWidth="1"/>
    <col min="8718" max="8718" width="14.42578125" customWidth="1"/>
    <col min="8719" max="8719" width="15.28515625" customWidth="1"/>
    <col min="8720" max="8720" width="16.7109375" customWidth="1"/>
    <col min="8933" max="8933" width="7.7109375" customWidth="1"/>
    <col min="8934" max="8934" width="40.28515625" customWidth="1"/>
    <col min="8935" max="8935" width="12.140625" customWidth="1"/>
    <col min="8936" max="8936" width="13.7109375" customWidth="1"/>
    <col min="8937" max="8937" width="13.28515625" bestFit="1" customWidth="1"/>
    <col min="8938" max="8938" width="17.28515625" customWidth="1"/>
    <col min="8939" max="8939" width="8.85546875" customWidth="1"/>
    <col min="8940" max="8940" width="33.42578125" customWidth="1"/>
    <col min="8941" max="8941" width="14.28515625" customWidth="1"/>
    <col min="8942" max="8942" width="12.85546875" customWidth="1"/>
    <col min="8943" max="8943" width="14.28515625" bestFit="1" customWidth="1"/>
    <col min="8944" max="8944" width="17.5703125" customWidth="1"/>
    <col min="8945" max="8945" width="17.28515625" customWidth="1"/>
    <col min="8946" max="8946" width="8.85546875" customWidth="1"/>
    <col min="8947" max="8947" width="33.42578125" customWidth="1"/>
    <col min="8948" max="8949" width="14.28515625" customWidth="1"/>
    <col min="8950" max="8950" width="15.28515625" bestFit="1" customWidth="1"/>
    <col min="8951" max="8952" width="17.5703125" customWidth="1"/>
    <col min="8953" max="8953" width="8.85546875" customWidth="1"/>
    <col min="8954" max="8954" width="33.42578125" customWidth="1"/>
    <col min="8955" max="8956" width="14.28515625" customWidth="1"/>
    <col min="8957" max="8957" width="15.28515625" bestFit="1" customWidth="1"/>
    <col min="8958" max="8959" width="17.5703125" customWidth="1"/>
    <col min="8960" max="8960" width="8.85546875" customWidth="1"/>
    <col min="8961" max="8961" width="42.7109375" customWidth="1"/>
    <col min="8962" max="8962" width="13.5703125" customWidth="1"/>
    <col min="8963" max="8963" width="14.28515625" customWidth="1"/>
    <col min="8964" max="8964" width="13.28515625" customWidth="1"/>
    <col min="8965" max="8965" width="13.140625" customWidth="1"/>
    <col min="8966" max="8966" width="16.7109375" customWidth="1"/>
    <col min="8967" max="8967" width="17.42578125" customWidth="1"/>
    <col min="8970" max="8970" width="41.7109375" customWidth="1"/>
    <col min="8971" max="8971" width="14" customWidth="1"/>
    <col min="8972" max="8972" width="15.5703125" customWidth="1"/>
    <col min="8973" max="8973" width="15.42578125" customWidth="1"/>
    <col min="8974" max="8974" width="14.42578125" customWidth="1"/>
    <col min="8975" max="8975" width="15.28515625" customWidth="1"/>
    <col min="8976" max="8976" width="16.7109375" customWidth="1"/>
    <col min="9189" max="9189" width="7.7109375" customWidth="1"/>
    <col min="9190" max="9190" width="40.28515625" customWidth="1"/>
    <col min="9191" max="9191" width="12.140625" customWidth="1"/>
    <col min="9192" max="9192" width="13.7109375" customWidth="1"/>
    <col min="9193" max="9193" width="13.28515625" bestFit="1" customWidth="1"/>
    <col min="9194" max="9194" width="17.28515625" customWidth="1"/>
    <col min="9195" max="9195" width="8.85546875" customWidth="1"/>
    <col min="9196" max="9196" width="33.42578125" customWidth="1"/>
    <col min="9197" max="9197" width="14.28515625" customWidth="1"/>
    <col min="9198" max="9198" width="12.85546875" customWidth="1"/>
    <col min="9199" max="9199" width="14.28515625" bestFit="1" customWidth="1"/>
    <col min="9200" max="9200" width="17.5703125" customWidth="1"/>
    <col min="9201" max="9201" width="17.28515625" customWidth="1"/>
    <col min="9202" max="9202" width="8.85546875" customWidth="1"/>
    <col min="9203" max="9203" width="33.42578125" customWidth="1"/>
    <col min="9204" max="9205" width="14.28515625" customWidth="1"/>
    <col min="9206" max="9206" width="15.28515625" bestFit="1" customWidth="1"/>
    <col min="9207" max="9208" width="17.5703125" customWidth="1"/>
    <col min="9209" max="9209" width="8.85546875" customWidth="1"/>
    <col min="9210" max="9210" width="33.42578125" customWidth="1"/>
    <col min="9211" max="9212" width="14.28515625" customWidth="1"/>
    <col min="9213" max="9213" width="15.28515625" bestFit="1" customWidth="1"/>
    <col min="9214" max="9215" width="17.5703125" customWidth="1"/>
    <col min="9216" max="9216" width="8.85546875" customWidth="1"/>
    <col min="9217" max="9217" width="42.7109375" customWidth="1"/>
    <col min="9218" max="9218" width="13.5703125" customWidth="1"/>
    <col min="9219" max="9219" width="14.28515625" customWidth="1"/>
    <col min="9220" max="9220" width="13.28515625" customWidth="1"/>
    <col min="9221" max="9221" width="13.140625" customWidth="1"/>
    <col min="9222" max="9222" width="16.7109375" customWidth="1"/>
    <col min="9223" max="9223" width="17.42578125" customWidth="1"/>
    <col min="9226" max="9226" width="41.7109375" customWidth="1"/>
    <col min="9227" max="9227" width="14" customWidth="1"/>
    <col min="9228" max="9228" width="15.5703125" customWidth="1"/>
    <col min="9229" max="9229" width="15.42578125" customWidth="1"/>
    <col min="9230" max="9230" width="14.42578125" customWidth="1"/>
    <col min="9231" max="9231" width="15.28515625" customWidth="1"/>
    <col min="9232" max="9232" width="16.7109375" customWidth="1"/>
    <col min="9445" max="9445" width="7.7109375" customWidth="1"/>
    <col min="9446" max="9446" width="40.28515625" customWidth="1"/>
    <col min="9447" max="9447" width="12.140625" customWidth="1"/>
    <col min="9448" max="9448" width="13.7109375" customWidth="1"/>
    <col min="9449" max="9449" width="13.28515625" bestFit="1" customWidth="1"/>
    <col min="9450" max="9450" width="17.28515625" customWidth="1"/>
    <col min="9451" max="9451" width="8.85546875" customWidth="1"/>
    <col min="9452" max="9452" width="33.42578125" customWidth="1"/>
    <col min="9453" max="9453" width="14.28515625" customWidth="1"/>
    <col min="9454" max="9454" width="12.85546875" customWidth="1"/>
    <col min="9455" max="9455" width="14.28515625" bestFit="1" customWidth="1"/>
    <col min="9456" max="9456" width="17.5703125" customWidth="1"/>
    <col min="9457" max="9457" width="17.28515625" customWidth="1"/>
    <col min="9458" max="9458" width="8.85546875" customWidth="1"/>
    <col min="9459" max="9459" width="33.42578125" customWidth="1"/>
    <col min="9460" max="9461" width="14.28515625" customWidth="1"/>
    <col min="9462" max="9462" width="15.28515625" bestFit="1" customWidth="1"/>
    <col min="9463" max="9464" width="17.5703125" customWidth="1"/>
    <col min="9465" max="9465" width="8.85546875" customWidth="1"/>
    <col min="9466" max="9466" width="33.42578125" customWidth="1"/>
    <col min="9467" max="9468" width="14.28515625" customWidth="1"/>
    <col min="9469" max="9469" width="15.28515625" bestFit="1" customWidth="1"/>
    <col min="9470" max="9471" width="17.5703125" customWidth="1"/>
    <col min="9472" max="9472" width="8.85546875" customWidth="1"/>
    <col min="9473" max="9473" width="42.7109375" customWidth="1"/>
    <col min="9474" max="9474" width="13.5703125" customWidth="1"/>
    <col min="9475" max="9475" width="14.28515625" customWidth="1"/>
    <col min="9476" max="9476" width="13.28515625" customWidth="1"/>
    <col min="9477" max="9477" width="13.140625" customWidth="1"/>
    <col min="9478" max="9478" width="16.7109375" customWidth="1"/>
    <col min="9479" max="9479" width="17.42578125" customWidth="1"/>
    <col min="9482" max="9482" width="41.7109375" customWidth="1"/>
    <col min="9483" max="9483" width="14" customWidth="1"/>
    <col min="9484" max="9484" width="15.5703125" customWidth="1"/>
    <col min="9485" max="9485" width="15.42578125" customWidth="1"/>
    <col min="9486" max="9486" width="14.42578125" customWidth="1"/>
    <col min="9487" max="9487" width="15.28515625" customWidth="1"/>
    <col min="9488" max="9488" width="16.7109375" customWidth="1"/>
    <col min="9701" max="9701" width="7.7109375" customWidth="1"/>
    <col min="9702" max="9702" width="40.28515625" customWidth="1"/>
    <col min="9703" max="9703" width="12.140625" customWidth="1"/>
    <col min="9704" max="9704" width="13.7109375" customWidth="1"/>
    <col min="9705" max="9705" width="13.28515625" bestFit="1" customWidth="1"/>
    <col min="9706" max="9706" width="17.28515625" customWidth="1"/>
    <col min="9707" max="9707" width="8.85546875" customWidth="1"/>
    <col min="9708" max="9708" width="33.42578125" customWidth="1"/>
    <col min="9709" max="9709" width="14.28515625" customWidth="1"/>
    <col min="9710" max="9710" width="12.85546875" customWidth="1"/>
    <col min="9711" max="9711" width="14.28515625" bestFit="1" customWidth="1"/>
    <col min="9712" max="9712" width="17.5703125" customWidth="1"/>
    <col min="9713" max="9713" width="17.28515625" customWidth="1"/>
    <col min="9714" max="9714" width="8.85546875" customWidth="1"/>
    <col min="9715" max="9715" width="33.42578125" customWidth="1"/>
    <col min="9716" max="9717" width="14.28515625" customWidth="1"/>
    <col min="9718" max="9718" width="15.28515625" bestFit="1" customWidth="1"/>
    <col min="9719" max="9720" width="17.5703125" customWidth="1"/>
    <col min="9721" max="9721" width="8.85546875" customWidth="1"/>
    <col min="9722" max="9722" width="33.42578125" customWidth="1"/>
    <col min="9723" max="9724" width="14.28515625" customWidth="1"/>
    <col min="9725" max="9725" width="15.28515625" bestFit="1" customWidth="1"/>
    <col min="9726" max="9727" width="17.5703125" customWidth="1"/>
    <col min="9728" max="9728" width="8.85546875" customWidth="1"/>
    <col min="9729" max="9729" width="42.7109375" customWidth="1"/>
    <col min="9730" max="9730" width="13.5703125" customWidth="1"/>
    <col min="9731" max="9731" width="14.28515625" customWidth="1"/>
    <col min="9732" max="9732" width="13.28515625" customWidth="1"/>
    <col min="9733" max="9733" width="13.140625" customWidth="1"/>
    <col min="9734" max="9734" width="16.7109375" customWidth="1"/>
    <col min="9735" max="9735" width="17.42578125" customWidth="1"/>
    <col min="9738" max="9738" width="41.7109375" customWidth="1"/>
    <col min="9739" max="9739" width="14" customWidth="1"/>
    <col min="9740" max="9740" width="15.5703125" customWidth="1"/>
    <col min="9741" max="9741" width="15.42578125" customWidth="1"/>
    <col min="9742" max="9742" width="14.42578125" customWidth="1"/>
    <col min="9743" max="9743" width="15.28515625" customWidth="1"/>
    <col min="9744" max="9744" width="16.7109375" customWidth="1"/>
    <col min="9957" max="9957" width="7.7109375" customWidth="1"/>
    <col min="9958" max="9958" width="40.28515625" customWidth="1"/>
    <col min="9959" max="9959" width="12.140625" customWidth="1"/>
    <col min="9960" max="9960" width="13.7109375" customWidth="1"/>
    <col min="9961" max="9961" width="13.28515625" bestFit="1" customWidth="1"/>
    <col min="9962" max="9962" width="17.28515625" customWidth="1"/>
    <col min="9963" max="9963" width="8.85546875" customWidth="1"/>
    <col min="9964" max="9964" width="33.42578125" customWidth="1"/>
    <col min="9965" max="9965" width="14.28515625" customWidth="1"/>
    <col min="9966" max="9966" width="12.85546875" customWidth="1"/>
    <col min="9967" max="9967" width="14.28515625" bestFit="1" customWidth="1"/>
    <col min="9968" max="9968" width="17.5703125" customWidth="1"/>
    <col min="9969" max="9969" width="17.28515625" customWidth="1"/>
    <col min="9970" max="9970" width="8.85546875" customWidth="1"/>
    <col min="9971" max="9971" width="33.42578125" customWidth="1"/>
    <col min="9972" max="9973" width="14.28515625" customWidth="1"/>
    <col min="9974" max="9974" width="15.28515625" bestFit="1" customWidth="1"/>
    <col min="9975" max="9976" width="17.5703125" customWidth="1"/>
    <col min="9977" max="9977" width="8.85546875" customWidth="1"/>
    <col min="9978" max="9978" width="33.42578125" customWidth="1"/>
    <col min="9979" max="9980" width="14.28515625" customWidth="1"/>
    <col min="9981" max="9981" width="15.28515625" bestFit="1" customWidth="1"/>
    <col min="9982" max="9983" width="17.5703125" customWidth="1"/>
    <col min="9984" max="9984" width="8.85546875" customWidth="1"/>
    <col min="9985" max="9985" width="42.7109375" customWidth="1"/>
    <col min="9986" max="9986" width="13.5703125" customWidth="1"/>
    <col min="9987" max="9987" width="14.28515625" customWidth="1"/>
    <col min="9988" max="9988" width="13.28515625" customWidth="1"/>
    <col min="9989" max="9989" width="13.140625" customWidth="1"/>
    <col min="9990" max="9990" width="16.7109375" customWidth="1"/>
    <col min="9991" max="9991" width="17.42578125" customWidth="1"/>
    <col min="9994" max="9994" width="41.7109375" customWidth="1"/>
    <col min="9995" max="9995" width="14" customWidth="1"/>
    <col min="9996" max="9996" width="15.5703125" customWidth="1"/>
    <col min="9997" max="9997" width="15.42578125" customWidth="1"/>
    <col min="9998" max="9998" width="14.42578125" customWidth="1"/>
    <col min="9999" max="9999" width="15.28515625" customWidth="1"/>
    <col min="10000" max="10000" width="16.7109375" customWidth="1"/>
    <col min="10213" max="10213" width="7.7109375" customWidth="1"/>
    <col min="10214" max="10214" width="40.28515625" customWidth="1"/>
    <col min="10215" max="10215" width="12.140625" customWidth="1"/>
    <col min="10216" max="10216" width="13.7109375" customWidth="1"/>
    <col min="10217" max="10217" width="13.28515625" bestFit="1" customWidth="1"/>
    <col min="10218" max="10218" width="17.28515625" customWidth="1"/>
    <col min="10219" max="10219" width="8.85546875" customWidth="1"/>
    <col min="10220" max="10220" width="33.42578125" customWidth="1"/>
    <col min="10221" max="10221" width="14.28515625" customWidth="1"/>
    <col min="10222" max="10222" width="12.85546875" customWidth="1"/>
    <col min="10223" max="10223" width="14.28515625" bestFit="1" customWidth="1"/>
    <col min="10224" max="10224" width="17.5703125" customWidth="1"/>
    <col min="10225" max="10225" width="17.28515625" customWidth="1"/>
    <col min="10226" max="10226" width="8.85546875" customWidth="1"/>
    <col min="10227" max="10227" width="33.42578125" customWidth="1"/>
    <col min="10228" max="10229" width="14.28515625" customWidth="1"/>
    <col min="10230" max="10230" width="15.28515625" bestFit="1" customWidth="1"/>
    <col min="10231" max="10232" width="17.5703125" customWidth="1"/>
    <col min="10233" max="10233" width="8.85546875" customWidth="1"/>
    <col min="10234" max="10234" width="33.42578125" customWidth="1"/>
    <col min="10235" max="10236" width="14.28515625" customWidth="1"/>
    <col min="10237" max="10237" width="15.28515625" bestFit="1" customWidth="1"/>
    <col min="10238" max="10239" width="17.5703125" customWidth="1"/>
    <col min="10240" max="10240" width="8.85546875" customWidth="1"/>
    <col min="10241" max="10241" width="42.7109375" customWidth="1"/>
    <col min="10242" max="10242" width="13.5703125" customWidth="1"/>
    <col min="10243" max="10243" width="14.28515625" customWidth="1"/>
    <col min="10244" max="10244" width="13.28515625" customWidth="1"/>
    <col min="10245" max="10245" width="13.140625" customWidth="1"/>
    <col min="10246" max="10246" width="16.7109375" customWidth="1"/>
    <col min="10247" max="10247" width="17.42578125" customWidth="1"/>
    <col min="10250" max="10250" width="41.7109375" customWidth="1"/>
    <col min="10251" max="10251" width="14" customWidth="1"/>
    <col min="10252" max="10252" width="15.5703125" customWidth="1"/>
    <col min="10253" max="10253" width="15.42578125" customWidth="1"/>
    <col min="10254" max="10254" width="14.42578125" customWidth="1"/>
    <col min="10255" max="10255" width="15.28515625" customWidth="1"/>
    <col min="10256" max="10256" width="16.7109375" customWidth="1"/>
    <col min="10469" max="10469" width="7.7109375" customWidth="1"/>
    <col min="10470" max="10470" width="40.28515625" customWidth="1"/>
    <col min="10471" max="10471" width="12.140625" customWidth="1"/>
    <col min="10472" max="10472" width="13.7109375" customWidth="1"/>
    <col min="10473" max="10473" width="13.28515625" bestFit="1" customWidth="1"/>
    <col min="10474" max="10474" width="17.28515625" customWidth="1"/>
    <col min="10475" max="10475" width="8.85546875" customWidth="1"/>
    <col min="10476" max="10476" width="33.42578125" customWidth="1"/>
    <col min="10477" max="10477" width="14.28515625" customWidth="1"/>
    <col min="10478" max="10478" width="12.85546875" customWidth="1"/>
    <col min="10479" max="10479" width="14.28515625" bestFit="1" customWidth="1"/>
    <col min="10480" max="10480" width="17.5703125" customWidth="1"/>
    <col min="10481" max="10481" width="17.28515625" customWidth="1"/>
    <col min="10482" max="10482" width="8.85546875" customWidth="1"/>
    <col min="10483" max="10483" width="33.42578125" customWidth="1"/>
    <col min="10484" max="10485" width="14.28515625" customWidth="1"/>
    <col min="10486" max="10486" width="15.28515625" bestFit="1" customWidth="1"/>
    <col min="10487" max="10488" width="17.5703125" customWidth="1"/>
    <col min="10489" max="10489" width="8.85546875" customWidth="1"/>
    <col min="10490" max="10490" width="33.42578125" customWidth="1"/>
    <col min="10491" max="10492" width="14.28515625" customWidth="1"/>
    <col min="10493" max="10493" width="15.28515625" bestFit="1" customWidth="1"/>
    <col min="10494" max="10495" width="17.5703125" customWidth="1"/>
    <col min="10496" max="10496" width="8.85546875" customWidth="1"/>
    <col min="10497" max="10497" width="42.7109375" customWidth="1"/>
    <col min="10498" max="10498" width="13.5703125" customWidth="1"/>
    <col min="10499" max="10499" width="14.28515625" customWidth="1"/>
    <col min="10500" max="10500" width="13.28515625" customWidth="1"/>
    <col min="10501" max="10501" width="13.140625" customWidth="1"/>
    <col min="10502" max="10502" width="16.7109375" customWidth="1"/>
    <col min="10503" max="10503" width="17.42578125" customWidth="1"/>
    <col min="10506" max="10506" width="41.7109375" customWidth="1"/>
    <col min="10507" max="10507" width="14" customWidth="1"/>
    <col min="10508" max="10508" width="15.5703125" customWidth="1"/>
    <col min="10509" max="10509" width="15.42578125" customWidth="1"/>
    <col min="10510" max="10510" width="14.42578125" customWidth="1"/>
    <col min="10511" max="10511" width="15.28515625" customWidth="1"/>
    <col min="10512" max="10512" width="16.7109375" customWidth="1"/>
    <col min="10725" max="10725" width="7.7109375" customWidth="1"/>
    <col min="10726" max="10726" width="40.28515625" customWidth="1"/>
    <col min="10727" max="10727" width="12.140625" customWidth="1"/>
    <col min="10728" max="10728" width="13.7109375" customWidth="1"/>
    <col min="10729" max="10729" width="13.28515625" bestFit="1" customWidth="1"/>
    <col min="10730" max="10730" width="17.28515625" customWidth="1"/>
    <col min="10731" max="10731" width="8.85546875" customWidth="1"/>
    <col min="10732" max="10732" width="33.42578125" customWidth="1"/>
    <col min="10733" max="10733" width="14.28515625" customWidth="1"/>
    <col min="10734" max="10734" width="12.85546875" customWidth="1"/>
    <col min="10735" max="10735" width="14.28515625" bestFit="1" customWidth="1"/>
    <col min="10736" max="10736" width="17.5703125" customWidth="1"/>
    <col min="10737" max="10737" width="17.28515625" customWidth="1"/>
    <col min="10738" max="10738" width="8.85546875" customWidth="1"/>
    <col min="10739" max="10739" width="33.42578125" customWidth="1"/>
    <col min="10740" max="10741" width="14.28515625" customWidth="1"/>
    <col min="10742" max="10742" width="15.28515625" bestFit="1" customWidth="1"/>
    <col min="10743" max="10744" width="17.5703125" customWidth="1"/>
    <col min="10745" max="10745" width="8.85546875" customWidth="1"/>
    <col min="10746" max="10746" width="33.42578125" customWidth="1"/>
    <col min="10747" max="10748" width="14.28515625" customWidth="1"/>
    <col min="10749" max="10749" width="15.28515625" bestFit="1" customWidth="1"/>
    <col min="10750" max="10751" width="17.5703125" customWidth="1"/>
    <col min="10752" max="10752" width="8.85546875" customWidth="1"/>
    <col min="10753" max="10753" width="42.7109375" customWidth="1"/>
    <col min="10754" max="10754" width="13.5703125" customWidth="1"/>
    <col min="10755" max="10755" width="14.28515625" customWidth="1"/>
    <col min="10756" max="10756" width="13.28515625" customWidth="1"/>
    <col min="10757" max="10757" width="13.140625" customWidth="1"/>
    <col min="10758" max="10758" width="16.7109375" customWidth="1"/>
    <col min="10759" max="10759" width="17.42578125" customWidth="1"/>
    <col min="10762" max="10762" width="41.7109375" customWidth="1"/>
    <col min="10763" max="10763" width="14" customWidth="1"/>
    <col min="10764" max="10764" width="15.5703125" customWidth="1"/>
    <col min="10765" max="10765" width="15.42578125" customWidth="1"/>
    <col min="10766" max="10766" width="14.42578125" customWidth="1"/>
    <col min="10767" max="10767" width="15.28515625" customWidth="1"/>
    <col min="10768" max="10768" width="16.7109375" customWidth="1"/>
    <col min="10981" max="10981" width="7.7109375" customWidth="1"/>
    <col min="10982" max="10982" width="40.28515625" customWidth="1"/>
    <col min="10983" max="10983" width="12.140625" customWidth="1"/>
    <col min="10984" max="10984" width="13.7109375" customWidth="1"/>
    <col min="10985" max="10985" width="13.28515625" bestFit="1" customWidth="1"/>
    <col min="10986" max="10986" width="17.28515625" customWidth="1"/>
    <col min="10987" max="10987" width="8.85546875" customWidth="1"/>
    <col min="10988" max="10988" width="33.42578125" customWidth="1"/>
    <col min="10989" max="10989" width="14.28515625" customWidth="1"/>
    <col min="10990" max="10990" width="12.85546875" customWidth="1"/>
    <col min="10991" max="10991" width="14.28515625" bestFit="1" customWidth="1"/>
    <col min="10992" max="10992" width="17.5703125" customWidth="1"/>
    <col min="10993" max="10993" width="17.28515625" customWidth="1"/>
    <col min="10994" max="10994" width="8.85546875" customWidth="1"/>
    <col min="10995" max="10995" width="33.42578125" customWidth="1"/>
    <col min="10996" max="10997" width="14.28515625" customWidth="1"/>
    <col min="10998" max="10998" width="15.28515625" bestFit="1" customWidth="1"/>
    <col min="10999" max="11000" width="17.5703125" customWidth="1"/>
    <col min="11001" max="11001" width="8.85546875" customWidth="1"/>
    <col min="11002" max="11002" width="33.42578125" customWidth="1"/>
    <col min="11003" max="11004" width="14.28515625" customWidth="1"/>
    <col min="11005" max="11005" width="15.28515625" bestFit="1" customWidth="1"/>
    <col min="11006" max="11007" width="17.5703125" customWidth="1"/>
    <col min="11008" max="11008" width="8.85546875" customWidth="1"/>
    <col min="11009" max="11009" width="42.7109375" customWidth="1"/>
    <col min="11010" max="11010" width="13.5703125" customWidth="1"/>
    <col min="11011" max="11011" width="14.28515625" customWidth="1"/>
    <col min="11012" max="11012" width="13.28515625" customWidth="1"/>
    <col min="11013" max="11013" width="13.140625" customWidth="1"/>
    <col min="11014" max="11014" width="16.7109375" customWidth="1"/>
    <col min="11015" max="11015" width="17.42578125" customWidth="1"/>
    <col min="11018" max="11018" width="41.7109375" customWidth="1"/>
    <col min="11019" max="11019" width="14" customWidth="1"/>
    <col min="11020" max="11020" width="15.5703125" customWidth="1"/>
    <col min="11021" max="11021" width="15.42578125" customWidth="1"/>
    <col min="11022" max="11022" width="14.42578125" customWidth="1"/>
    <col min="11023" max="11023" width="15.28515625" customWidth="1"/>
    <col min="11024" max="11024" width="16.7109375" customWidth="1"/>
    <col min="11237" max="11237" width="7.7109375" customWidth="1"/>
    <col min="11238" max="11238" width="40.28515625" customWidth="1"/>
    <col min="11239" max="11239" width="12.140625" customWidth="1"/>
    <col min="11240" max="11240" width="13.7109375" customWidth="1"/>
    <col min="11241" max="11241" width="13.28515625" bestFit="1" customWidth="1"/>
    <col min="11242" max="11242" width="17.28515625" customWidth="1"/>
    <col min="11243" max="11243" width="8.85546875" customWidth="1"/>
    <col min="11244" max="11244" width="33.42578125" customWidth="1"/>
    <col min="11245" max="11245" width="14.28515625" customWidth="1"/>
    <col min="11246" max="11246" width="12.85546875" customWidth="1"/>
    <col min="11247" max="11247" width="14.28515625" bestFit="1" customWidth="1"/>
    <col min="11248" max="11248" width="17.5703125" customWidth="1"/>
    <col min="11249" max="11249" width="17.28515625" customWidth="1"/>
    <col min="11250" max="11250" width="8.85546875" customWidth="1"/>
    <col min="11251" max="11251" width="33.42578125" customWidth="1"/>
    <col min="11252" max="11253" width="14.28515625" customWidth="1"/>
    <col min="11254" max="11254" width="15.28515625" bestFit="1" customWidth="1"/>
    <col min="11255" max="11256" width="17.5703125" customWidth="1"/>
    <col min="11257" max="11257" width="8.85546875" customWidth="1"/>
    <col min="11258" max="11258" width="33.42578125" customWidth="1"/>
    <col min="11259" max="11260" width="14.28515625" customWidth="1"/>
    <col min="11261" max="11261" width="15.28515625" bestFit="1" customWidth="1"/>
    <col min="11262" max="11263" width="17.5703125" customWidth="1"/>
    <col min="11264" max="11264" width="8.85546875" customWidth="1"/>
    <col min="11265" max="11265" width="42.7109375" customWidth="1"/>
    <col min="11266" max="11266" width="13.5703125" customWidth="1"/>
    <col min="11267" max="11267" width="14.28515625" customWidth="1"/>
    <col min="11268" max="11268" width="13.28515625" customWidth="1"/>
    <col min="11269" max="11269" width="13.140625" customWidth="1"/>
    <col min="11270" max="11270" width="16.7109375" customWidth="1"/>
    <col min="11271" max="11271" width="17.42578125" customWidth="1"/>
    <col min="11274" max="11274" width="41.7109375" customWidth="1"/>
    <col min="11275" max="11275" width="14" customWidth="1"/>
    <col min="11276" max="11276" width="15.5703125" customWidth="1"/>
    <col min="11277" max="11277" width="15.42578125" customWidth="1"/>
    <col min="11278" max="11278" width="14.42578125" customWidth="1"/>
    <col min="11279" max="11279" width="15.28515625" customWidth="1"/>
    <col min="11280" max="11280" width="16.7109375" customWidth="1"/>
    <col min="11493" max="11493" width="7.7109375" customWidth="1"/>
    <col min="11494" max="11494" width="40.28515625" customWidth="1"/>
    <col min="11495" max="11495" width="12.140625" customWidth="1"/>
    <col min="11496" max="11496" width="13.7109375" customWidth="1"/>
    <col min="11497" max="11497" width="13.28515625" bestFit="1" customWidth="1"/>
    <col min="11498" max="11498" width="17.28515625" customWidth="1"/>
    <col min="11499" max="11499" width="8.85546875" customWidth="1"/>
    <col min="11500" max="11500" width="33.42578125" customWidth="1"/>
    <col min="11501" max="11501" width="14.28515625" customWidth="1"/>
    <col min="11502" max="11502" width="12.85546875" customWidth="1"/>
    <col min="11503" max="11503" width="14.28515625" bestFit="1" customWidth="1"/>
    <col min="11504" max="11504" width="17.5703125" customWidth="1"/>
    <col min="11505" max="11505" width="17.28515625" customWidth="1"/>
    <col min="11506" max="11506" width="8.85546875" customWidth="1"/>
    <col min="11507" max="11507" width="33.42578125" customWidth="1"/>
    <col min="11508" max="11509" width="14.28515625" customWidth="1"/>
    <col min="11510" max="11510" width="15.28515625" bestFit="1" customWidth="1"/>
    <col min="11511" max="11512" width="17.5703125" customWidth="1"/>
    <col min="11513" max="11513" width="8.85546875" customWidth="1"/>
    <col min="11514" max="11514" width="33.42578125" customWidth="1"/>
    <col min="11515" max="11516" width="14.28515625" customWidth="1"/>
    <col min="11517" max="11517" width="15.28515625" bestFit="1" customWidth="1"/>
    <col min="11518" max="11519" width="17.5703125" customWidth="1"/>
    <col min="11520" max="11520" width="8.85546875" customWidth="1"/>
    <col min="11521" max="11521" width="42.7109375" customWidth="1"/>
    <col min="11522" max="11522" width="13.5703125" customWidth="1"/>
    <col min="11523" max="11523" width="14.28515625" customWidth="1"/>
    <col min="11524" max="11524" width="13.28515625" customWidth="1"/>
    <col min="11525" max="11525" width="13.140625" customWidth="1"/>
    <col min="11526" max="11526" width="16.7109375" customWidth="1"/>
    <col min="11527" max="11527" width="17.42578125" customWidth="1"/>
    <col min="11530" max="11530" width="41.7109375" customWidth="1"/>
    <col min="11531" max="11531" width="14" customWidth="1"/>
    <col min="11532" max="11532" width="15.5703125" customWidth="1"/>
    <col min="11533" max="11533" width="15.42578125" customWidth="1"/>
    <col min="11534" max="11534" width="14.42578125" customWidth="1"/>
    <col min="11535" max="11535" width="15.28515625" customWidth="1"/>
    <col min="11536" max="11536" width="16.7109375" customWidth="1"/>
    <col min="11749" max="11749" width="7.7109375" customWidth="1"/>
    <col min="11750" max="11750" width="40.28515625" customWidth="1"/>
    <col min="11751" max="11751" width="12.140625" customWidth="1"/>
    <col min="11752" max="11752" width="13.7109375" customWidth="1"/>
    <col min="11753" max="11753" width="13.28515625" bestFit="1" customWidth="1"/>
    <col min="11754" max="11754" width="17.28515625" customWidth="1"/>
    <col min="11755" max="11755" width="8.85546875" customWidth="1"/>
    <col min="11756" max="11756" width="33.42578125" customWidth="1"/>
    <col min="11757" max="11757" width="14.28515625" customWidth="1"/>
    <col min="11758" max="11758" width="12.85546875" customWidth="1"/>
    <col min="11759" max="11759" width="14.28515625" bestFit="1" customWidth="1"/>
    <col min="11760" max="11760" width="17.5703125" customWidth="1"/>
    <col min="11761" max="11761" width="17.28515625" customWidth="1"/>
    <col min="11762" max="11762" width="8.85546875" customWidth="1"/>
    <col min="11763" max="11763" width="33.42578125" customWidth="1"/>
    <col min="11764" max="11765" width="14.28515625" customWidth="1"/>
    <col min="11766" max="11766" width="15.28515625" bestFit="1" customWidth="1"/>
    <col min="11767" max="11768" width="17.5703125" customWidth="1"/>
    <col min="11769" max="11769" width="8.85546875" customWidth="1"/>
    <col min="11770" max="11770" width="33.42578125" customWidth="1"/>
    <col min="11771" max="11772" width="14.28515625" customWidth="1"/>
    <col min="11773" max="11773" width="15.28515625" bestFit="1" customWidth="1"/>
    <col min="11774" max="11775" width="17.5703125" customWidth="1"/>
    <col min="11776" max="11776" width="8.85546875" customWidth="1"/>
    <col min="11777" max="11777" width="42.7109375" customWidth="1"/>
    <col min="11778" max="11778" width="13.5703125" customWidth="1"/>
    <col min="11779" max="11779" width="14.28515625" customWidth="1"/>
    <col min="11780" max="11780" width="13.28515625" customWidth="1"/>
    <col min="11781" max="11781" width="13.140625" customWidth="1"/>
    <col min="11782" max="11782" width="16.7109375" customWidth="1"/>
    <col min="11783" max="11783" width="17.42578125" customWidth="1"/>
    <col min="11786" max="11786" width="41.7109375" customWidth="1"/>
    <col min="11787" max="11787" width="14" customWidth="1"/>
    <col min="11788" max="11788" width="15.5703125" customWidth="1"/>
    <col min="11789" max="11789" width="15.42578125" customWidth="1"/>
    <col min="11790" max="11790" width="14.42578125" customWidth="1"/>
    <col min="11791" max="11791" width="15.28515625" customWidth="1"/>
    <col min="11792" max="11792" width="16.7109375" customWidth="1"/>
    <col min="12005" max="12005" width="7.7109375" customWidth="1"/>
    <col min="12006" max="12006" width="40.28515625" customWidth="1"/>
    <col min="12007" max="12007" width="12.140625" customWidth="1"/>
    <col min="12008" max="12008" width="13.7109375" customWidth="1"/>
    <col min="12009" max="12009" width="13.28515625" bestFit="1" customWidth="1"/>
    <col min="12010" max="12010" width="17.28515625" customWidth="1"/>
    <col min="12011" max="12011" width="8.85546875" customWidth="1"/>
    <col min="12012" max="12012" width="33.42578125" customWidth="1"/>
    <col min="12013" max="12013" width="14.28515625" customWidth="1"/>
    <col min="12014" max="12014" width="12.85546875" customWidth="1"/>
    <col min="12015" max="12015" width="14.28515625" bestFit="1" customWidth="1"/>
    <col min="12016" max="12016" width="17.5703125" customWidth="1"/>
    <col min="12017" max="12017" width="17.28515625" customWidth="1"/>
    <col min="12018" max="12018" width="8.85546875" customWidth="1"/>
    <col min="12019" max="12019" width="33.42578125" customWidth="1"/>
    <col min="12020" max="12021" width="14.28515625" customWidth="1"/>
    <col min="12022" max="12022" width="15.28515625" bestFit="1" customWidth="1"/>
    <col min="12023" max="12024" width="17.5703125" customWidth="1"/>
    <col min="12025" max="12025" width="8.85546875" customWidth="1"/>
    <col min="12026" max="12026" width="33.42578125" customWidth="1"/>
    <col min="12027" max="12028" width="14.28515625" customWidth="1"/>
    <col min="12029" max="12029" width="15.28515625" bestFit="1" customWidth="1"/>
    <col min="12030" max="12031" width="17.5703125" customWidth="1"/>
    <col min="12032" max="12032" width="8.85546875" customWidth="1"/>
    <col min="12033" max="12033" width="42.7109375" customWidth="1"/>
    <col min="12034" max="12034" width="13.5703125" customWidth="1"/>
    <col min="12035" max="12035" width="14.28515625" customWidth="1"/>
    <col min="12036" max="12036" width="13.28515625" customWidth="1"/>
    <col min="12037" max="12037" width="13.140625" customWidth="1"/>
    <col min="12038" max="12038" width="16.7109375" customWidth="1"/>
    <col min="12039" max="12039" width="17.42578125" customWidth="1"/>
    <col min="12042" max="12042" width="41.7109375" customWidth="1"/>
    <col min="12043" max="12043" width="14" customWidth="1"/>
    <col min="12044" max="12044" width="15.5703125" customWidth="1"/>
    <col min="12045" max="12045" width="15.42578125" customWidth="1"/>
    <col min="12046" max="12046" width="14.42578125" customWidth="1"/>
    <col min="12047" max="12047" width="15.28515625" customWidth="1"/>
    <col min="12048" max="12048" width="16.7109375" customWidth="1"/>
    <col min="12261" max="12261" width="7.7109375" customWidth="1"/>
    <col min="12262" max="12262" width="40.28515625" customWidth="1"/>
    <col min="12263" max="12263" width="12.140625" customWidth="1"/>
    <col min="12264" max="12264" width="13.7109375" customWidth="1"/>
    <col min="12265" max="12265" width="13.28515625" bestFit="1" customWidth="1"/>
    <col min="12266" max="12266" width="17.28515625" customWidth="1"/>
    <col min="12267" max="12267" width="8.85546875" customWidth="1"/>
    <col min="12268" max="12268" width="33.42578125" customWidth="1"/>
    <col min="12269" max="12269" width="14.28515625" customWidth="1"/>
    <col min="12270" max="12270" width="12.85546875" customWidth="1"/>
    <col min="12271" max="12271" width="14.28515625" bestFit="1" customWidth="1"/>
    <col min="12272" max="12272" width="17.5703125" customWidth="1"/>
    <col min="12273" max="12273" width="17.28515625" customWidth="1"/>
    <col min="12274" max="12274" width="8.85546875" customWidth="1"/>
    <col min="12275" max="12275" width="33.42578125" customWidth="1"/>
    <col min="12276" max="12277" width="14.28515625" customWidth="1"/>
    <col min="12278" max="12278" width="15.28515625" bestFit="1" customWidth="1"/>
    <col min="12279" max="12280" width="17.5703125" customWidth="1"/>
    <col min="12281" max="12281" width="8.85546875" customWidth="1"/>
    <col min="12282" max="12282" width="33.42578125" customWidth="1"/>
    <col min="12283" max="12284" width="14.28515625" customWidth="1"/>
    <col min="12285" max="12285" width="15.28515625" bestFit="1" customWidth="1"/>
    <col min="12286" max="12287" width="17.5703125" customWidth="1"/>
    <col min="12288" max="12288" width="8.85546875" customWidth="1"/>
    <col min="12289" max="12289" width="42.7109375" customWidth="1"/>
    <col min="12290" max="12290" width="13.5703125" customWidth="1"/>
    <col min="12291" max="12291" width="14.28515625" customWidth="1"/>
    <col min="12292" max="12292" width="13.28515625" customWidth="1"/>
    <col min="12293" max="12293" width="13.140625" customWidth="1"/>
    <col min="12294" max="12294" width="16.7109375" customWidth="1"/>
    <col min="12295" max="12295" width="17.42578125" customWidth="1"/>
    <col min="12298" max="12298" width="41.7109375" customWidth="1"/>
    <col min="12299" max="12299" width="14" customWidth="1"/>
    <col min="12300" max="12300" width="15.5703125" customWidth="1"/>
    <col min="12301" max="12301" width="15.42578125" customWidth="1"/>
    <col min="12302" max="12302" width="14.42578125" customWidth="1"/>
    <col min="12303" max="12303" width="15.28515625" customWidth="1"/>
    <col min="12304" max="12304" width="16.7109375" customWidth="1"/>
    <col min="12517" max="12517" width="7.7109375" customWidth="1"/>
    <col min="12518" max="12518" width="40.28515625" customWidth="1"/>
    <col min="12519" max="12519" width="12.140625" customWidth="1"/>
    <col min="12520" max="12520" width="13.7109375" customWidth="1"/>
    <col min="12521" max="12521" width="13.28515625" bestFit="1" customWidth="1"/>
    <col min="12522" max="12522" width="17.28515625" customWidth="1"/>
    <col min="12523" max="12523" width="8.85546875" customWidth="1"/>
    <col min="12524" max="12524" width="33.42578125" customWidth="1"/>
    <col min="12525" max="12525" width="14.28515625" customWidth="1"/>
    <col min="12526" max="12526" width="12.85546875" customWidth="1"/>
    <col min="12527" max="12527" width="14.28515625" bestFit="1" customWidth="1"/>
    <col min="12528" max="12528" width="17.5703125" customWidth="1"/>
    <col min="12529" max="12529" width="17.28515625" customWidth="1"/>
    <col min="12530" max="12530" width="8.85546875" customWidth="1"/>
    <col min="12531" max="12531" width="33.42578125" customWidth="1"/>
    <col min="12532" max="12533" width="14.28515625" customWidth="1"/>
    <col min="12534" max="12534" width="15.28515625" bestFit="1" customWidth="1"/>
    <col min="12535" max="12536" width="17.5703125" customWidth="1"/>
    <col min="12537" max="12537" width="8.85546875" customWidth="1"/>
    <col min="12538" max="12538" width="33.42578125" customWidth="1"/>
    <col min="12539" max="12540" width="14.28515625" customWidth="1"/>
    <col min="12541" max="12541" width="15.28515625" bestFit="1" customWidth="1"/>
    <col min="12542" max="12543" width="17.5703125" customWidth="1"/>
    <col min="12544" max="12544" width="8.85546875" customWidth="1"/>
    <col min="12545" max="12545" width="42.7109375" customWidth="1"/>
    <col min="12546" max="12546" width="13.5703125" customWidth="1"/>
    <col min="12547" max="12547" width="14.28515625" customWidth="1"/>
    <col min="12548" max="12548" width="13.28515625" customWidth="1"/>
    <col min="12549" max="12549" width="13.140625" customWidth="1"/>
    <col min="12550" max="12550" width="16.7109375" customWidth="1"/>
    <col min="12551" max="12551" width="17.42578125" customWidth="1"/>
    <col min="12554" max="12554" width="41.7109375" customWidth="1"/>
    <col min="12555" max="12555" width="14" customWidth="1"/>
    <col min="12556" max="12556" width="15.5703125" customWidth="1"/>
    <col min="12557" max="12557" width="15.42578125" customWidth="1"/>
    <col min="12558" max="12558" width="14.42578125" customWidth="1"/>
    <col min="12559" max="12559" width="15.28515625" customWidth="1"/>
    <col min="12560" max="12560" width="16.7109375" customWidth="1"/>
    <col min="12773" max="12773" width="7.7109375" customWidth="1"/>
    <col min="12774" max="12774" width="40.28515625" customWidth="1"/>
    <col min="12775" max="12775" width="12.140625" customWidth="1"/>
    <col min="12776" max="12776" width="13.7109375" customWidth="1"/>
    <col min="12777" max="12777" width="13.28515625" bestFit="1" customWidth="1"/>
    <col min="12778" max="12778" width="17.28515625" customWidth="1"/>
    <col min="12779" max="12779" width="8.85546875" customWidth="1"/>
    <col min="12780" max="12780" width="33.42578125" customWidth="1"/>
    <col min="12781" max="12781" width="14.28515625" customWidth="1"/>
    <col min="12782" max="12782" width="12.85546875" customWidth="1"/>
    <col min="12783" max="12783" width="14.28515625" bestFit="1" customWidth="1"/>
    <col min="12784" max="12784" width="17.5703125" customWidth="1"/>
    <col min="12785" max="12785" width="17.28515625" customWidth="1"/>
    <col min="12786" max="12786" width="8.85546875" customWidth="1"/>
    <col min="12787" max="12787" width="33.42578125" customWidth="1"/>
    <col min="12788" max="12789" width="14.28515625" customWidth="1"/>
    <col min="12790" max="12790" width="15.28515625" bestFit="1" customWidth="1"/>
    <col min="12791" max="12792" width="17.5703125" customWidth="1"/>
    <col min="12793" max="12793" width="8.85546875" customWidth="1"/>
    <col min="12794" max="12794" width="33.42578125" customWidth="1"/>
    <col min="12795" max="12796" width="14.28515625" customWidth="1"/>
    <col min="12797" max="12797" width="15.28515625" bestFit="1" customWidth="1"/>
    <col min="12798" max="12799" width="17.5703125" customWidth="1"/>
    <col min="12800" max="12800" width="8.85546875" customWidth="1"/>
    <col min="12801" max="12801" width="42.7109375" customWidth="1"/>
    <col min="12802" max="12802" width="13.5703125" customWidth="1"/>
    <col min="12803" max="12803" width="14.28515625" customWidth="1"/>
    <col min="12804" max="12804" width="13.28515625" customWidth="1"/>
    <col min="12805" max="12805" width="13.140625" customWidth="1"/>
    <col min="12806" max="12806" width="16.7109375" customWidth="1"/>
    <col min="12807" max="12807" width="17.42578125" customWidth="1"/>
    <col min="12810" max="12810" width="41.7109375" customWidth="1"/>
    <col min="12811" max="12811" width="14" customWidth="1"/>
    <col min="12812" max="12812" width="15.5703125" customWidth="1"/>
    <col min="12813" max="12813" width="15.42578125" customWidth="1"/>
    <col min="12814" max="12814" width="14.42578125" customWidth="1"/>
    <col min="12815" max="12815" width="15.28515625" customWidth="1"/>
    <col min="12816" max="12816" width="16.7109375" customWidth="1"/>
    <col min="13029" max="13029" width="7.7109375" customWidth="1"/>
    <col min="13030" max="13030" width="40.28515625" customWidth="1"/>
    <col min="13031" max="13031" width="12.140625" customWidth="1"/>
    <col min="13032" max="13032" width="13.7109375" customWidth="1"/>
    <col min="13033" max="13033" width="13.28515625" bestFit="1" customWidth="1"/>
    <col min="13034" max="13034" width="17.28515625" customWidth="1"/>
    <col min="13035" max="13035" width="8.85546875" customWidth="1"/>
    <col min="13036" max="13036" width="33.42578125" customWidth="1"/>
    <col min="13037" max="13037" width="14.28515625" customWidth="1"/>
    <col min="13038" max="13038" width="12.85546875" customWidth="1"/>
    <col min="13039" max="13039" width="14.28515625" bestFit="1" customWidth="1"/>
    <col min="13040" max="13040" width="17.5703125" customWidth="1"/>
    <col min="13041" max="13041" width="17.28515625" customWidth="1"/>
    <col min="13042" max="13042" width="8.85546875" customWidth="1"/>
    <col min="13043" max="13043" width="33.42578125" customWidth="1"/>
    <col min="13044" max="13045" width="14.28515625" customWidth="1"/>
    <col min="13046" max="13046" width="15.28515625" bestFit="1" customWidth="1"/>
    <col min="13047" max="13048" width="17.5703125" customWidth="1"/>
    <col min="13049" max="13049" width="8.85546875" customWidth="1"/>
    <col min="13050" max="13050" width="33.42578125" customWidth="1"/>
    <col min="13051" max="13052" width="14.28515625" customWidth="1"/>
    <col min="13053" max="13053" width="15.28515625" bestFit="1" customWidth="1"/>
    <col min="13054" max="13055" width="17.5703125" customWidth="1"/>
    <col min="13056" max="13056" width="8.85546875" customWidth="1"/>
    <col min="13057" max="13057" width="42.7109375" customWidth="1"/>
    <col min="13058" max="13058" width="13.5703125" customWidth="1"/>
    <col min="13059" max="13059" width="14.28515625" customWidth="1"/>
    <col min="13060" max="13060" width="13.28515625" customWidth="1"/>
    <col min="13061" max="13061" width="13.140625" customWidth="1"/>
    <col min="13062" max="13062" width="16.7109375" customWidth="1"/>
    <col min="13063" max="13063" width="17.42578125" customWidth="1"/>
    <col min="13066" max="13066" width="41.7109375" customWidth="1"/>
    <col min="13067" max="13067" width="14" customWidth="1"/>
    <col min="13068" max="13068" width="15.5703125" customWidth="1"/>
    <col min="13069" max="13069" width="15.42578125" customWidth="1"/>
    <col min="13070" max="13070" width="14.42578125" customWidth="1"/>
    <col min="13071" max="13071" width="15.28515625" customWidth="1"/>
    <col min="13072" max="13072" width="16.7109375" customWidth="1"/>
    <col min="13285" max="13285" width="7.7109375" customWidth="1"/>
    <col min="13286" max="13286" width="40.28515625" customWidth="1"/>
    <col min="13287" max="13287" width="12.140625" customWidth="1"/>
    <col min="13288" max="13288" width="13.7109375" customWidth="1"/>
    <col min="13289" max="13289" width="13.28515625" bestFit="1" customWidth="1"/>
    <col min="13290" max="13290" width="17.28515625" customWidth="1"/>
    <col min="13291" max="13291" width="8.85546875" customWidth="1"/>
    <col min="13292" max="13292" width="33.42578125" customWidth="1"/>
    <col min="13293" max="13293" width="14.28515625" customWidth="1"/>
    <col min="13294" max="13294" width="12.85546875" customWidth="1"/>
    <col min="13295" max="13295" width="14.28515625" bestFit="1" customWidth="1"/>
    <col min="13296" max="13296" width="17.5703125" customWidth="1"/>
    <col min="13297" max="13297" width="17.28515625" customWidth="1"/>
    <col min="13298" max="13298" width="8.85546875" customWidth="1"/>
    <col min="13299" max="13299" width="33.42578125" customWidth="1"/>
    <col min="13300" max="13301" width="14.28515625" customWidth="1"/>
    <col min="13302" max="13302" width="15.28515625" bestFit="1" customWidth="1"/>
    <col min="13303" max="13304" width="17.5703125" customWidth="1"/>
    <col min="13305" max="13305" width="8.85546875" customWidth="1"/>
    <col min="13306" max="13306" width="33.42578125" customWidth="1"/>
    <col min="13307" max="13308" width="14.28515625" customWidth="1"/>
    <col min="13309" max="13309" width="15.28515625" bestFit="1" customWidth="1"/>
    <col min="13310" max="13311" width="17.5703125" customWidth="1"/>
    <col min="13312" max="13312" width="8.85546875" customWidth="1"/>
    <col min="13313" max="13313" width="42.7109375" customWidth="1"/>
    <col min="13314" max="13314" width="13.5703125" customWidth="1"/>
    <col min="13315" max="13315" width="14.28515625" customWidth="1"/>
    <col min="13316" max="13316" width="13.28515625" customWidth="1"/>
    <col min="13317" max="13317" width="13.140625" customWidth="1"/>
    <col min="13318" max="13318" width="16.7109375" customWidth="1"/>
    <col min="13319" max="13319" width="17.42578125" customWidth="1"/>
    <col min="13322" max="13322" width="41.7109375" customWidth="1"/>
    <col min="13323" max="13323" width="14" customWidth="1"/>
    <col min="13324" max="13324" width="15.5703125" customWidth="1"/>
    <col min="13325" max="13325" width="15.42578125" customWidth="1"/>
    <col min="13326" max="13326" width="14.42578125" customWidth="1"/>
    <col min="13327" max="13327" width="15.28515625" customWidth="1"/>
    <col min="13328" max="13328" width="16.7109375" customWidth="1"/>
    <col min="13541" max="13541" width="7.7109375" customWidth="1"/>
    <col min="13542" max="13542" width="40.28515625" customWidth="1"/>
    <col min="13543" max="13543" width="12.140625" customWidth="1"/>
    <col min="13544" max="13544" width="13.7109375" customWidth="1"/>
    <col min="13545" max="13545" width="13.28515625" bestFit="1" customWidth="1"/>
    <col min="13546" max="13546" width="17.28515625" customWidth="1"/>
    <col min="13547" max="13547" width="8.85546875" customWidth="1"/>
    <col min="13548" max="13548" width="33.42578125" customWidth="1"/>
    <col min="13549" max="13549" width="14.28515625" customWidth="1"/>
    <col min="13550" max="13550" width="12.85546875" customWidth="1"/>
    <col min="13551" max="13551" width="14.28515625" bestFit="1" customWidth="1"/>
    <col min="13552" max="13552" width="17.5703125" customWidth="1"/>
    <col min="13553" max="13553" width="17.28515625" customWidth="1"/>
    <col min="13554" max="13554" width="8.85546875" customWidth="1"/>
    <col min="13555" max="13555" width="33.42578125" customWidth="1"/>
    <col min="13556" max="13557" width="14.28515625" customWidth="1"/>
    <col min="13558" max="13558" width="15.28515625" bestFit="1" customWidth="1"/>
    <col min="13559" max="13560" width="17.5703125" customWidth="1"/>
    <col min="13561" max="13561" width="8.85546875" customWidth="1"/>
    <col min="13562" max="13562" width="33.42578125" customWidth="1"/>
    <col min="13563" max="13564" width="14.28515625" customWidth="1"/>
    <col min="13565" max="13565" width="15.28515625" bestFit="1" customWidth="1"/>
    <col min="13566" max="13567" width="17.5703125" customWidth="1"/>
    <col min="13568" max="13568" width="8.85546875" customWidth="1"/>
    <col min="13569" max="13569" width="42.7109375" customWidth="1"/>
    <col min="13570" max="13570" width="13.5703125" customWidth="1"/>
    <col min="13571" max="13571" width="14.28515625" customWidth="1"/>
    <col min="13572" max="13572" width="13.28515625" customWidth="1"/>
    <col min="13573" max="13573" width="13.140625" customWidth="1"/>
    <col min="13574" max="13574" width="16.7109375" customWidth="1"/>
    <col min="13575" max="13575" width="17.42578125" customWidth="1"/>
    <col min="13578" max="13578" width="41.7109375" customWidth="1"/>
    <col min="13579" max="13579" width="14" customWidth="1"/>
    <col min="13580" max="13580" width="15.5703125" customWidth="1"/>
    <col min="13581" max="13581" width="15.42578125" customWidth="1"/>
    <col min="13582" max="13582" width="14.42578125" customWidth="1"/>
    <col min="13583" max="13583" width="15.28515625" customWidth="1"/>
    <col min="13584" max="13584" width="16.7109375" customWidth="1"/>
    <col min="13797" max="13797" width="7.7109375" customWidth="1"/>
    <col min="13798" max="13798" width="40.28515625" customWidth="1"/>
    <col min="13799" max="13799" width="12.140625" customWidth="1"/>
    <col min="13800" max="13800" width="13.7109375" customWidth="1"/>
    <col min="13801" max="13801" width="13.28515625" bestFit="1" customWidth="1"/>
    <col min="13802" max="13802" width="17.28515625" customWidth="1"/>
    <col min="13803" max="13803" width="8.85546875" customWidth="1"/>
    <col min="13804" max="13804" width="33.42578125" customWidth="1"/>
    <col min="13805" max="13805" width="14.28515625" customWidth="1"/>
    <col min="13806" max="13806" width="12.85546875" customWidth="1"/>
    <col min="13807" max="13807" width="14.28515625" bestFit="1" customWidth="1"/>
    <col min="13808" max="13808" width="17.5703125" customWidth="1"/>
    <col min="13809" max="13809" width="17.28515625" customWidth="1"/>
    <col min="13810" max="13810" width="8.85546875" customWidth="1"/>
    <col min="13811" max="13811" width="33.42578125" customWidth="1"/>
    <col min="13812" max="13813" width="14.28515625" customWidth="1"/>
    <col min="13814" max="13814" width="15.28515625" bestFit="1" customWidth="1"/>
    <col min="13815" max="13816" width="17.5703125" customWidth="1"/>
    <col min="13817" max="13817" width="8.85546875" customWidth="1"/>
    <col min="13818" max="13818" width="33.42578125" customWidth="1"/>
    <col min="13819" max="13820" width="14.28515625" customWidth="1"/>
    <col min="13821" max="13821" width="15.28515625" bestFit="1" customWidth="1"/>
    <col min="13822" max="13823" width="17.5703125" customWidth="1"/>
    <col min="13824" max="13824" width="8.85546875" customWidth="1"/>
    <col min="13825" max="13825" width="42.7109375" customWidth="1"/>
    <col min="13826" max="13826" width="13.5703125" customWidth="1"/>
    <col min="13827" max="13827" width="14.28515625" customWidth="1"/>
    <col min="13828" max="13828" width="13.28515625" customWidth="1"/>
    <col min="13829" max="13829" width="13.140625" customWidth="1"/>
    <col min="13830" max="13830" width="16.7109375" customWidth="1"/>
    <col min="13831" max="13831" width="17.42578125" customWidth="1"/>
    <col min="13834" max="13834" width="41.7109375" customWidth="1"/>
    <col min="13835" max="13835" width="14" customWidth="1"/>
    <col min="13836" max="13836" width="15.5703125" customWidth="1"/>
    <col min="13837" max="13837" width="15.42578125" customWidth="1"/>
    <col min="13838" max="13838" width="14.42578125" customWidth="1"/>
    <col min="13839" max="13839" width="15.28515625" customWidth="1"/>
    <col min="13840" max="13840" width="16.7109375" customWidth="1"/>
    <col min="14053" max="14053" width="7.7109375" customWidth="1"/>
    <col min="14054" max="14054" width="40.28515625" customWidth="1"/>
    <col min="14055" max="14055" width="12.140625" customWidth="1"/>
    <col min="14056" max="14056" width="13.7109375" customWidth="1"/>
    <col min="14057" max="14057" width="13.28515625" bestFit="1" customWidth="1"/>
    <col min="14058" max="14058" width="17.28515625" customWidth="1"/>
    <col min="14059" max="14059" width="8.85546875" customWidth="1"/>
    <col min="14060" max="14060" width="33.42578125" customWidth="1"/>
    <col min="14061" max="14061" width="14.28515625" customWidth="1"/>
    <col min="14062" max="14062" width="12.85546875" customWidth="1"/>
    <col min="14063" max="14063" width="14.28515625" bestFit="1" customWidth="1"/>
    <col min="14064" max="14064" width="17.5703125" customWidth="1"/>
    <col min="14065" max="14065" width="17.28515625" customWidth="1"/>
    <col min="14066" max="14066" width="8.85546875" customWidth="1"/>
    <col min="14067" max="14067" width="33.42578125" customWidth="1"/>
    <col min="14068" max="14069" width="14.28515625" customWidth="1"/>
    <col min="14070" max="14070" width="15.28515625" bestFit="1" customWidth="1"/>
    <col min="14071" max="14072" width="17.5703125" customWidth="1"/>
    <col min="14073" max="14073" width="8.85546875" customWidth="1"/>
    <col min="14074" max="14074" width="33.42578125" customWidth="1"/>
    <col min="14075" max="14076" width="14.28515625" customWidth="1"/>
    <col min="14077" max="14077" width="15.28515625" bestFit="1" customWidth="1"/>
    <col min="14078" max="14079" width="17.5703125" customWidth="1"/>
    <col min="14080" max="14080" width="8.85546875" customWidth="1"/>
    <col min="14081" max="14081" width="42.7109375" customWidth="1"/>
    <col min="14082" max="14082" width="13.5703125" customWidth="1"/>
    <col min="14083" max="14083" width="14.28515625" customWidth="1"/>
    <col min="14084" max="14084" width="13.28515625" customWidth="1"/>
    <col min="14085" max="14085" width="13.140625" customWidth="1"/>
    <col min="14086" max="14086" width="16.7109375" customWidth="1"/>
    <col min="14087" max="14087" width="17.42578125" customWidth="1"/>
    <col min="14090" max="14090" width="41.7109375" customWidth="1"/>
    <col min="14091" max="14091" width="14" customWidth="1"/>
    <col min="14092" max="14092" width="15.5703125" customWidth="1"/>
    <col min="14093" max="14093" width="15.42578125" customWidth="1"/>
    <col min="14094" max="14094" width="14.42578125" customWidth="1"/>
    <col min="14095" max="14095" width="15.28515625" customWidth="1"/>
    <col min="14096" max="14096" width="16.7109375" customWidth="1"/>
    <col min="14309" max="14309" width="7.7109375" customWidth="1"/>
    <col min="14310" max="14310" width="40.28515625" customWidth="1"/>
    <col min="14311" max="14311" width="12.140625" customWidth="1"/>
    <col min="14312" max="14312" width="13.7109375" customWidth="1"/>
    <col min="14313" max="14313" width="13.28515625" bestFit="1" customWidth="1"/>
    <col min="14314" max="14314" width="17.28515625" customWidth="1"/>
    <col min="14315" max="14315" width="8.85546875" customWidth="1"/>
    <col min="14316" max="14316" width="33.42578125" customWidth="1"/>
    <col min="14317" max="14317" width="14.28515625" customWidth="1"/>
    <col min="14318" max="14318" width="12.85546875" customWidth="1"/>
    <col min="14319" max="14319" width="14.28515625" bestFit="1" customWidth="1"/>
    <col min="14320" max="14320" width="17.5703125" customWidth="1"/>
    <col min="14321" max="14321" width="17.28515625" customWidth="1"/>
    <col min="14322" max="14322" width="8.85546875" customWidth="1"/>
    <col min="14323" max="14323" width="33.42578125" customWidth="1"/>
    <col min="14324" max="14325" width="14.28515625" customWidth="1"/>
    <col min="14326" max="14326" width="15.28515625" bestFit="1" customWidth="1"/>
    <col min="14327" max="14328" width="17.5703125" customWidth="1"/>
    <col min="14329" max="14329" width="8.85546875" customWidth="1"/>
    <col min="14330" max="14330" width="33.42578125" customWidth="1"/>
    <col min="14331" max="14332" width="14.28515625" customWidth="1"/>
    <col min="14333" max="14333" width="15.28515625" bestFit="1" customWidth="1"/>
    <col min="14334" max="14335" width="17.5703125" customWidth="1"/>
    <col min="14336" max="14336" width="8.85546875" customWidth="1"/>
    <col min="14337" max="14337" width="42.7109375" customWidth="1"/>
    <col min="14338" max="14338" width="13.5703125" customWidth="1"/>
    <col min="14339" max="14339" width="14.28515625" customWidth="1"/>
    <col min="14340" max="14340" width="13.28515625" customWidth="1"/>
    <col min="14341" max="14341" width="13.140625" customWidth="1"/>
    <col min="14342" max="14342" width="16.7109375" customWidth="1"/>
    <col min="14343" max="14343" width="17.42578125" customWidth="1"/>
    <col min="14346" max="14346" width="41.7109375" customWidth="1"/>
    <col min="14347" max="14347" width="14" customWidth="1"/>
    <col min="14348" max="14348" width="15.5703125" customWidth="1"/>
    <col min="14349" max="14349" width="15.42578125" customWidth="1"/>
    <col min="14350" max="14350" width="14.42578125" customWidth="1"/>
    <col min="14351" max="14351" width="15.28515625" customWidth="1"/>
    <col min="14352" max="14352" width="16.7109375" customWidth="1"/>
    <col min="14565" max="14565" width="7.7109375" customWidth="1"/>
    <col min="14566" max="14566" width="40.28515625" customWidth="1"/>
    <col min="14567" max="14567" width="12.140625" customWidth="1"/>
    <col min="14568" max="14568" width="13.7109375" customWidth="1"/>
    <col min="14569" max="14569" width="13.28515625" bestFit="1" customWidth="1"/>
    <col min="14570" max="14570" width="17.28515625" customWidth="1"/>
    <col min="14571" max="14571" width="8.85546875" customWidth="1"/>
    <col min="14572" max="14572" width="33.42578125" customWidth="1"/>
    <col min="14573" max="14573" width="14.28515625" customWidth="1"/>
    <col min="14574" max="14574" width="12.85546875" customWidth="1"/>
    <col min="14575" max="14575" width="14.28515625" bestFit="1" customWidth="1"/>
    <col min="14576" max="14576" width="17.5703125" customWidth="1"/>
    <col min="14577" max="14577" width="17.28515625" customWidth="1"/>
    <col min="14578" max="14578" width="8.85546875" customWidth="1"/>
    <col min="14579" max="14579" width="33.42578125" customWidth="1"/>
    <col min="14580" max="14581" width="14.28515625" customWidth="1"/>
    <col min="14582" max="14582" width="15.28515625" bestFit="1" customWidth="1"/>
    <col min="14583" max="14584" width="17.5703125" customWidth="1"/>
    <col min="14585" max="14585" width="8.85546875" customWidth="1"/>
    <col min="14586" max="14586" width="33.42578125" customWidth="1"/>
    <col min="14587" max="14588" width="14.28515625" customWidth="1"/>
    <col min="14589" max="14589" width="15.28515625" bestFit="1" customWidth="1"/>
    <col min="14590" max="14591" width="17.5703125" customWidth="1"/>
    <col min="14592" max="14592" width="8.85546875" customWidth="1"/>
    <col min="14593" max="14593" width="42.7109375" customWidth="1"/>
    <col min="14594" max="14594" width="13.5703125" customWidth="1"/>
    <col min="14595" max="14595" width="14.28515625" customWidth="1"/>
    <col min="14596" max="14596" width="13.28515625" customWidth="1"/>
    <col min="14597" max="14597" width="13.140625" customWidth="1"/>
    <col min="14598" max="14598" width="16.7109375" customWidth="1"/>
    <col min="14599" max="14599" width="17.42578125" customWidth="1"/>
    <col min="14602" max="14602" width="41.7109375" customWidth="1"/>
    <col min="14603" max="14603" width="14" customWidth="1"/>
    <col min="14604" max="14604" width="15.5703125" customWidth="1"/>
    <col min="14605" max="14605" width="15.42578125" customWidth="1"/>
    <col min="14606" max="14606" width="14.42578125" customWidth="1"/>
    <col min="14607" max="14607" width="15.28515625" customWidth="1"/>
    <col min="14608" max="14608" width="16.7109375" customWidth="1"/>
    <col min="14821" max="14821" width="7.7109375" customWidth="1"/>
    <col min="14822" max="14822" width="40.28515625" customWidth="1"/>
    <col min="14823" max="14823" width="12.140625" customWidth="1"/>
    <col min="14824" max="14824" width="13.7109375" customWidth="1"/>
    <col min="14825" max="14825" width="13.28515625" bestFit="1" customWidth="1"/>
    <col min="14826" max="14826" width="17.28515625" customWidth="1"/>
    <col min="14827" max="14827" width="8.85546875" customWidth="1"/>
    <col min="14828" max="14828" width="33.42578125" customWidth="1"/>
    <col min="14829" max="14829" width="14.28515625" customWidth="1"/>
    <col min="14830" max="14830" width="12.85546875" customWidth="1"/>
    <col min="14831" max="14831" width="14.28515625" bestFit="1" customWidth="1"/>
    <col min="14832" max="14832" width="17.5703125" customWidth="1"/>
    <col min="14833" max="14833" width="17.28515625" customWidth="1"/>
    <col min="14834" max="14834" width="8.85546875" customWidth="1"/>
    <col min="14835" max="14835" width="33.42578125" customWidth="1"/>
    <col min="14836" max="14837" width="14.28515625" customWidth="1"/>
    <col min="14838" max="14838" width="15.28515625" bestFit="1" customWidth="1"/>
    <col min="14839" max="14840" width="17.5703125" customWidth="1"/>
    <col min="14841" max="14841" width="8.85546875" customWidth="1"/>
    <col min="14842" max="14842" width="33.42578125" customWidth="1"/>
    <col min="14843" max="14844" width="14.28515625" customWidth="1"/>
    <col min="14845" max="14845" width="15.28515625" bestFit="1" customWidth="1"/>
    <col min="14846" max="14847" width="17.5703125" customWidth="1"/>
    <col min="14848" max="14848" width="8.85546875" customWidth="1"/>
    <col min="14849" max="14849" width="42.7109375" customWidth="1"/>
    <col min="14850" max="14850" width="13.5703125" customWidth="1"/>
    <col min="14851" max="14851" width="14.28515625" customWidth="1"/>
    <col min="14852" max="14852" width="13.28515625" customWidth="1"/>
    <col min="14853" max="14853" width="13.140625" customWidth="1"/>
    <col min="14854" max="14854" width="16.7109375" customWidth="1"/>
    <col min="14855" max="14855" width="17.42578125" customWidth="1"/>
    <col min="14858" max="14858" width="41.7109375" customWidth="1"/>
    <col min="14859" max="14859" width="14" customWidth="1"/>
    <col min="14860" max="14860" width="15.5703125" customWidth="1"/>
    <col min="14861" max="14861" width="15.42578125" customWidth="1"/>
    <col min="14862" max="14862" width="14.42578125" customWidth="1"/>
    <col min="14863" max="14863" width="15.28515625" customWidth="1"/>
    <col min="14864" max="14864" width="16.7109375" customWidth="1"/>
    <col min="15077" max="15077" width="7.7109375" customWidth="1"/>
    <col min="15078" max="15078" width="40.28515625" customWidth="1"/>
    <col min="15079" max="15079" width="12.140625" customWidth="1"/>
    <col min="15080" max="15080" width="13.7109375" customWidth="1"/>
    <col min="15081" max="15081" width="13.28515625" bestFit="1" customWidth="1"/>
    <col min="15082" max="15082" width="17.28515625" customWidth="1"/>
    <col min="15083" max="15083" width="8.85546875" customWidth="1"/>
    <col min="15084" max="15084" width="33.42578125" customWidth="1"/>
    <col min="15085" max="15085" width="14.28515625" customWidth="1"/>
    <col min="15086" max="15086" width="12.85546875" customWidth="1"/>
    <col min="15087" max="15087" width="14.28515625" bestFit="1" customWidth="1"/>
    <col min="15088" max="15088" width="17.5703125" customWidth="1"/>
    <col min="15089" max="15089" width="17.28515625" customWidth="1"/>
    <col min="15090" max="15090" width="8.85546875" customWidth="1"/>
    <col min="15091" max="15091" width="33.42578125" customWidth="1"/>
    <col min="15092" max="15093" width="14.28515625" customWidth="1"/>
    <col min="15094" max="15094" width="15.28515625" bestFit="1" customWidth="1"/>
    <col min="15095" max="15096" width="17.5703125" customWidth="1"/>
    <col min="15097" max="15097" width="8.85546875" customWidth="1"/>
    <col min="15098" max="15098" width="33.42578125" customWidth="1"/>
    <col min="15099" max="15100" width="14.28515625" customWidth="1"/>
    <col min="15101" max="15101" width="15.28515625" bestFit="1" customWidth="1"/>
    <col min="15102" max="15103" width="17.5703125" customWidth="1"/>
    <col min="15104" max="15104" width="8.85546875" customWidth="1"/>
    <col min="15105" max="15105" width="42.7109375" customWidth="1"/>
    <col min="15106" max="15106" width="13.5703125" customWidth="1"/>
    <col min="15107" max="15107" width="14.28515625" customWidth="1"/>
    <col min="15108" max="15108" width="13.28515625" customWidth="1"/>
    <col min="15109" max="15109" width="13.140625" customWidth="1"/>
    <col min="15110" max="15110" width="16.7109375" customWidth="1"/>
    <col min="15111" max="15111" width="17.42578125" customWidth="1"/>
    <col min="15114" max="15114" width="41.7109375" customWidth="1"/>
    <col min="15115" max="15115" width="14" customWidth="1"/>
    <col min="15116" max="15116" width="15.5703125" customWidth="1"/>
    <col min="15117" max="15117" width="15.42578125" customWidth="1"/>
    <col min="15118" max="15118" width="14.42578125" customWidth="1"/>
    <col min="15119" max="15119" width="15.28515625" customWidth="1"/>
    <col min="15120" max="15120" width="16.7109375" customWidth="1"/>
    <col min="15333" max="15333" width="7.7109375" customWidth="1"/>
    <col min="15334" max="15334" width="40.28515625" customWidth="1"/>
    <col min="15335" max="15335" width="12.140625" customWidth="1"/>
    <col min="15336" max="15336" width="13.7109375" customWidth="1"/>
    <col min="15337" max="15337" width="13.28515625" bestFit="1" customWidth="1"/>
    <col min="15338" max="15338" width="17.28515625" customWidth="1"/>
    <col min="15339" max="15339" width="8.85546875" customWidth="1"/>
    <col min="15340" max="15340" width="33.42578125" customWidth="1"/>
    <col min="15341" max="15341" width="14.28515625" customWidth="1"/>
    <col min="15342" max="15342" width="12.85546875" customWidth="1"/>
    <col min="15343" max="15343" width="14.28515625" bestFit="1" customWidth="1"/>
    <col min="15344" max="15344" width="17.5703125" customWidth="1"/>
    <col min="15345" max="15345" width="17.28515625" customWidth="1"/>
    <col min="15346" max="15346" width="8.85546875" customWidth="1"/>
    <col min="15347" max="15347" width="33.42578125" customWidth="1"/>
    <col min="15348" max="15349" width="14.28515625" customWidth="1"/>
    <col min="15350" max="15350" width="15.28515625" bestFit="1" customWidth="1"/>
    <col min="15351" max="15352" width="17.5703125" customWidth="1"/>
    <col min="15353" max="15353" width="8.85546875" customWidth="1"/>
    <col min="15354" max="15354" width="33.42578125" customWidth="1"/>
    <col min="15355" max="15356" width="14.28515625" customWidth="1"/>
    <col min="15357" max="15357" width="15.28515625" bestFit="1" customWidth="1"/>
    <col min="15358" max="15359" width="17.5703125" customWidth="1"/>
    <col min="15360" max="15360" width="8.85546875" customWidth="1"/>
    <col min="15361" max="15361" width="42.7109375" customWidth="1"/>
    <col min="15362" max="15362" width="13.5703125" customWidth="1"/>
    <col min="15363" max="15363" width="14.28515625" customWidth="1"/>
    <col min="15364" max="15364" width="13.28515625" customWidth="1"/>
    <col min="15365" max="15365" width="13.140625" customWidth="1"/>
    <col min="15366" max="15366" width="16.7109375" customWidth="1"/>
    <col min="15367" max="15367" width="17.42578125" customWidth="1"/>
    <col min="15370" max="15370" width="41.7109375" customWidth="1"/>
    <col min="15371" max="15371" width="14" customWidth="1"/>
    <col min="15372" max="15372" width="15.5703125" customWidth="1"/>
    <col min="15373" max="15373" width="15.42578125" customWidth="1"/>
    <col min="15374" max="15374" width="14.42578125" customWidth="1"/>
    <col min="15375" max="15375" width="15.28515625" customWidth="1"/>
    <col min="15376" max="15376" width="16.7109375" customWidth="1"/>
    <col min="15589" max="15589" width="7.7109375" customWidth="1"/>
    <col min="15590" max="15590" width="40.28515625" customWidth="1"/>
    <col min="15591" max="15591" width="12.140625" customWidth="1"/>
    <col min="15592" max="15592" width="13.7109375" customWidth="1"/>
    <col min="15593" max="15593" width="13.28515625" bestFit="1" customWidth="1"/>
    <col min="15594" max="15594" width="17.28515625" customWidth="1"/>
    <col min="15595" max="15595" width="8.85546875" customWidth="1"/>
    <col min="15596" max="15596" width="33.42578125" customWidth="1"/>
    <col min="15597" max="15597" width="14.28515625" customWidth="1"/>
    <col min="15598" max="15598" width="12.85546875" customWidth="1"/>
    <col min="15599" max="15599" width="14.28515625" bestFit="1" customWidth="1"/>
    <col min="15600" max="15600" width="17.5703125" customWidth="1"/>
    <col min="15601" max="15601" width="17.28515625" customWidth="1"/>
    <col min="15602" max="15602" width="8.85546875" customWidth="1"/>
    <col min="15603" max="15603" width="33.42578125" customWidth="1"/>
    <col min="15604" max="15605" width="14.28515625" customWidth="1"/>
    <col min="15606" max="15606" width="15.28515625" bestFit="1" customWidth="1"/>
    <col min="15607" max="15608" width="17.5703125" customWidth="1"/>
    <col min="15609" max="15609" width="8.85546875" customWidth="1"/>
    <col min="15610" max="15610" width="33.42578125" customWidth="1"/>
    <col min="15611" max="15612" width="14.28515625" customWidth="1"/>
    <col min="15613" max="15613" width="15.28515625" bestFit="1" customWidth="1"/>
    <col min="15614" max="15615" width="17.5703125" customWidth="1"/>
    <col min="15616" max="15616" width="8.85546875" customWidth="1"/>
    <col min="15617" max="15617" width="42.7109375" customWidth="1"/>
    <col min="15618" max="15618" width="13.5703125" customWidth="1"/>
    <col min="15619" max="15619" width="14.28515625" customWidth="1"/>
    <col min="15620" max="15620" width="13.28515625" customWidth="1"/>
    <col min="15621" max="15621" width="13.140625" customWidth="1"/>
    <col min="15622" max="15622" width="16.7109375" customWidth="1"/>
    <col min="15623" max="15623" width="17.42578125" customWidth="1"/>
    <col min="15626" max="15626" width="41.7109375" customWidth="1"/>
    <col min="15627" max="15627" width="14" customWidth="1"/>
    <col min="15628" max="15628" width="15.5703125" customWidth="1"/>
    <col min="15629" max="15629" width="15.42578125" customWidth="1"/>
    <col min="15630" max="15630" width="14.42578125" customWidth="1"/>
    <col min="15631" max="15631" width="15.28515625" customWidth="1"/>
    <col min="15632" max="15632" width="16.7109375" customWidth="1"/>
    <col min="15845" max="15845" width="7.7109375" customWidth="1"/>
    <col min="15846" max="15846" width="40.28515625" customWidth="1"/>
    <col min="15847" max="15847" width="12.140625" customWidth="1"/>
    <col min="15848" max="15848" width="13.7109375" customWidth="1"/>
    <col min="15849" max="15849" width="13.28515625" bestFit="1" customWidth="1"/>
    <col min="15850" max="15850" width="17.28515625" customWidth="1"/>
    <col min="15851" max="15851" width="8.85546875" customWidth="1"/>
    <col min="15852" max="15852" width="33.42578125" customWidth="1"/>
    <col min="15853" max="15853" width="14.28515625" customWidth="1"/>
    <col min="15854" max="15854" width="12.85546875" customWidth="1"/>
    <col min="15855" max="15855" width="14.28515625" bestFit="1" customWidth="1"/>
    <col min="15856" max="15856" width="17.5703125" customWidth="1"/>
    <col min="15857" max="15857" width="17.28515625" customWidth="1"/>
    <col min="15858" max="15858" width="8.85546875" customWidth="1"/>
    <col min="15859" max="15859" width="33.42578125" customWidth="1"/>
    <col min="15860" max="15861" width="14.28515625" customWidth="1"/>
    <col min="15862" max="15862" width="15.28515625" bestFit="1" customWidth="1"/>
    <col min="15863" max="15864" width="17.5703125" customWidth="1"/>
    <col min="15865" max="15865" width="8.85546875" customWidth="1"/>
    <col min="15866" max="15866" width="33.42578125" customWidth="1"/>
    <col min="15867" max="15868" width="14.28515625" customWidth="1"/>
    <col min="15869" max="15869" width="15.28515625" bestFit="1" customWidth="1"/>
    <col min="15870" max="15871" width="17.5703125" customWidth="1"/>
    <col min="15872" max="15872" width="8.85546875" customWidth="1"/>
    <col min="15873" max="15873" width="42.7109375" customWidth="1"/>
    <col min="15874" max="15874" width="13.5703125" customWidth="1"/>
    <col min="15875" max="15875" width="14.28515625" customWidth="1"/>
    <col min="15876" max="15876" width="13.28515625" customWidth="1"/>
    <col min="15877" max="15877" width="13.140625" customWidth="1"/>
    <col min="15878" max="15878" width="16.7109375" customWidth="1"/>
    <col min="15879" max="15879" width="17.42578125" customWidth="1"/>
    <col min="15882" max="15882" width="41.7109375" customWidth="1"/>
    <col min="15883" max="15883" width="14" customWidth="1"/>
    <col min="15884" max="15884" width="15.5703125" customWidth="1"/>
    <col min="15885" max="15885" width="15.42578125" customWidth="1"/>
    <col min="15886" max="15886" width="14.42578125" customWidth="1"/>
    <col min="15887" max="15887" width="15.28515625" customWidth="1"/>
    <col min="15888" max="15888" width="16.7109375" customWidth="1"/>
    <col min="16101" max="16101" width="7.7109375" customWidth="1"/>
    <col min="16102" max="16102" width="40.28515625" customWidth="1"/>
    <col min="16103" max="16103" width="12.140625" customWidth="1"/>
    <col min="16104" max="16104" width="13.7109375" customWidth="1"/>
    <col min="16105" max="16105" width="13.28515625" bestFit="1" customWidth="1"/>
    <col min="16106" max="16106" width="17.28515625" customWidth="1"/>
    <col min="16107" max="16107" width="8.85546875" customWidth="1"/>
    <col min="16108" max="16108" width="33.42578125" customWidth="1"/>
    <col min="16109" max="16109" width="14.28515625" customWidth="1"/>
    <col min="16110" max="16110" width="12.85546875" customWidth="1"/>
    <col min="16111" max="16111" width="14.28515625" bestFit="1" customWidth="1"/>
    <col min="16112" max="16112" width="17.5703125" customWidth="1"/>
    <col min="16113" max="16113" width="17.28515625" customWidth="1"/>
    <col min="16114" max="16114" width="8.85546875" customWidth="1"/>
    <col min="16115" max="16115" width="33.42578125" customWidth="1"/>
    <col min="16116" max="16117" width="14.28515625" customWidth="1"/>
    <col min="16118" max="16118" width="15.28515625" bestFit="1" customWidth="1"/>
    <col min="16119" max="16120" width="17.5703125" customWidth="1"/>
    <col min="16121" max="16121" width="8.85546875" customWidth="1"/>
    <col min="16122" max="16122" width="33.42578125" customWidth="1"/>
    <col min="16123" max="16124" width="14.28515625" customWidth="1"/>
    <col min="16125" max="16125" width="15.28515625" bestFit="1" customWidth="1"/>
    <col min="16126" max="16127" width="17.5703125" customWidth="1"/>
    <col min="16128" max="16128" width="8.85546875" customWidth="1"/>
    <col min="16129" max="16129" width="42.7109375" customWidth="1"/>
    <col min="16130" max="16130" width="13.5703125" customWidth="1"/>
    <col min="16131" max="16131" width="14.28515625" customWidth="1"/>
    <col min="16132" max="16132" width="13.28515625" customWidth="1"/>
    <col min="16133" max="16133" width="13.140625" customWidth="1"/>
    <col min="16134" max="16134" width="16.7109375" customWidth="1"/>
    <col min="16135" max="16135" width="17.42578125" customWidth="1"/>
    <col min="16138" max="16138" width="41.7109375" customWidth="1"/>
    <col min="16139" max="16139" width="14" customWidth="1"/>
    <col min="16140" max="16140" width="15.5703125" customWidth="1"/>
    <col min="16141" max="16141" width="15.42578125" customWidth="1"/>
    <col min="16142" max="16142" width="14.42578125" customWidth="1"/>
    <col min="16143" max="16143" width="15.28515625" customWidth="1"/>
    <col min="16144" max="16144" width="16.7109375" customWidth="1"/>
  </cols>
  <sheetData>
    <row r="1" spans="1:20" x14ac:dyDescent="0.25">
      <c r="A1" s="154" t="s">
        <v>133</v>
      </c>
      <c r="B1" s="155"/>
      <c r="C1" s="155"/>
      <c r="D1" s="155"/>
      <c r="E1" s="156"/>
      <c r="F1" s="160"/>
      <c r="G1" s="154" t="s">
        <v>134</v>
      </c>
      <c r="H1" s="155"/>
      <c r="I1" s="155"/>
      <c r="J1" s="155"/>
      <c r="K1" s="155"/>
      <c r="L1" s="156"/>
      <c r="M1" s="160"/>
      <c r="N1" s="154" t="s">
        <v>135</v>
      </c>
      <c r="O1" s="155"/>
      <c r="P1" s="155"/>
      <c r="Q1" s="155"/>
      <c r="R1" s="155"/>
      <c r="S1" s="156"/>
      <c r="T1" s="160"/>
    </row>
    <row r="2" spans="1:20" x14ac:dyDescent="0.25">
      <c r="A2" s="157"/>
      <c r="B2" s="158"/>
      <c r="C2" s="158"/>
      <c r="D2" s="158"/>
      <c r="E2" s="159"/>
      <c r="F2" s="161"/>
      <c r="G2" s="157"/>
      <c r="H2" s="158"/>
      <c r="I2" s="158"/>
      <c r="J2" s="158"/>
      <c r="K2" s="158"/>
      <c r="L2" s="159"/>
      <c r="M2" s="161"/>
      <c r="N2" s="157"/>
      <c r="O2" s="158"/>
      <c r="P2" s="158"/>
      <c r="Q2" s="158"/>
      <c r="R2" s="158"/>
      <c r="S2" s="159"/>
      <c r="T2" s="161"/>
    </row>
    <row r="3" spans="1:20" s="38" customFormat="1" ht="45" x14ac:dyDescent="0.25">
      <c r="A3" s="35" t="s">
        <v>136</v>
      </c>
      <c r="B3" s="35" t="s">
        <v>137</v>
      </c>
      <c r="C3" s="36" t="s">
        <v>138</v>
      </c>
      <c r="D3" s="36" t="s">
        <v>139</v>
      </c>
      <c r="E3" s="36" t="s">
        <v>140</v>
      </c>
      <c r="F3" s="161"/>
      <c r="G3" s="35" t="s">
        <v>136</v>
      </c>
      <c r="H3" s="35" t="s">
        <v>137</v>
      </c>
      <c r="I3" s="36" t="s">
        <v>148</v>
      </c>
      <c r="J3" s="35" t="s">
        <v>139</v>
      </c>
      <c r="K3" s="35" t="s">
        <v>140</v>
      </c>
      <c r="L3" s="35" t="s">
        <v>142</v>
      </c>
      <c r="M3" s="161"/>
      <c r="N3" s="35" t="s">
        <v>136</v>
      </c>
      <c r="O3" s="35" t="s">
        <v>137</v>
      </c>
      <c r="P3" s="36" t="s">
        <v>143</v>
      </c>
      <c r="Q3" s="36" t="s">
        <v>144</v>
      </c>
      <c r="R3" s="36" t="s">
        <v>145</v>
      </c>
      <c r="S3" s="35" t="s">
        <v>140</v>
      </c>
      <c r="T3" s="161"/>
    </row>
    <row r="4" spans="1:20" x14ac:dyDescent="0.25">
      <c r="A4" s="39">
        <v>1</v>
      </c>
      <c r="B4" s="42" t="s">
        <v>167</v>
      </c>
      <c r="C4" s="40">
        <v>17</v>
      </c>
      <c r="D4" s="41"/>
      <c r="E4" s="41"/>
      <c r="F4" s="161"/>
      <c r="G4" s="34">
        <v>60</v>
      </c>
      <c r="H4" s="42" t="s">
        <v>226</v>
      </c>
      <c r="I4" s="40">
        <v>57</v>
      </c>
      <c r="J4" s="41"/>
      <c r="K4" s="41"/>
      <c r="L4" s="41"/>
      <c r="M4" s="161"/>
      <c r="N4" s="34">
        <v>86</v>
      </c>
      <c r="O4" s="42" t="s">
        <v>249</v>
      </c>
      <c r="P4" s="40">
        <v>11</v>
      </c>
      <c r="Q4" s="41"/>
      <c r="R4" s="263">
        <v>60</v>
      </c>
      <c r="S4" s="41"/>
      <c r="T4" s="161"/>
    </row>
    <row r="5" spans="1:20" x14ac:dyDescent="0.25">
      <c r="A5" s="39">
        <v>2</v>
      </c>
      <c r="B5" s="42" t="s">
        <v>168</v>
      </c>
      <c r="C5" s="40">
        <v>142</v>
      </c>
      <c r="D5" s="41"/>
      <c r="E5" s="41"/>
      <c r="F5" s="161"/>
      <c r="G5" s="34">
        <v>61</v>
      </c>
      <c r="H5" s="42" t="s">
        <v>227</v>
      </c>
      <c r="I5" s="40">
        <v>50</v>
      </c>
      <c r="J5" s="41"/>
      <c r="K5" s="41"/>
      <c r="L5" s="41"/>
      <c r="M5" s="161"/>
      <c r="N5" s="34">
        <v>87</v>
      </c>
      <c r="O5" s="42" t="s">
        <v>250</v>
      </c>
      <c r="P5" s="40">
        <v>12</v>
      </c>
      <c r="Q5" s="41"/>
      <c r="R5" s="263">
        <v>60</v>
      </c>
      <c r="S5" s="41"/>
      <c r="T5" s="161"/>
    </row>
    <row r="6" spans="1:20" x14ac:dyDescent="0.25">
      <c r="A6" s="39">
        <v>3</v>
      </c>
      <c r="B6" s="42" t="s">
        <v>169</v>
      </c>
      <c r="C6" s="40">
        <v>130</v>
      </c>
      <c r="D6" s="41"/>
      <c r="E6" s="41"/>
      <c r="F6" s="161"/>
      <c r="G6" s="34">
        <v>62</v>
      </c>
      <c r="H6" s="42" t="s">
        <v>228</v>
      </c>
      <c r="I6" s="40">
        <v>52</v>
      </c>
      <c r="J6" s="41"/>
      <c r="K6" s="41"/>
      <c r="L6" s="41"/>
      <c r="M6" s="161"/>
      <c r="N6" s="34">
        <v>88</v>
      </c>
      <c r="O6" s="42" t="s">
        <v>251</v>
      </c>
      <c r="P6" s="40">
        <v>10</v>
      </c>
      <c r="Q6" s="41"/>
      <c r="R6" s="263">
        <v>60</v>
      </c>
      <c r="S6" s="41"/>
      <c r="T6" s="161"/>
    </row>
    <row r="7" spans="1:20" ht="30" x14ac:dyDescent="0.25">
      <c r="A7" s="39">
        <v>4</v>
      </c>
      <c r="B7" s="42" t="s">
        <v>170</v>
      </c>
      <c r="C7" s="40">
        <v>102</v>
      </c>
      <c r="D7" s="41"/>
      <c r="E7" s="41"/>
      <c r="F7" s="161"/>
      <c r="G7" s="34">
        <v>63</v>
      </c>
      <c r="H7" s="42" t="s">
        <v>229</v>
      </c>
      <c r="I7" s="40">
        <v>30</v>
      </c>
      <c r="J7" s="41"/>
      <c r="K7" s="41"/>
      <c r="L7" s="41"/>
      <c r="M7" s="161"/>
      <c r="N7" s="34">
        <v>89</v>
      </c>
      <c r="O7" s="42" t="s">
        <v>252</v>
      </c>
      <c r="P7" s="40">
        <v>16</v>
      </c>
      <c r="Q7" s="41"/>
      <c r="R7" s="263">
        <v>60</v>
      </c>
      <c r="S7" s="41"/>
      <c r="T7" s="161"/>
    </row>
    <row r="8" spans="1:20" ht="30" x14ac:dyDescent="0.25">
      <c r="A8" s="39">
        <v>5</v>
      </c>
      <c r="B8" s="42" t="s">
        <v>171</v>
      </c>
      <c r="C8" s="40">
        <v>20</v>
      </c>
      <c r="D8" s="41"/>
      <c r="E8" s="41"/>
      <c r="F8" s="161"/>
      <c r="G8" s="34">
        <v>64</v>
      </c>
      <c r="H8" s="42" t="s">
        <v>230</v>
      </c>
      <c r="I8" s="40">
        <v>25</v>
      </c>
      <c r="J8" s="41"/>
      <c r="K8" s="41"/>
      <c r="L8" s="41"/>
      <c r="M8" s="161"/>
      <c r="N8" s="34">
        <v>90</v>
      </c>
      <c r="O8" s="42" t="s">
        <v>253</v>
      </c>
      <c r="P8" s="40">
        <v>9</v>
      </c>
      <c r="Q8" s="41"/>
      <c r="R8" s="263">
        <v>60</v>
      </c>
      <c r="S8" s="41"/>
      <c r="T8" s="161"/>
    </row>
    <row r="9" spans="1:20" x14ac:dyDescent="0.25">
      <c r="A9" s="39">
        <v>6</v>
      </c>
      <c r="B9" s="42" t="s">
        <v>172</v>
      </c>
      <c r="C9" s="40">
        <v>20</v>
      </c>
      <c r="D9" s="41"/>
      <c r="E9" s="41"/>
      <c r="F9" s="161"/>
      <c r="G9" s="34">
        <v>65</v>
      </c>
      <c r="H9" s="42" t="s">
        <v>231</v>
      </c>
      <c r="I9" s="40">
        <v>56</v>
      </c>
      <c r="J9" s="41"/>
      <c r="K9" s="41"/>
      <c r="L9" s="41"/>
      <c r="M9" s="161"/>
      <c r="N9" s="34">
        <v>91</v>
      </c>
      <c r="O9" s="42" t="s">
        <v>254</v>
      </c>
      <c r="P9" s="40">
        <v>18</v>
      </c>
      <c r="Q9" s="41"/>
      <c r="R9" s="263">
        <v>60</v>
      </c>
      <c r="S9" s="41"/>
      <c r="T9" s="161"/>
    </row>
    <row r="10" spans="1:20" x14ac:dyDescent="0.25">
      <c r="A10" s="39">
        <v>7</v>
      </c>
      <c r="B10" s="42" t="s">
        <v>173</v>
      </c>
      <c r="C10" s="40">
        <v>8</v>
      </c>
      <c r="D10" s="41"/>
      <c r="E10" s="41"/>
      <c r="F10" s="161"/>
      <c r="G10" s="34">
        <v>66</v>
      </c>
      <c r="H10" s="42" t="s">
        <v>232</v>
      </c>
      <c r="I10" s="40">
        <v>26.5</v>
      </c>
      <c r="J10" s="41"/>
      <c r="K10" s="41"/>
      <c r="L10" s="41"/>
      <c r="M10" s="161"/>
      <c r="N10" s="34">
        <v>92</v>
      </c>
      <c r="O10" s="42" t="s">
        <v>255</v>
      </c>
      <c r="P10" s="40">
        <v>32</v>
      </c>
      <c r="Q10" s="41"/>
      <c r="R10" s="263">
        <v>60</v>
      </c>
      <c r="S10" s="41"/>
      <c r="T10" s="161"/>
    </row>
    <row r="11" spans="1:20" x14ac:dyDescent="0.25">
      <c r="A11" s="39">
        <v>8</v>
      </c>
      <c r="B11" s="42" t="s">
        <v>174</v>
      </c>
      <c r="C11" s="40">
        <v>38</v>
      </c>
      <c r="D11" s="41"/>
      <c r="E11" s="41"/>
      <c r="F11" s="161"/>
      <c r="G11" s="34">
        <v>67</v>
      </c>
      <c r="H11" s="42" t="s">
        <v>233</v>
      </c>
      <c r="I11" s="40">
        <v>23</v>
      </c>
      <c r="J11" s="41"/>
      <c r="K11" s="41"/>
      <c r="L11" s="41"/>
      <c r="M11" s="161"/>
      <c r="N11" s="34">
        <v>93</v>
      </c>
      <c r="O11" s="42" t="s">
        <v>256</v>
      </c>
      <c r="P11" s="40">
        <v>30</v>
      </c>
      <c r="Q11" s="41"/>
      <c r="R11" s="263">
        <v>60</v>
      </c>
      <c r="S11" s="41"/>
      <c r="T11" s="161"/>
    </row>
    <row r="12" spans="1:20" x14ac:dyDescent="0.25">
      <c r="A12" s="39">
        <v>9</v>
      </c>
      <c r="B12" s="42" t="s">
        <v>175</v>
      </c>
      <c r="C12" s="40">
        <v>11</v>
      </c>
      <c r="D12" s="41"/>
      <c r="E12" s="41"/>
      <c r="F12" s="161"/>
      <c r="G12" s="34">
        <v>68</v>
      </c>
      <c r="H12" s="42" t="s">
        <v>234</v>
      </c>
      <c r="I12" s="40">
        <v>24</v>
      </c>
      <c r="J12" s="41"/>
      <c r="K12" s="41"/>
      <c r="L12" s="41"/>
      <c r="M12" s="161"/>
      <c r="N12" s="34">
        <v>94</v>
      </c>
      <c r="O12" s="42" t="s">
        <v>257</v>
      </c>
      <c r="P12" s="40">
        <v>31</v>
      </c>
      <c r="Q12" s="41"/>
      <c r="R12" s="263">
        <v>60</v>
      </c>
      <c r="S12" s="41"/>
      <c r="T12" s="161"/>
    </row>
    <row r="13" spans="1:20" x14ac:dyDescent="0.25">
      <c r="A13" s="39">
        <v>10</v>
      </c>
      <c r="B13" s="42" t="s">
        <v>176</v>
      </c>
      <c r="C13" s="40">
        <v>119</v>
      </c>
      <c r="D13" s="41"/>
      <c r="E13" s="41"/>
      <c r="F13" s="161"/>
      <c r="G13" s="34">
        <v>69</v>
      </c>
      <c r="H13" s="42" t="s">
        <v>235</v>
      </c>
      <c r="I13" s="40">
        <v>15</v>
      </c>
      <c r="J13" s="41"/>
      <c r="K13" s="41"/>
      <c r="L13" s="41"/>
      <c r="M13" s="161"/>
      <c r="N13" s="34">
        <v>95</v>
      </c>
      <c r="O13" s="42" t="s">
        <v>258</v>
      </c>
      <c r="P13" s="40">
        <v>50</v>
      </c>
      <c r="Q13" s="41"/>
      <c r="R13" s="263">
        <v>60</v>
      </c>
      <c r="S13" s="41"/>
      <c r="T13" s="161"/>
    </row>
    <row r="14" spans="1:20" ht="30" x14ac:dyDescent="0.25">
      <c r="A14" s="39">
        <v>11</v>
      </c>
      <c r="B14" s="42" t="s">
        <v>177</v>
      </c>
      <c r="C14" s="40">
        <v>44</v>
      </c>
      <c r="D14" s="41"/>
      <c r="E14" s="41"/>
      <c r="F14" s="161"/>
      <c r="G14" s="34">
        <v>70</v>
      </c>
      <c r="H14" s="42" t="s">
        <v>236</v>
      </c>
      <c r="I14" s="40">
        <v>33</v>
      </c>
      <c r="J14" s="41"/>
      <c r="K14" s="41"/>
      <c r="L14" s="41"/>
      <c r="M14" s="161"/>
      <c r="N14" s="34">
        <v>96</v>
      </c>
      <c r="O14" s="42" t="s">
        <v>259</v>
      </c>
      <c r="P14" s="40">
        <v>36</v>
      </c>
      <c r="Q14" s="41"/>
      <c r="R14" s="263">
        <v>60</v>
      </c>
      <c r="S14" s="41"/>
      <c r="T14" s="161"/>
    </row>
    <row r="15" spans="1:20" ht="30" x14ac:dyDescent="0.25">
      <c r="A15" s="39">
        <v>12</v>
      </c>
      <c r="B15" s="42" t="s">
        <v>178</v>
      </c>
      <c r="C15" s="40">
        <v>167</v>
      </c>
      <c r="D15" s="41"/>
      <c r="E15" s="41"/>
      <c r="F15" s="161"/>
      <c r="G15" s="34">
        <v>71</v>
      </c>
      <c r="H15" s="42" t="s">
        <v>237</v>
      </c>
      <c r="I15" s="40">
        <v>10</v>
      </c>
      <c r="J15" s="41"/>
      <c r="K15" s="41"/>
      <c r="L15" s="41"/>
      <c r="M15" s="161"/>
      <c r="N15" s="34">
        <v>97</v>
      </c>
      <c r="O15" s="42" t="s">
        <v>260</v>
      </c>
      <c r="P15" s="40">
        <v>36</v>
      </c>
      <c r="Q15" s="41"/>
      <c r="R15" s="263">
        <v>60</v>
      </c>
      <c r="S15" s="41"/>
      <c r="T15" s="161"/>
    </row>
    <row r="16" spans="1:20" ht="30" x14ac:dyDescent="0.25">
      <c r="A16" s="39">
        <v>13</v>
      </c>
      <c r="B16" s="42" t="s">
        <v>179</v>
      </c>
      <c r="C16" s="40">
        <v>161</v>
      </c>
      <c r="D16" s="41"/>
      <c r="E16" s="41"/>
      <c r="F16" s="161"/>
      <c r="G16" s="34">
        <v>72</v>
      </c>
      <c r="H16" s="42" t="s">
        <v>238</v>
      </c>
      <c r="I16" s="40">
        <v>47</v>
      </c>
      <c r="J16" s="41"/>
      <c r="K16" s="41"/>
      <c r="L16" s="41"/>
      <c r="M16" s="161"/>
      <c r="N16" s="34">
        <v>98</v>
      </c>
      <c r="O16" s="42" t="s">
        <v>261</v>
      </c>
      <c r="P16" s="40">
        <v>1</v>
      </c>
      <c r="Q16" s="41"/>
      <c r="R16" s="263">
        <v>60</v>
      </c>
      <c r="S16" s="41"/>
      <c r="T16" s="161"/>
    </row>
    <row r="17" spans="1:20" x14ac:dyDescent="0.25">
      <c r="A17" s="39">
        <v>14</v>
      </c>
      <c r="B17" s="42" t="s">
        <v>180</v>
      </c>
      <c r="C17" s="40">
        <v>40</v>
      </c>
      <c r="D17" s="41"/>
      <c r="E17" s="41"/>
      <c r="F17" s="161"/>
      <c r="G17" s="34">
        <v>73</v>
      </c>
      <c r="H17" s="42" t="s">
        <v>239</v>
      </c>
      <c r="I17" s="40">
        <v>29</v>
      </c>
      <c r="J17" s="41"/>
      <c r="K17" s="41"/>
      <c r="L17" s="41"/>
      <c r="M17" s="161"/>
      <c r="N17" s="34">
        <v>99</v>
      </c>
      <c r="O17" s="42" t="s">
        <v>262</v>
      </c>
      <c r="P17" s="40">
        <v>50</v>
      </c>
      <c r="Q17" s="41"/>
      <c r="R17" s="263">
        <v>60</v>
      </c>
      <c r="S17" s="41"/>
      <c r="T17" s="161"/>
    </row>
    <row r="18" spans="1:20" x14ac:dyDescent="0.25">
      <c r="A18" s="39">
        <v>15</v>
      </c>
      <c r="B18" s="42" t="s">
        <v>181</v>
      </c>
      <c r="C18" s="40">
        <v>16</v>
      </c>
      <c r="D18" s="41"/>
      <c r="E18" s="41"/>
      <c r="F18" s="161"/>
      <c r="G18" s="34">
        <v>74</v>
      </c>
      <c r="H18" s="42" t="s">
        <v>240</v>
      </c>
      <c r="I18" s="40">
        <v>41</v>
      </c>
      <c r="J18" s="41"/>
      <c r="K18" s="41"/>
      <c r="L18" s="41"/>
      <c r="M18" s="161"/>
      <c r="N18" s="34">
        <v>100</v>
      </c>
      <c r="O18" s="42" t="s">
        <v>263</v>
      </c>
      <c r="P18" s="40">
        <v>34</v>
      </c>
      <c r="Q18" s="41"/>
      <c r="R18" s="263">
        <v>60</v>
      </c>
      <c r="S18" s="41"/>
      <c r="T18" s="161"/>
    </row>
    <row r="19" spans="1:20" ht="30" x14ac:dyDescent="0.25">
      <c r="A19" s="39">
        <v>16</v>
      </c>
      <c r="B19" s="42" t="s">
        <v>182</v>
      </c>
      <c r="C19" s="40">
        <v>91</v>
      </c>
      <c r="D19" s="41"/>
      <c r="E19" s="41"/>
      <c r="F19" s="161"/>
      <c r="G19" s="34">
        <v>75</v>
      </c>
      <c r="H19" s="42" t="s">
        <v>241</v>
      </c>
      <c r="I19" s="40">
        <v>16</v>
      </c>
      <c r="J19" s="41"/>
      <c r="K19" s="41"/>
      <c r="L19" s="41"/>
      <c r="M19" s="161"/>
      <c r="N19" s="34">
        <v>101</v>
      </c>
      <c r="O19" s="42" t="s">
        <v>264</v>
      </c>
      <c r="P19" s="40">
        <v>14</v>
      </c>
      <c r="Q19" s="41"/>
      <c r="R19" s="263">
        <v>60</v>
      </c>
      <c r="S19" s="41"/>
      <c r="T19" s="161"/>
    </row>
    <row r="20" spans="1:20" x14ac:dyDescent="0.25">
      <c r="A20" s="39">
        <v>17</v>
      </c>
      <c r="B20" s="42" t="s">
        <v>183</v>
      </c>
      <c r="C20" s="40">
        <v>26</v>
      </c>
      <c r="D20" s="41"/>
      <c r="E20" s="41"/>
      <c r="F20" s="161"/>
      <c r="G20" s="34">
        <v>76</v>
      </c>
      <c r="H20" s="42" t="s">
        <v>242</v>
      </c>
      <c r="I20" s="40">
        <v>12</v>
      </c>
      <c r="J20" s="41"/>
      <c r="K20" s="41"/>
      <c r="L20" s="41"/>
      <c r="M20" s="161"/>
      <c r="N20" s="34">
        <v>102</v>
      </c>
      <c r="O20" s="42" t="s">
        <v>265</v>
      </c>
      <c r="P20" s="40">
        <v>11</v>
      </c>
      <c r="Q20" s="41"/>
      <c r="R20" s="263">
        <v>60</v>
      </c>
      <c r="S20" s="41"/>
      <c r="T20" s="161"/>
    </row>
    <row r="21" spans="1:20" x14ac:dyDescent="0.25">
      <c r="A21" s="39">
        <v>18</v>
      </c>
      <c r="B21" s="42" t="s">
        <v>184</v>
      </c>
      <c r="C21" s="40">
        <v>75</v>
      </c>
      <c r="D21" s="41"/>
      <c r="E21" s="41"/>
      <c r="F21" s="161"/>
      <c r="G21" s="34">
        <v>77</v>
      </c>
      <c r="H21" s="42" t="s">
        <v>243</v>
      </c>
      <c r="I21" s="40">
        <v>12</v>
      </c>
      <c r="J21" s="41"/>
      <c r="K21" s="41"/>
      <c r="L21" s="41"/>
      <c r="M21" s="161"/>
      <c r="N21" s="34">
        <v>103</v>
      </c>
      <c r="O21" s="42" t="s">
        <v>266</v>
      </c>
      <c r="P21" s="40">
        <v>19</v>
      </c>
      <c r="Q21" s="41"/>
      <c r="R21" s="263">
        <v>60</v>
      </c>
      <c r="S21" s="41"/>
      <c r="T21" s="161"/>
    </row>
    <row r="22" spans="1:20" x14ac:dyDescent="0.25">
      <c r="A22" s="39">
        <v>19</v>
      </c>
      <c r="B22" s="42" t="s">
        <v>185</v>
      </c>
      <c r="C22" s="40">
        <v>35</v>
      </c>
      <c r="D22" s="41"/>
      <c r="E22" s="41"/>
      <c r="F22" s="161"/>
      <c r="G22" s="34">
        <v>78</v>
      </c>
      <c r="H22" s="42" t="s">
        <v>244</v>
      </c>
      <c r="I22" s="40">
        <v>33</v>
      </c>
      <c r="J22" s="41"/>
      <c r="K22" s="41"/>
      <c r="L22" s="41"/>
      <c r="M22" s="161"/>
      <c r="N22" s="34">
        <v>104</v>
      </c>
      <c r="O22" s="42" t="s">
        <v>267</v>
      </c>
      <c r="P22" s="40">
        <v>83</v>
      </c>
      <c r="Q22" s="41"/>
      <c r="R22" s="263">
        <v>60</v>
      </c>
      <c r="S22" s="41"/>
      <c r="T22" s="161"/>
    </row>
    <row r="23" spans="1:20" ht="30" x14ac:dyDescent="0.25">
      <c r="A23" s="39">
        <v>20</v>
      </c>
      <c r="B23" s="42" t="s">
        <v>186</v>
      </c>
      <c r="C23" s="40">
        <v>39</v>
      </c>
      <c r="D23" s="41"/>
      <c r="E23" s="41"/>
      <c r="F23" s="161"/>
      <c r="G23" s="34">
        <v>79</v>
      </c>
      <c r="H23" s="42" t="s">
        <v>245</v>
      </c>
      <c r="I23" s="40">
        <v>31</v>
      </c>
      <c r="J23" s="41"/>
      <c r="K23" s="41"/>
      <c r="L23" s="41"/>
      <c r="M23" s="161"/>
      <c r="N23" s="34">
        <v>105</v>
      </c>
      <c r="O23" s="42" t="s">
        <v>269</v>
      </c>
      <c r="P23" s="40">
        <v>33</v>
      </c>
      <c r="Q23" s="41"/>
      <c r="R23" s="263">
        <v>60</v>
      </c>
      <c r="S23" s="41"/>
      <c r="T23" s="161"/>
    </row>
    <row r="24" spans="1:20" x14ac:dyDescent="0.25">
      <c r="A24" s="39">
        <v>21</v>
      </c>
      <c r="B24" s="42" t="s">
        <v>187</v>
      </c>
      <c r="C24" s="40">
        <v>32</v>
      </c>
      <c r="D24" s="41"/>
      <c r="E24" s="41"/>
      <c r="F24" s="161"/>
      <c r="G24" s="34">
        <v>80</v>
      </c>
      <c r="H24" s="42" t="s">
        <v>246</v>
      </c>
      <c r="I24" s="40">
        <v>69</v>
      </c>
      <c r="J24" s="41"/>
      <c r="K24" s="41"/>
      <c r="L24" s="41"/>
      <c r="M24" s="161"/>
      <c r="N24" s="34">
        <v>106</v>
      </c>
      <c r="O24" s="42" t="s">
        <v>270</v>
      </c>
      <c r="P24" s="40">
        <v>17</v>
      </c>
      <c r="Q24" s="41"/>
      <c r="R24" s="263">
        <v>60</v>
      </c>
      <c r="S24" s="41"/>
      <c r="T24" s="161"/>
    </row>
    <row r="25" spans="1:20" ht="60" x14ac:dyDescent="0.25">
      <c r="A25" s="39">
        <v>22</v>
      </c>
      <c r="B25" s="42" t="s">
        <v>188</v>
      </c>
      <c r="C25" s="40">
        <v>69</v>
      </c>
      <c r="D25" s="41"/>
      <c r="E25" s="41"/>
      <c r="F25" s="161"/>
      <c r="G25" s="34">
        <v>81</v>
      </c>
      <c r="H25" s="42" t="s">
        <v>247</v>
      </c>
      <c r="I25" s="40">
        <v>23</v>
      </c>
      <c r="J25" s="41"/>
      <c r="K25" s="41"/>
      <c r="L25" s="41"/>
      <c r="M25" s="161"/>
      <c r="N25" s="34">
        <v>107</v>
      </c>
      <c r="O25" s="42" t="s">
        <v>271</v>
      </c>
      <c r="P25" s="40">
        <v>63</v>
      </c>
      <c r="Q25" s="41"/>
      <c r="R25" s="263">
        <v>60</v>
      </c>
      <c r="S25" s="41"/>
      <c r="T25" s="161"/>
    </row>
    <row r="26" spans="1:20" ht="30" x14ac:dyDescent="0.25">
      <c r="A26" s="39">
        <v>23</v>
      </c>
      <c r="B26" s="42" t="s">
        <v>189</v>
      </c>
      <c r="C26" s="40">
        <v>65</v>
      </c>
      <c r="D26" s="41"/>
      <c r="E26" s="41"/>
      <c r="F26" s="161"/>
      <c r="G26" s="34">
        <v>82</v>
      </c>
      <c r="H26" s="42" t="s">
        <v>248</v>
      </c>
      <c r="I26" s="40">
        <v>63</v>
      </c>
      <c r="J26" s="41"/>
      <c r="K26" s="41"/>
      <c r="L26" s="41"/>
      <c r="M26" s="161"/>
      <c r="N26" s="34">
        <v>108</v>
      </c>
      <c r="O26" s="42" t="s">
        <v>272</v>
      </c>
      <c r="P26" s="40">
        <v>11</v>
      </c>
      <c r="Q26" s="41"/>
      <c r="R26" s="263">
        <v>60</v>
      </c>
      <c r="S26" s="41"/>
      <c r="T26" s="161"/>
    </row>
    <row r="27" spans="1:20" ht="30" x14ac:dyDescent="0.25">
      <c r="A27" s="39">
        <v>24</v>
      </c>
      <c r="B27" s="42" t="s">
        <v>190</v>
      </c>
      <c r="C27" s="40">
        <v>47</v>
      </c>
      <c r="D27" s="46"/>
      <c r="E27" s="41"/>
      <c r="F27" s="161"/>
      <c r="G27" s="34">
        <v>83</v>
      </c>
      <c r="H27" s="65" t="s">
        <v>292</v>
      </c>
      <c r="I27" s="40">
        <v>32</v>
      </c>
      <c r="J27" s="41"/>
      <c r="K27" s="41"/>
      <c r="L27" s="41"/>
      <c r="M27" s="161"/>
      <c r="N27" s="34">
        <v>109</v>
      </c>
      <c r="O27" s="42" t="s">
        <v>273</v>
      </c>
      <c r="P27" s="40">
        <v>3</v>
      </c>
      <c r="Q27" s="41"/>
      <c r="R27" s="263">
        <v>60</v>
      </c>
      <c r="S27" s="41"/>
      <c r="T27" s="161"/>
    </row>
    <row r="28" spans="1:20" x14ac:dyDescent="0.25">
      <c r="A28" s="39">
        <v>25</v>
      </c>
      <c r="B28" s="42" t="s">
        <v>191</v>
      </c>
      <c r="C28" s="40">
        <v>34</v>
      </c>
      <c r="D28" s="46"/>
      <c r="E28" s="41"/>
      <c r="F28" s="161"/>
      <c r="G28" s="34">
        <v>84</v>
      </c>
      <c r="H28" s="62" t="s">
        <v>293</v>
      </c>
      <c r="I28" s="40">
        <v>18</v>
      </c>
      <c r="J28" s="41"/>
      <c r="K28" s="41"/>
      <c r="L28" s="41"/>
      <c r="M28" s="161"/>
      <c r="N28" s="34">
        <v>110</v>
      </c>
      <c r="O28" s="42" t="s">
        <v>274</v>
      </c>
      <c r="P28" s="40">
        <v>94</v>
      </c>
      <c r="Q28" s="41"/>
      <c r="R28" s="263">
        <v>60</v>
      </c>
      <c r="S28" s="41"/>
      <c r="T28" s="161"/>
    </row>
    <row r="29" spans="1:20" x14ac:dyDescent="0.25">
      <c r="A29" s="39">
        <v>26</v>
      </c>
      <c r="B29" s="42" t="s">
        <v>192</v>
      </c>
      <c r="C29" s="40">
        <v>54</v>
      </c>
      <c r="D29" s="46"/>
      <c r="E29" s="41"/>
      <c r="F29" s="161"/>
      <c r="G29" s="34">
        <v>85</v>
      </c>
      <c r="H29" s="42" t="s">
        <v>268</v>
      </c>
      <c r="I29" s="40">
        <v>25</v>
      </c>
      <c r="J29" s="41"/>
      <c r="K29" s="41"/>
      <c r="L29" s="41"/>
      <c r="M29" s="161"/>
      <c r="N29" s="34">
        <v>111</v>
      </c>
      <c r="O29" s="42" t="s">
        <v>275</v>
      </c>
      <c r="P29" s="40">
        <v>18</v>
      </c>
      <c r="Q29" s="41"/>
      <c r="R29" s="263">
        <v>60</v>
      </c>
      <c r="S29" s="41"/>
      <c r="T29" s="161"/>
    </row>
    <row r="30" spans="1:20" x14ac:dyDescent="0.25">
      <c r="A30" s="39">
        <v>27</v>
      </c>
      <c r="B30" s="42" t="s">
        <v>193</v>
      </c>
      <c r="C30" s="40">
        <v>33</v>
      </c>
      <c r="D30" s="46"/>
      <c r="E30" s="41"/>
      <c r="F30" s="161"/>
      <c r="G30" s="34"/>
      <c r="H30" s="42"/>
      <c r="I30" s="40"/>
      <c r="J30" s="41"/>
      <c r="K30" s="41"/>
      <c r="L30" s="41"/>
      <c r="M30" s="161"/>
      <c r="N30" s="34">
        <v>112</v>
      </c>
      <c r="O30" s="42" t="s">
        <v>276</v>
      </c>
      <c r="P30" s="40">
        <v>20</v>
      </c>
      <c r="Q30" s="41"/>
      <c r="R30" s="263">
        <v>60</v>
      </c>
      <c r="S30" s="41"/>
      <c r="T30" s="161"/>
    </row>
    <row r="31" spans="1:20" x14ac:dyDescent="0.25">
      <c r="A31" s="39">
        <v>28</v>
      </c>
      <c r="B31" s="42" t="s">
        <v>194</v>
      </c>
      <c r="C31" s="40">
        <v>20</v>
      </c>
      <c r="D31" s="46"/>
      <c r="E31" s="41"/>
      <c r="F31" s="161"/>
      <c r="G31" s="34"/>
      <c r="H31" s="42"/>
      <c r="I31" s="40"/>
      <c r="J31" s="41"/>
      <c r="K31" s="41"/>
      <c r="L31" s="41"/>
      <c r="M31" s="161"/>
      <c r="N31" s="34">
        <v>113</v>
      </c>
      <c r="O31" s="42" t="s">
        <v>277</v>
      </c>
      <c r="P31" s="40">
        <v>26</v>
      </c>
      <c r="Q31" s="41"/>
      <c r="R31" s="263">
        <v>60</v>
      </c>
      <c r="S31" s="41"/>
      <c r="T31" s="161"/>
    </row>
    <row r="32" spans="1:20" x14ac:dyDescent="0.25">
      <c r="A32" s="39">
        <v>29</v>
      </c>
      <c r="B32" s="42" t="s">
        <v>195</v>
      </c>
      <c r="C32" s="40">
        <v>33</v>
      </c>
      <c r="D32" s="46"/>
      <c r="E32" s="41"/>
      <c r="F32" s="161"/>
      <c r="G32" s="34"/>
      <c r="H32" s="42"/>
      <c r="I32" s="40"/>
      <c r="J32" s="41"/>
      <c r="K32" s="41"/>
      <c r="L32" s="41"/>
      <c r="M32" s="161"/>
      <c r="N32" s="34">
        <v>114</v>
      </c>
      <c r="O32" s="42" t="s">
        <v>278</v>
      </c>
      <c r="P32" s="40">
        <v>5</v>
      </c>
      <c r="Q32" s="41"/>
      <c r="R32" s="263">
        <v>60</v>
      </c>
      <c r="S32" s="41"/>
      <c r="T32" s="161"/>
    </row>
    <row r="33" spans="1:20" ht="30" x14ac:dyDescent="0.25">
      <c r="A33" s="39">
        <v>30</v>
      </c>
      <c r="B33" s="42" t="s">
        <v>196</v>
      </c>
      <c r="C33" s="40">
        <v>71</v>
      </c>
      <c r="D33" s="46"/>
      <c r="E33" s="41"/>
      <c r="F33" s="161"/>
      <c r="G33" s="34"/>
      <c r="H33" s="42"/>
      <c r="I33" s="40"/>
      <c r="J33" s="41"/>
      <c r="K33" s="41"/>
      <c r="L33" s="41"/>
      <c r="M33" s="161"/>
      <c r="N33" s="34">
        <v>115</v>
      </c>
      <c r="O33" s="42" t="s">
        <v>279</v>
      </c>
      <c r="P33" s="40">
        <v>4</v>
      </c>
      <c r="Q33" s="41"/>
      <c r="R33" s="263">
        <v>60</v>
      </c>
      <c r="S33" s="41"/>
      <c r="T33" s="161"/>
    </row>
    <row r="34" spans="1:20" x14ac:dyDescent="0.25">
      <c r="A34" s="39">
        <v>31</v>
      </c>
      <c r="B34" s="42" t="s">
        <v>197</v>
      </c>
      <c r="C34" s="34">
        <v>66</v>
      </c>
      <c r="D34" s="46"/>
      <c r="E34" s="41"/>
      <c r="F34" s="161"/>
      <c r="G34" s="56"/>
      <c r="H34" s="57"/>
      <c r="I34" s="145" t="s">
        <v>150</v>
      </c>
      <c r="J34" s="146"/>
      <c r="K34" s="147"/>
      <c r="L34" s="48">
        <f>SUM(L4:L33)</f>
        <v>0</v>
      </c>
      <c r="M34" s="161"/>
      <c r="N34" s="34">
        <v>116</v>
      </c>
      <c r="O34" s="42" t="s">
        <v>280</v>
      </c>
      <c r="P34" s="40">
        <v>10</v>
      </c>
      <c r="Q34" s="41"/>
      <c r="R34" s="263">
        <v>60</v>
      </c>
      <c r="S34" s="41"/>
      <c r="T34" s="161"/>
    </row>
    <row r="35" spans="1:20" ht="45" x14ac:dyDescent="0.25">
      <c r="A35" s="39">
        <v>32</v>
      </c>
      <c r="B35" s="42" t="s">
        <v>198</v>
      </c>
      <c r="C35" s="34">
        <v>50</v>
      </c>
      <c r="D35" s="46"/>
      <c r="E35" s="41"/>
      <c r="F35" s="161"/>
      <c r="G35" s="58"/>
      <c r="H35" s="59"/>
      <c r="I35" s="145" t="s">
        <v>151</v>
      </c>
      <c r="J35" s="146"/>
      <c r="K35" s="147"/>
      <c r="L35" s="51">
        <v>22</v>
      </c>
      <c r="M35" s="161"/>
      <c r="N35" s="34">
        <v>117</v>
      </c>
      <c r="O35" s="42" t="s">
        <v>281</v>
      </c>
      <c r="P35" s="40">
        <v>38</v>
      </c>
      <c r="Q35" s="41"/>
      <c r="R35" s="263">
        <v>60</v>
      </c>
      <c r="S35" s="41"/>
      <c r="T35" s="161"/>
    </row>
    <row r="36" spans="1:20" s="49" customFormat="1" ht="30" x14ac:dyDescent="0.25">
      <c r="A36" s="39">
        <v>33</v>
      </c>
      <c r="B36" s="42" t="s">
        <v>199</v>
      </c>
      <c r="C36" s="39">
        <v>19</v>
      </c>
      <c r="D36" s="128"/>
      <c r="E36" s="41"/>
      <c r="F36" s="161"/>
      <c r="G36" s="60"/>
      <c r="H36" s="61"/>
      <c r="I36" s="145" t="s">
        <v>152</v>
      </c>
      <c r="J36" s="146"/>
      <c r="K36" s="147"/>
      <c r="L36" s="48">
        <f>L34/L35</f>
        <v>0</v>
      </c>
      <c r="M36" s="162"/>
      <c r="N36" s="34">
        <v>118</v>
      </c>
      <c r="O36" s="42" t="s">
        <v>282</v>
      </c>
      <c r="P36" s="40">
        <v>20</v>
      </c>
      <c r="Q36" s="41"/>
      <c r="R36" s="263">
        <v>60</v>
      </c>
      <c r="S36" s="41"/>
      <c r="T36" s="162"/>
    </row>
    <row r="37" spans="1:20" ht="30" x14ac:dyDescent="0.25">
      <c r="A37" s="39">
        <v>34</v>
      </c>
      <c r="B37" s="42" t="s">
        <v>200</v>
      </c>
      <c r="C37" s="34">
        <v>33</v>
      </c>
      <c r="D37" s="46"/>
      <c r="E37" s="41"/>
      <c r="F37" s="161"/>
      <c r="N37" s="34">
        <v>119</v>
      </c>
      <c r="O37" s="42" t="s">
        <v>283</v>
      </c>
      <c r="P37" s="40">
        <v>7</v>
      </c>
      <c r="Q37" s="41"/>
      <c r="R37" s="263">
        <v>60</v>
      </c>
      <c r="S37" s="41"/>
    </row>
    <row r="38" spans="1:20" x14ac:dyDescent="0.25">
      <c r="A38" s="39">
        <v>35</v>
      </c>
      <c r="B38" s="42" t="s">
        <v>201</v>
      </c>
      <c r="C38" s="34">
        <v>61</v>
      </c>
      <c r="D38" s="46"/>
      <c r="E38" s="41"/>
      <c r="F38" s="161"/>
      <c r="N38" s="34">
        <v>120</v>
      </c>
      <c r="O38" s="42" t="s">
        <v>284</v>
      </c>
      <c r="P38" s="40">
        <v>35</v>
      </c>
      <c r="Q38" s="41"/>
      <c r="R38" s="263">
        <v>60</v>
      </c>
      <c r="S38" s="41"/>
    </row>
    <row r="39" spans="1:20" ht="30" x14ac:dyDescent="0.25">
      <c r="A39" s="39">
        <v>36</v>
      </c>
      <c r="B39" s="42" t="s">
        <v>202</v>
      </c>
      <c r="C39" s="34">
        <v>48</v>
      </c>
      <c r="D39" s="46"/>
      <c r="E39" s="41"/>
      <c r="F39" s="161"/>
      <c r="N39" s="34">
        <v>121</v>
      </c>
      <c r="O39" s="42" t="s">
        <v>285</v>
      </c>
      <c r="P39" s="40">
        <v>50</v>
      </c>
      <c r="Q39" s="41"/>
      <c r="R39" s="263">
        <v>60</v>
      </c>
      <c r="S39" s="41"/>
    </row>
    <row r="40" spans="1:20" x14ac:dyDescent="0.25">
      <c r="A40" s="39">
        <v>37</v>
      </c>
      <c r="B40" s="42" t="s">
        <v>203</v>
      </c>
      <c r="C40" s="34">
        <v>21</v>
      </c>
      <c r="D40" s="46"/>
      <c r="E40" s="41"/>
      <c r="F40" s="161"/>
      <c r="N40" s="34">
        <v>122</v>
      </c>
      <c r="O40" s="42" t="s">
        <v>286</v>
      </c>
      <c r="P40" s="40">
        <v>10</v>
      </c>
      <c r="Q40" s="41"/>
      <c r="R40" s="263">
        <v>60</v>
      </c>
      <c r="S40" s="41"/>
    </row>
    <row r="41" spans="1:20" x14ac:dyDescent="0.25">
      <c r="A41" s="39">
        <v>38</v>
      </c>
      <c r="B41" s="42" t="s">
        <v>204</v>
      </c>
      <c r="C41" s="34">
        <v>42</v>
      </c>
      <c r="D41" s="46"/>
      <c r="E41" s="41"/>
      <c r="F41" s="161"/>
      <c r="N41" s="34">
        <v>123</v>
      </c>
      <c r="O41" s="42" t="s">
        <v>287</v>
      </c>
      <c r="P41" s="40">
        <v>4</v>
      </c>
      <c r="Q41" s="41"/>
      <c r="R41" s="263">
        <v>60</v>
      </c>
      <c r="S41" s="41"/>
    </row>
    <row r="42" spans="1:20" x14ac:dyDescent="0.25">
      <c r="A42" s="39">
        <v>39</v>
      </c>
      <c r="B42" s="42" t="s">
        <v>205</v>
      </c>
      <c r="C42" s="34">
        <v>9</v>
      </c>
      <c r="D42" s="46"/>
      <c r="E42" s="41"/>
      <c r="F42" s="161"/>
      <c r="N42" s="34">
        <v>124</v>
      </c>
      <c r="O42" s="42" t="s">
        <v>288</v>
      </c>
      <c r="P42" s="40">
        <v>21</v>
      </c>
      <c r="Q42" s="41"/>
      <c r="R42" s="263">
        <v>60</v>
      </c>
      <c r="S42" s="41"/>
    </row>
    <row r="43" spans="1:20" x14ac:dyDescent="0.25">
      <c r="A43" s="39">
        <v>40</v>
      </c>
      <c r="B43" s="42" t="s">
        <v>206</v>
      </c>
      <c r="C43" s="34">
        <v>23</v>
      </c>
      <c r="D43" s="46"/>
      <c r="E43" s="41"/>
      <c r="F43" s="161"/>
      <c r="N43" s="34">
        <v>125</v>
      </c>
      <c r="O43" s="42" t="s">
        <v>289</v>
      </c>
      <c r="P43" s="40">
        <v>18</v>
      </c>
      <c r="Q43" s="41"/>
      <c r="R43" s="263">
        <v>60</v>
      </c>
      <c r="S43" s="41"/>
    </row>
    <row r="44" spans="1:20" x14ac:dyDescent="0.25">
      <c r="A44" s="39">
        <v>41</v>
      </c>
      <c r="B44" s="42" t="s">
        <v>207</v>
      </c>
      <c r="C44" s="34">
        <v>40</v>
      </c>
      <c r="D44" s="46"/>
      <c r="E44" s="41"/>
      <c r="F44" s="161"/>
      <c r="N44" s="34">
        <v>126</v>
      </c>
      <c r="O44" s="42" t="s">
        <v>290</v>
      </c>
      <c r="P44" s="40">
        <v>11</v>
      </c>
      <c r="Q44" s="41"/>
      <c r="R44" s="263">
        <v>60</v>
      </c>
      <c r="S44" s="41"/>
    </row>
    <row r="45" spans="1:20" ht="30" x14ac:dyDescent="0.25">
      <c r="A45" s="39">
        <v>42</v>
      </c>
      <c r="B45" s="42" t="s">
        <v>208</v>
      </c>
      <c r="C45" s="34">
        <v>26</v>
      </c>
      <c r="D45" s="46"/>
      <c r="E45" s="41"/>
      <c r="F45" s="161"/>
      <c r="N45" s="34">
        <v>127</v>
      </c>
      <c r="O45" s="42" t="s">
        <v>291</v>
      </c>
      <c r="P45" s="40">
        <v>22</v>
      </c>
      <c r="Q45" s="41"/>
      <c r="R45" s="263">
        <v>60</v>
      </c>
      <c r="S45" s="41"/>
    </row>
    <row r="46" spans="1:20" x14ac:dyDescent="0.25">
      <c r="A46" s="39">
        <v>43</v>
      </c>
      <c r="B46" s="42" t="s">
        <v>209</v>
      </c>
      <c r="C46" s="34">
        <v>69</v>
      </c>
      <c r="D46" s="46"/>
      <c r="E46" s="41"/>
      <c r="F46" s="161"/>
      <c r="N46" s="148"/>
      <c r="O46" s="149"/>
      <c r="P46" s="145" t="s">
        <v>150</v>
      </c>
      <c r="Q46" s="146"/>
      <c r="R46" s="147"/>
      <c r="S46" s="48">
        <f>SUM(S4:S45)</f>
        <v>0</v>
      </c>
    </row>
    <row r="47" spans="1:20" x14ac:dyDescent="0.25">
      <c r="A47" s="39">
        <v>44</v>
      </c>
      <c r="B47" s="42" t="s">
        <v>210</v>
      </c>
      <c r="C47" s="34">
        <v>16</v>
      </c>
      <c r="D47" s="46"/>
      <c r="E47" s="41"/>
      <c r="F47" s="161"/>
      <c r="N47" s="150"/>
      <c r="O47" s="151"/>
      <c r="P47" s="145" t="s">
        <v>151</v>
      </c>
      <c r="Q47" s="146"/>
      <c r="R47" s="147"/>
      <c r="S47" s="63">
        <v>22</v>
      </c>
    </row>
    <row r="48" spans="1:20" x14ac:dyDescent="0.25">
      <c r="A48" s="39">
        <v>45</v>
      </c>
      <c r="B48" s="42" t="s">
        <v>211</v>
      </c>
      <c r="C48" s="34">
        <v>47</v>
      </c>
      <c r="D48" s="46"/>
      <c r="E48" s="41"/>
      <c r="F48" s="161"/>
      <c r="N48" s="152"/>
      <c r="O48" s="153"/>
      <c r="P48" s="145" t="s">
        <v>152</v>
      </c>
      <c r="Q48" s="146"/>
      <c r="R48" s="147"/>
      <c r="S48" s="48">
        <f>S46/S47</f>
        <v>0</v>
      </c>
    </row>
    <row r="49" spans="1:20" x14ac:dyDescent="0.25">
      <c r="A49" s="39">
        <v>46</v>
      </c>
      <c r="B49" s="42" t="s">
        <v>212</v>
      </c>
      <c r="C49" s="34">
        <v>52</v>
      </c>
      <c r="D49" s="46"/>
      <c r="E49" s="41"/>
      <c r="F49" s="161"/>
      <c r="S49" s="52"/>
      <c r="T49" s="31"/>
    </row>
    <row r="50" spans="1:20" ht="30" x14ac:dyDescent="0.25">
      <c r="A50" s="39">
        <v>47</v>
      </c>
      <c r="B50" s="42" t="s">
        <v>213</v>
      </c>
      <c r="C50" s="34">
        <v>31</v>
      </c>
      <c r="D50" s="46"/>
      <c r="E50" s="41"/>
      <c r="F50" s="161"/>
      <c r="S50" s="52"/>
      <c r="T50" s="31"/>
    </row>
    <row r="51" spans="1:20" ht="30" x14ac:dyDescent="0.25">
      <c r="A51" s="39">
        <v>48</v>
      </c>
      <c r="B51" s="42" t="s">
        <v>214</v>
      </c>
      <c r="C51" s="34">
        <v>32</v>
      </c>
      <c r="D51" s="46"/>
      <c r="E51" s="41"/>
      <c r="F51" s="161"/>
    </row>
    <row r="52" spans="1:20" ht="30" x14ac:dyDescent="0.25">
      <c r="A52" s="39">
        <v>49</v>
      </c>
      <c r="B52" s="42" t="s">
        <v>215</v>
      </c>
      <c r="C52" s="34">
        <v>24</v>
      </c>
      <c r="D52" s="46"/>
      <c r="E52" s="41"/>
      <c r="F52" s="161"/>
    </row>
    <row r="53" spans="1:20" ht="30" x14ac:dyDescent="0.25">
      <c r="A53" s="39">
        <v>50</v>
      </c>
      <c r="B53" s="42" t="s">
        <v>216</v>
      </c>
      <c r="C53" s="34">
        <v>21</v>
      </c>
      <c r="D53" s="46"/>
      <c r="E53" s="41"/>
      <c r="F53" s="161"/>
    </row>
    <row r="54" spans="1:20" ht="30" x14ac:dyDescent="0.25">
      <c r="A54" s="39">
        <v>51</v>
      </c>
      <c r="B54" s="42" t="s">
        <v>217</v>
      </c>
      <c r="C54" s="34">
        <v>28</v>
      </c>
      <c r="D54" s="46"/>
      <c r="E54" s="41"/>
      <c r="F54" s="161"/>
    </row>
    <row r="55" spans="1:20" ht="30" x14ac:dyDescent="0.25">
      <c r="A55" s="39">
        <v>52</v>
      </c>
      <c r="B55" s="42" t="s">
        <v>218</v>
      </c>
      <c r="C55" s="34">
        <v>36</v>
      </c>
      <c r="D55" s="46"/>
      <c r="E55" s="41"/>
      <c r="F55" s="161"/>
    </row>
    <row r="56" spans="1:20" ht="30" x14ac:dyDescent="0.25">
      <c r="A56" s="39">
        <v>53</v>
      </c>
      <c r="B56" s="42" t="s">
        <v>219</v>
      </c>
      <c r="C56" s="34">
        <v>25</v>
      </c>
      <c r="D56" s="46"/>
      <c r="E56" s="41"/>
      <c r="F56" s="161"/>
    </row>
    <row r="57" spans="1:20" x14ac:dyDescent="0.25">
      <c r="A57" s="39">
        <v>54</v>
      </c>
      <c r="B57" s="42" t="s">
        <v>220</v>
      </c>
      <c r="C57" s="34">
        <v>11</v>
      </c>
      <c r="D57" s="46"/>
      <c r="E57" s="41"/>
      <c r="F57" s="161"/>
    </row>
    <row r="58" spans="1:20" x14ac:dyDescent="0.25">
      <c r="A58" s="39">
        <v>55</v>
      </c>
      <c r="B58" s="42" t="s">
        <v>221</v>
      </c>
      <c r="C58" s="34">
        <v>15</v>
      </c>
      <c r="D58" s="46"/>
      <c r="E58" s="41"/>
      <c r="F58" s="161"/>
    </row>
    <row r="59" spans="1:20" x14ac:dyDescent="0.25">
      <c r="A59" s="39">
        <v>56</v>
      </c>
      <c r="B59" s="42" t="s">
        <v>222</v>
      </c>
      <c r="C59" s="34">
        <v>17</v>
      </c>
      <c r="D59" s="46"/>
      <c r="E59" s="41"/>
      <c r="F59" s="161"/>
    </row>
    <row r="60" spans="1:20" x14ac:dyDescent="0.25">
      <c r="A60" s="39">
        <v>57</v>
      </c>
      <c r="B60" s="42" t="s">
        <v>223</v>
      </c>
      <c r="C60" s="34">
        <v>13</v>
      </c>
      <c r="D60" s="46"/>
      <c r="E60" s="41"/>
      <c r="F60" s="161"/>
    </row>
    <row r="61" spans="1:20" x14ac:dyDescent="0.25">
      <c r="A61" s="39">
        <v>58</v>
      </c>
      <c r="B61" s="42" t="s">
        <v>224</v>
      </c>
      <c r="C61" s="34">
        <v>11</v>
      </c>
      <c r="D61" s="46"/>
      <c r="E61" s="41"/>
      <c r="F61" s="161"/>
    </row>
    <row r="62" spans="1:20" x14ac:dyDescent="0.25">
      <c r="A62" s="39">
        <v>59</v>
      </c>
      <c r="B62" s="42" t="s">
        <v>225</v>
      </c>
      <c r="C62" s="34">
        <v>220</v>
      </c>
      <c r="D62" s="46"/>
      <c r="E62" s="41"/>
      <c r="F62" s="161"/>
    </row>
    <row r="63" spans="1:20" x14ac:dyDescent="0.25">
      <c r="A63" s="163"/>
      <c r="B63" s="164"/>
      <c r="C63" s="145" t="s">
        <v>150</v>
      </c>
      <c r="D63" s="147"/>
      <c r="E63" s="48">
        <f>SUM(E4:E62)</f>
        <v>0</v>
      </c>
      <c r="F63" s="161"/>
    </row>
    <row r="64" spans="1:20" x14ac:dyDescent="0.25">
      <c r="A64" s="165"/>
      <c r="B64" s="166"/>
      <c r="C64" s="169" t="s">
        <v>151</v>
      </c>
      <c r="D64" s="170"/>
      <c r="E64" s="50">
        <v>22</v>
      </c>
      <c r="F64" s="161"/>
    </row>
    <row r="65" spans="1:6" x14ac:dyDescent="0.25">
      <c r="A65" s="167"/>
      <c r="B65" s="168"/>
      <c r="C65" s="169" t="s">
        <v>152</v>
      </c>
      <c r="D65" s="170"/>
      <c r="E65" s="48">
        <f>E63/E64</f>
        <v>0</v>
      </c>
      <c r="F65" s="161"/>
    </row>
  </sheetData>
  <mergeCells count="17">
    <mergeCell ref="A63:B65"/>
    <mergeCell ref="C63:D63"/>
    <mergeCell ref="C64:D64"/>
    <mergeCell ref="C65:D65"/>
    <mergeCell ref="F1:F65"/>
    <mergeCell ref="A1:E2"/>
    <mergeCell ref="P47:R47"/>
    <mergeCell ref="P48:R48"/>
    <mergeCell ref="P46:R46"/>
    <mergeCell ref="N1:S2"/>
    <mergeCell ref="T1:T36"/>
    <mergeCell ref="I34:K34"/>
    <mergeCell ref="N46:O48"/>
    <mergeCell ref="I35:K35"/>
    <mergeCell ref="I36:K36"/>
    <mergeCell ref="G1:L2"/>
    <mergeCell ref="M1:M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0DB925-F91A-49AD-A86A-B568CCE15086}">
  <dimension ref="A1:I132"/>
  <sheetViews>
    <sheetView workbookViewId="0">
      <selection activeCell="A3" sqref="A3:I3"/>
    </sheetView>
  </sheetViews>
  <sheetFormatPr defaultRowHeight="15" x14ac:dyDescent="0.25"/>
  <cols>
    <col min="9" max="9" width="21.28515625" customWidth="1"/>
  </cols>
  <sheetData>
    <row r="1" spans="1:9" x14ac:dyDescent="0.25">
      <c r="A1" s="203" t="s">
        <v>0</v>
      </c>
      <c r="B1" s="203"/>
      <c r="C1" s="203"/>
      <c r="D1" s="203"/>
      <c r="E1" s="203"/>
      <c r="F1" s="203"/>
      <c r="G1" s="203"/>
      <c r="H1" s="203"/>
      <c r="I1" s="203"/>
    </row>
    <row r="2" spans="1:9" x14ac:dyDescent="0.25">
      <c r="A2" s="204" t="s">
        <v>1</v>
      </c>
      <c r="B2" s="204"/>
      <c r="C2" s="204"/>
      <c r="D2" s="204"/>
      <c r="E2" s="204"/>
      <c r="F2" s="204"/>
      <c r="G2" s="204"/>
      <c r="H2" s="204"/>
      <c r="I2" s="204"/>
    </row>
    <row r="3" spans="1:9" x14ac:dyDescent="0.25">
      <c r="A3" s="205" t="s">
        <v>115</v>
      </c>
      <c r="B3" s="205"/>
      <c r="C3" s="205"/>
      <c r="D3" s="205"/>
      <c r="E3" s="205"/>
      <c r="F3" s="205"/>
      <c r="G3" s="205"/>
      <c r="H3" s="205"/>
      <c r="I3" s="205"/>
    </row>
    <row r="4" spans="1:9" x14ac:dyDescent="0.25">
      <c r="A4" s="185" t="s">
        <v>116</v>
      </c>
      <c r="B4" s="185"/>
      <c r="C4" s="185"/>
      <c r="D4" s="185"/>
      <c r="E4" s="185"/>
      <c r="F4" s="185"/>
      <c r="G4" s="185"/>
      <c r="H4" s="185"/>
      <c r="I4" s="185"/>
    </row>
    <row r="5" spans="1:9" x14ac:dyDescent="0.25">
      <c r="A5" s="32" t="s">
        <v>11</v>
      </c>
      <c r="B5" s="194" t="s">
        <v>117</v>
      </c>
      <c r="C5" s="194"/>
      <c r="D5" s="194"/>
      <c r="E5" s="194"/>
      <c r="F5" s="194"/>
      <c r="G5" s="194"/>
      <c r="H5" s="198" t="s">
        <v>309</v>
      </c>
      <c r="I5" s="198"/>
    </row>
    <row r="6" spans="1:9" ht="24.75" customHeight="1" x14ac:dyDescent="0.25">
      <c r="A6" s="32" t="s">
        <v>13</v>
      </c>
      <c r="B6" s="194" t="s">
        <v>118</v>
      </c>
      <c r="C6" s="194"/>
      <c r="D6" s="194"/>
      <c r="E6" s="194"/>
      <c r="F6" s="194"/>
      <c r="G6" s="194"/>
      <c r="H6" s="245" t="s">
        <v>321</v>
      </c>
      <c r="I6" s="246"/>
    </row>
    <row r="7" spans="1:9" ht="50.25" customHeight="1" x14ac:dyDescent="0.25">
      <c r="A7" s="32" t="s">
        <v>15</v>
      </c>
      <c r="B7" s="194" t="s">
        <v>119</v>
      </c>
      <c r="C7" s="194"/>
      <c r="D7" s="194"/>
      <c r="E7" s="194"/>
      <c r="F7" s="194"/>
      <c r="G7" s="194"/>
      <c r="H7" s="196" t="s">
        <v>323</v>
      </c>
      <c r="I7" s="197"/>
    </row>
    <row r="8" spans="1:9" x14ac:dyDescent="0.25">
      <c r="A8" s="32" t="s">
        <v>17</v>
      </c>
      <c r="B8" s="194" t="s">
        <v>120</v>
      </c>
      <c r="C8" s="194"/>
      <c r="D8" s="194"/>
      <c r="E8" s="194"/>
      <c r="F8" s="194"/>
      <c r="G8" s="194"/>
      <c r="H8" s="197">
        <v>60</v>
      </c>
      <c r="I8" s="197"/>
    </row>
    <row r="9" spans="1:9" x14ac:dyDescent="0.25">
      <c r="A9" s="186"/>
      <c r="B9" s="186"/>
      <c r="C9" s="186"/>
      <c r="D9" s="186"/>
      <c r="E9" s="186"/>
      <c r="F9" s="186"/>
      <c r="G9" s="186"/>
      <c r="H9" s="186"/>
      <c r="I9" s="186"/>
    </row>
    <row r="10" spans="1:9" x14ac:dyDescent="0.25">
      <c r="A10" s="185" t="s">
        <v>121</v>
      </c>
      <c r="B10" s="185"/>
      <c r="C10" s="185"/>
      <c r="D10" s="185"/>
      <c r="E10" s="185"/>
      <c r="F10" s="185"/>
      <c r="G10" s="185"/>
      <c r="H10" s="185"/>
      <c r="I10" s="185"/>
    </row>
    <row r="11" spans="1:9" x14ac:dyDescent="0.25">
      <c r="A11" s="186" t="s">
        <v>122</v>
      </c>
      <c r="B11" s="186"/>
      <c r="C11" s="186"/>
      <c r="D11" s="186" t="s">
        <v>123</v>
      </c>
      <c r="E11" s="186"/>
      <c r="F11" s="186" t="s">
        <v>124</v>
      </c>
      <c r="G11" s="186"/>
      <c r="H11" s="186"/>
      <c r="I11" s="186"/>
    </row>
    <row r="12" spans="1:9" x14ac:dyDescent="0.25">
      <c r="A12" s="186" t="s">
        <v>125</v>
      </c>
      <c r="B12" s="186"/>
      <c r="C12" s="186"/>
      <c r="D12" s="186" t="s">
        <v>126</v>
      </c>
      <c r="E12" s="186"/>
      <c r="F12" s="186" t="s">
        <v>127</v>
      </c>
      <c r="G12" s="186"/>
      <c r="H12" s="186"/>
      <c r="I12" s="186"/>
    </row>
    <row r="13" spans="1:9" x14ac:dyDescent="0.25">
      <c r="A13" s="185" t="s">
        <v>128</v>
      </c>
      <c r="B13" s="185"/>
      <c r="C13" s="185"/>
      <c r="D13" s="185"/>
      <c r="E13" s="185"/>
      <c r="F13" s="185"/>
      <c r="G13" s="185"/>
      <c r="H13" s="185"/>
      <c r="I13" s="185"/>
    </row>
    <row r="14" spans="1:9" x14ac:dyDescent="0.25">
      <c r="A14" s="185" t="s">
        <v>129</v>
      </c>
      <c r="B14" s="185"/>
      <c r="C14" s="185"/>
      <c r="D14" s="185"/>
      <c r="E14" s="185"/>
      <c r="F14" s="185"/>
      <c r="G14" s="185"/>
      <c r="H14" s="185"/>
      <c r="I14" s="185"/>
    </row>
    <row r="15" spans="1:9" x14ac:dyDescent="0.25">
      <c r="A15" s="193" t="s">
        <v>114</v>
      </c>
      <c r="B15" s="193"/>
      <c r="C15" s="193"/>
      <c r="D15" s="193"/>
      <c r="E15" s="193"/>
      <c r="F15" s="193"/>
      <c r="G15" s="193"/>
      <c r="H15" s="193"/>
      <c r="I15" s="193"/>
    </row>
    <row r="16" spans="1:9" x14ac:dyDescent="0.25">
      <c r="A16" s="2">
        <v>1</v>
      </c>
      <c r="B16" s="228" t="s">
        <v>2</v>
      </c>
      <c r="C16" s="228"/>
      <c r="D16" s="228"/>
      <c r="E16" s="228"/>
      <c r="F16" s="228"/>
      <c r="G16" s="228"/>
      <c r="H16" s="235" t="s">
        <v>130</v>
      </c>
      <c r="I16" s="235"/>
    </row>
    <row r="17" spans="1:9" x14ac:dyDescent="0.25">
      <c r="A17" s="2">
        <v>2</v>
      </c>
      <c r="B17" s="228" t="s">
        <v>3</v>
      </c>
      <c r="C17" s="228"/>
      <c r="D17" s="228"/>
      <c r="E17" s="228"/>
      <c r="F17" s="228"/>
      <c r="G17" s="228"/>
      <c r="H17" s="235" t="s">
        <v>4</v>
      </c>
      <c r="I17" s="235"/>
    </row>
    <row r="18" spans="1:9" x14ac:dyDescent="0.25">
      <c r="A18" s="2">
        <v>3</v>
      </c>
      <c r="B18" s="228" t="s">
        <v>5</v>
      </c>
      <c r="C18" s="228"/>
      <c r="D18" s="228"/>
      <c r="E18" s="228"/>
      <c r="F18" s="228"/>
      <c r="G18" s="228"/>
      <c r="H18" s="238"/>
      <c r="I18" s="239"/>
    </row>
    <row r="19" spans="1:9" x14ac:dyDescent="0.25">
      <c r="A19" s="2">
        <v>4</v>
      </c>
      <c r="B19" s="228" t="s">
        <v>6</v>
      </c>
      <c r="C19" s="228"/>
      <c r="D19" s="228"/>
      <c r="E19" s="228"/>
      <c r="F19" s="228"/>
      <c r="G19" s="228"/>
      <c r="H19" s="235" t="s">
        <v>335</v>
      </c>
      <c r="I19" s="235"/>
    </row>
    <row r="20" spans="1:9" x14ac:dyDescent="0.25">
      <c r="A20" s="2">
        <v>5</v>
      </c>
      <c r="B20" s="228" t="s">
        <v>7</v>
      </c>
      <c r="C20" s="228"/>
      <c r="D20" s="228"/>
      <c r="E20" s="228"/>
      <c r="F20" s="228"/>
      <c r="G20" s="228"/>
      <c r="H20" s="236" t="s">
        <v>307</v>
      </c>
      <c r="I20" s="236"/>
    </row>
    <row r="21" spans="1:9" x14ac:dyDescent="0.25">
      <c r="A21" s="234"/>
      <c r="B21" s="234"/>
      <c r="C21" s="234"/>
      <c r="D21" s="234"/>
      <c r="E21" s="234"/>
      <c r="F21" s="234"/>
      <c r="G21" s="234"/>
      <c r="H21" s="234"/>
      <c r="I21" s="234"/>
    </row>
    <row r="22" spans="1:9" x14ac:dyDescent="0.25">
      <c r="A22" s="218" t="s">
        <v>8</v>
      </c>
      <c r="B22" s="218"/>
      <c r="C22" s="218"/>
      <c r="D22" s="218"/>
      <c r="E22" s="218"/>
      <c r="F22" s="218"/>
      <c r="G22" s="218"/>
      <c r="H22" s="218"/>
      <c r="I22" s="218"/>
    </row>
    <row r="23" spans="1:9" x14ac:dyDescent="0.25">
      <c r="A23" s="1">
        <v>1</v>
      </c>
      <c r="B23" s="218" t="s">
        <v>9</v>
      </c>
      <c r="C23" s="218"/>
      <c r="D23" s="218"/>
      <c r="E23" s="218"/>
      <c r="F23" s="218"/>
      <c r="G23" s="218"/>
      <c r="H23" s="237" t="s">
        <v>10</v>
      </c>
      <c r="I23" s="237"/>
    </row>
    <row r="24" spans="1:9" x14ac:dyDescent="0.25">
      <c r="A24" s="4" t="s">
        <v>11</v>
      </c>
      <c r="B24" s="187" t="s">
        <v>12</v>
      </c>
      <c r="C24" s="188"/>
      <c r="D24" s="188"/>
      <c r="E24" s="188"/>
      <c r="F24" s="189"/>
      <c r="G24" s="5"/>
      <c r="H24" s="190"/>
      <c r="I24" s="190"/>
    </row>
    <row r="25" spans="1:9" x14ac:dyDescent="0.25">
      <c r="A25" s="7" t="s">
        <v>13</v>
      </c>
      <c r="B25" s="187" t="s">
        <v>14</v>
      </c>
      <c r="C25" s="188"/>
      <c r="D25" s="188"/>
      <c r="E25" s="188"/>
      <c r="F25" s="189"/>
      <c r="G25" s="5"/>
      <c r="H25" s="190">
        <v>0</v>
      </c>
      <c r="I25" s="190"/>
    </row>
    <row r="26" spans="1:9" x14ac:dyDescent="0.25">
      <c r="A26" s="7" t="s">
        <v>15</v>
      </c>
      <c r="B26" s="187" t="s">
        <v>16</v>
      </c>
      <c r="C26" s="188"/>
      <c r="D26" s="188"/>
      <c r="E26" s="188"/>
      <c r="F26" s="189"/>
      <c r="G26" s="5"/>
      <c r="H26" s="190">
        <v>0</v>
      </c>
      <c r="I26" s="190"/>
    </row>
    <row r="27" spans="1:9" x14ac:dyDescent="0.25">
      <c r="A27" s="4" t="s">
        <v>17</v>
      </c>
      <c r="B27" s="187" t="s">
        <v>18</v>
      </c>
      <c r="C27" s="188"/>
      <c r="D27" s="188"/>
      <c r="E27" s="188"/>
      <c r="F27" s="189"/>
      <c r="G27" s="5"/>
      <c r="H27" s="190">
        <v>0</v>
      </c>
      <c r="I27" s="190"/>
    </row>
    <row r="28" spans="1:9" x14ac:dyDescent="0.25">
      <c r="A28" s="4" t="s">
        <v>19</v>
      </c>
      <c r="B28" s="187" t="s">
        <v>20</v>
      </c>
      <c r="C28" s="188"/>
      <c r="D28" s="188"/>
      <c r="E28" s="188"/>
      <c r="F28" s="189"/>
      <c r="G28" s="5"/>
      <c r="H28" s="190">
        <v>0</v>
      </c>
      <c r="I28" s="190"/>
    </row>
    <row r="29" spans="1:9" x14ac:dyDescent="0.25">
      <c r="A29" s="4" t="s">
        <v>21</v>
      </c>
      <c r="B29" s="187" t="s">
        <v>22</v>
      </c>
      <c r="C29" s="188"/>
      <c r="D29" s="188"/>
      <c r="E29" s="188"/>
      <c r="F29" s="189"/>
      <c r="G29" s="5"/>
      <c r="H29" s="191">
        <v>0</v>
      </c>
      <c r="I29" s="191"/>
    </row>
    <row r="30" spans="1:9" x14ac:dyDescent="0.25">
      <c r="A30" s="193" t="s">
        <v>23</v>
      </c>
      <c r="B30" s="193"/>
      <c r="C30" s="193"/>
      <c r="D30" s="193"/>
      <c r="E30" s="193"/>
      <c r="F30" s="193"/>
      <c r="G30" s="193"/>
      <c r="H30" s="231">
        <f>SUM(H24:I29)</f>
        <v>0</v>
      </c>
      <c r="I30" s="231"/>
    </row>
    <row r="31" spans="1:9" x14ac:dyDescent="0.25">
      <c r="A31" s="234"/>
      <c r="B31" s="234"/>
      <c r="C31" s="234"/>
      <c r="D31" s="234"/>
      <c r="E31" s="234"/>
      <c r="F31" s="234"/>
      <c r="G31" s="234"/>
      <c r="H31" s="234"/>
      <c r="I31" s="234"/>
    </row>
    <row r="32" spans="1:9" x14ac:dyDescent="0.25">
      <c r="A32" s="218" t="s">
        <v>24</v>
      </c>
      <c r="B32" s="218"/>
      <c r="C32" s="218"/>
      <c r="D32" s="218"/>
      <c r="E32" s="218"/>
      <c r="F32" s="218"/>
      <c r="G32" s="218"/>
      <c r="H32" s="218"/>
      <c r="I32" s="218"/>
    </row>
    <row r="33" spans="1:9" x14ac:dyDescent="0.25">
      <c r="A33" s="218" t="s">
        <v>25</v>
      </c>
      <c r="B33" s="218"/>
      <c r="C33" s="218"/>
      <c r="D33" s="218"/>
      <c r="E33" s="218"/>
      <c r="F33" s="218"/>
      <c r="G33" s="218"/>
      <c r="H33" s="218"/>
      <c r="I33" s="218"/>
    </row>
    <row r="34" spans="1:9" x14ac:dyDescent="0.25">
      <c r="A34" s="11" t="s">
        <v>26</v>
      </c>
      <c r="B34" s="218" t="s">
        <v>27</v>
      </c>
      <c r="C34" s="218"/>
      <c r="D34" s="218"/>
      <c r="E34" s="218"/>
      <c r="F34" s="218"/>
      <c r="G34" s="218"/>
      <c r="H34" s="11" t="s">
        <v>28</v>
      </c>
      <c r="I34" s="11" t="s">
        <v>10</v>
      </c>
    </row>
    <row r="35" spans="1:9" x14ac:dyDescent="0.25">
      <c r="A35" s="3" t="s">
        <v>11</v>
      </c>
      <c r="B35" s="228" t="s">
        <v>29</v>
      </c>
      <c r="C35" s="228"/>
      <c r="D35" s="228"/>
      <c r="E35" s="228"/>
      <c r="F35" s="228"/>
      <c r="G35" s="228"/>
      <c r="H35" s="12">
        <f>1/12</f>
        <v>8.3333333333333329E-2</v>
      </c>
      <c r="I35" s="5">
        <f>H35*$H$30</f>
        <v>0</v>
      </c>
    </row>
    <row r="36" spans="1:9" x14ac:dyDescent="0.25">
      <c r="A36" s="3" t="s">
        <v>13</v>
      </c>
      <c r="B36" s="228" t="s">
        <v>30</v>
      </c>
      <c r="C36" s="228"/>
      <c r="D36" s="228"/>
      <c r="E36" s="228"/>
      <c r="F36" s="228"/>
      <c r="G36" s="228"/>
      <c r="H36" s="12">
        <v>0.121</v>
      </c>
      <c r="I36" s="5">
        <f>H36*$H$30</f>
        <v>0</v>
      </c>
    </row>
    <row r="37" spans="1:9" x14ac:dyDescent="0.25">
      <c r="A37" s="13" t="s">
        <v>15</v>
      </c>
      <c r="B37" s="199" t="s">
        <v>31</v>
      </c>
      <c r="C37" s="199"/>
      <c r="D37" s="199"/>
      <c r="E37" s="199"/>
      <c r="F37" s="199"/>
      <c r="G37" s="199"/>
      <c r="H37" s="14">
        <f>(H35+H36)*H50</f>
        <v>6.9064666666666663E-2</v>
      </c>
      <c r="I37" s="5">
        <f>H37*$H$30</f>
        <v>0</v>
      </c>
    </row>
    <row r="38" spans="1:9" x14ac:dyDescent="0.25">
      <c r="A38" s="193" t="s">
        <v>32</v>
      </c>
      <c r="B38" s="193"/>
      <c r="C38" s="193"/>
      <c r="D38" s="193"/>
      <c r="E38" s="193"/>
      <c r="F38" s="193"/>
      <c r="G38" s="193"/>
      <c r="H38" s="15">
        <f>SUM(H35:H37)</f>
        <v>0.27339799999999997</v>
      </c>
      <c r="I38" s="16">
        <f>SUM(I35:I37)</f>
        <v>0</v>
      </c>
    </row>
    <row r="39" spans="1:9" x14ac:dyDescent="0.25">
      <c r="A39" s="230"/>
      <c r="B39" s="230"/>
      <c r="C39" s="230"/>
      <c r="D39" s="230"/>
      <c r="E39" s="230"/>
      <c r="F39" s="230"/>
      <c r="G39" s="230"/>
      <c r="H39" s="230"/>
      <c r="I39" s="230"/>
    </row>
    <row r="40" spans="1:9" x14ac:dyDescent="0.25">
      <c r="A40" s="218" t="s">
        <v>33</v>
      </c>
      <c r="B40" s="218"/>
      <c r="C40" s="218"/>
      <c r="D40" s="218"/>
      <c r="E40" s="218"/>
      <c r="F40" s="218"/>
      <c r="G40" s="218"/>
      <c r="H40" s="218"/>
      <c r="I40" s="218"/>
    </row>
    <row r="41" spans="1:9" x14ac:dyDescent="0.25">
      <c r="A41" s="9" t="s">
        <v>34</v>
      </c>
      <c r="B41" s="218" t="s">
        <v>35</v>
      </c>
      <c r="C41" s="218"/>
      <c r="D41" s="218"/>
      <c r="E41" s="218"/>
      <c r="F41" s="218"/>
      <c r="G41" s="218"/>
      <c r="H41" s="9" t="s">
        <v>28</v>
      </c>
      <c r="I41" s="11" t="s">
        <v>10</v>
      </c>
    </row>
    <row r="42" spans="1:9" x14ac:dyDescent="0.25">
      <c r="A42" s="3" t="s">
        <v>11</v>
      </c>
      <c r="B42" s="228" t="s">
        <v>36</v>
      </c>
      <c r="C42" s="228"/>
      <c r="D42" s="228"/>
      <c r="E42" s="228"/>
      <c r="F42" s="228"/>
      <c r="G42" s="228"/>
      <c r="H42" s="17">
        <v>0.2</v>
      </c>
      <c r="I42" s="8">
        <f>H42*$H$30</f>
        <v>0</v>
      </c>
    </row>
    <row r="43" spans="1:9" x14ac:dyDescent="0.25">
      <c r="A43" s="3" t="s">
        <v>13</v>
      </c>
      <c r="B43" s="228" t="s">
        <v>37</v>
      </c>
      <c r="C43" s="228"/>
      <c r="D43" s="228"/>
      <c r="E43" s="228"/>
      <c r="F43" s="228"/>
      <c r="G43" s="228"/>
      <c r="H43" s="17">
        <v>2.5000000000000001E-2</v>
      </c>
      <c r="I43" s="8">
        <f t="shared" ref="I43:I49" si="0">H43*$H$30</f>
        <v>0</v>
      </c>
    </row>
    <row r="44" spans="1:9" x14ac:dyDescent="0.25">
      <c r="A44" s="18" t="s">
        <v>15</v>
      </c>
      <c r="B44" s="199" t="s">
        <v>38</v>
      </c>
      <c r="C44" s="199"/>
      <c r="D44" s="199"/>
      <c r="E44" s="199"/>
      <c r="F44" s="199"/>
      <c r="G44" s="199"/>
      <c r="H44" s="19"/>
      <c r="I44" s="8">
        <f t="shared" si="0"/>
        <v>0</v>
      </c>
    </row>
    <row r="45" spans="1:9" x14ac:dyDescent="0.25">
      <c r="A45" s="18" t="s">
        <v>17</v>
      </c>
      <c r="B45" s="228" t="s">
        <v>39</v>
      </c>
      <c r="C45" s="228"/>
      <c r="D45" s="228"/>
      <c r="E45" s="228"/>
      <c r="F45" s="228"/>
      <c r="G45" s="228"/>
      <c r="H45" s="17">
        <v>1.4999999999999999E-2</v>
      </c>
      <c r="I45" s="8">
        <f t="shared" si="0"/>
        <v>0</v>
      </c>
    </row>
    <row r="46" spans="1:9" x14ac:dyDescent="0.25">
      <c r="A46" s="3" t="s">
        <v>19</v>
      </c>
      <c r="B46" s="228" t="s">
        <v>40</v>
      </c>
      <c r="C46" s="228"/>
      <c r="D46" s="228"/>
      <c r="E46" s="228"/>
      <c r="F46" s="228"/>
      <c r="G46" s="228"/>
      <c r="H46" s="20">
        <v>0.01</v>
      </c>
      <c r="I46" s="8">
        <f t="shared" si="0"/>
        <v>0</v>
      </c>
    </row>
    <row r="47" spans="1:9" x14ac:dyDescent="0.25">
      <c r="A47" s="3" t="s">
        <v>21</v>
      </c>
      <c r="B47" s="228" t="s">
        <v>41</v>
      </c>
      <c r="C47" s="228"/>
      <c r="D47" s="228"/>
      <c r="E47" s="228"/>
      <c r="F47" s="228"/>
      <c r="G47" s="228"/>
      <c r="H47" s="17">
        <v>6.0000000000000001E-3</v>
      </c>
      <c r="I47" s="8">
        <f t="shared" si="0"/>
        <v>0</v>
      </c>
    </row>
    <row r="48" spans="1:9" x14ac:dyDescent="0.25">
      <c r="A48" s="3" t="s">
        <v>42</v>
      </c>
      <c r="B48" s="228" t="s">
        <v>43</v>
      </c>
      <c r="C48" s="228"/>
      <c r="D48" s="228"/>
      <c r="E48" s="228"/>
      <c r="F48" s="228"/>
      <c r="G48" s="228"/>
      <c r="H48" s="17">
        <v>2E-3</v>
      </c>
      <c r="I48" s="8">
        <f t="shared" si="0"/>
        <v>0</v>
      </c>
    </row>
    <row r="49" spans="1:9" x14ac:dyDescent="0.25">
      <c r="A49" s="3" t="s">
        <v>44</v>
      </c>
      <c r="B49" s="228" t="s">
        <v>45</v>
      </c>
      <c r="C49" s="228"/>
      <c r="D49" s="228"/>
      <c r="E49" s="228"/>
      <c r="F49" s="228"/>
      <c r="G49" s="228"/>
      <c r="H49" s="20">
        <v>0.08</v>
      </c>
      <c r="I49" s="8">
        <f t="shared" si="0"/>
        <v>0</v>
      </c>
    </row>
    <row r="50" spans="1:9" x14ac:dyDescent="0.25">
      <c r="A50" s="193" t="s">
        <v>32</v>
      </c>
      <c r="B50" s="193"/>
      <c r="C50" s="193"/>
      <c r="D50" s="193"/>
      <c r="E50" s="193"/>
      <c r="F50" s="193"/>
      <c r="G50" s="193"/>
      <c r="H50" s="15">
        <f>SUM(H42:H49)</f>
        <v>0.33800000000000002</v>
      </c>
      <c r="I50" s="10">
        <f>SUM(I42:I49)</f>
        <v>0</v>
      </c>
    </row>
    <row r="51" spans="1:9" x14ac:dyDescent="0.25">
      <c r="A51" s="230"/>
      <c r="B51" s="230"/>
      <c r="C51" s="230"/>
      <c r="D51" s="230"/>
      <c r="E51" s="230"/>
      <c r="F51" s="230"/>
      <c r="G51" s="230"/>
      <c r="H51" s="230"/>
      <c r="I51" s="230"/>
    </row>
    <row r="52" spans="1:9" x14ac:dyDescent="0.25">
      <c r="A52" s="218" t="s">
        <v>46</v>
      </c>
      <c r="B52" s="218"/>
      <c r="C52" s="218"/>
      <c r="D52" s="218"/>
      <c r="E52" s="218"/>
      <c r="F52" s="218"/>
      <c r="G52" s="218"/>
      <c r="H52" s="218"/>
      <c r="I52" s="218"/>
    </row>
    <row r="53" spans="1:9" x14ac:dyDescent="0.25">
      <c r="A53" s="9" t="s">
        <v>47</v>
      </c>
      <c r="B53" s="218" t="s">
        <v>48</v>
      </c>
      <c r="C53" s="218"/>
      <c r="D53" s="218"/>
      <c r="E53" s="218"/>
      <c r="F53" s="218"/>
      <c r="G53" s="218"/>
      <c r="H53" s="193" t="s">
        <v>10</v>
      </c>
      <c r="I53" s="193"/>
    </row>
    <row r="54" spans="1:9" x14ac:dyDescent="0.25">
      <c r="A54" s="3" t="s">
        <v>11</v>
      </c>
      <c r="B54" s="232" t="s">
        <v>49</v>
      </c>
      <c r="C54" s="230"/>
      <c r="D54" s="230"/>
      <c r="E54" s="230"/>
      <c r="F54" s="233"/>
      <c r="G54" s="78">
        <v>8.42</v>
      </c>
      <c r="H54" s="190"/>
      <c r="I54" s="190"/>
    </row>
    <row r="55" spans="1:9" x14ac:dyDescent="0.25">
      <c r="A55" s="3" t="s">
        <v>13</v>
      </c>
      <c r="B55" s="228" t="s">
        <v>50</v>
      </c>
      <c r="C55" s="228"/>
      <c r="D55" s="228"/>
      <c r="E55" s="228"/>
      <c r="F55" s="228"/>
      <c r="G55" s="228"/>
      <c r="H55" s="190" t="e">
        <f>#REF!*21</f>
        <v>#REF!</v>
      </c>
      <c r="I55" s="190"/>
    </row>
    <row r="56" spans="1:9" x14ac:dyDescent="0.25">
      <c r="A56" s="3" t="s">
        <v>15</v>
      </c>
      <c r="B56" s="199" t="s">
        <v>51</v>
      </c>
      <c r="C56" s="199"/>
      <c r="D56" s="199"/>
      <c r="E56" s="199"/>
      <c r="F56" s="199"/>
      <c r="G56" s="199"/>
      <c r="H56" s="190"/>
      <c r="I56" s="190"/>
    </row>
    <row r="57" spans="1:9" x14ac:dyDescent="0.25">
      <c r="A57" s="3" t="s">
        <v>17</v>
      </c>
      <c r="B57" s="228" t="s">
        <v>334</v>
      </c>
      <c r="C57" s="228"/>
      <c r="D57" s="228"/>
      <c r="E57" s="228"/>
      <c r="F57" s="228"/>
      <c r="G57" s="228"/>
      <c r="H57" s="190" t="e">
        <f>#REF!</f>
        <v>#REF!</v>
      </c>
      <c r="I57" s="190"/>
    </row>
    <row r="58" spans="1:9" x14ac:dyDescent="0.25">
      <c r="A58" s="3" t="s">
        <v>19</v>
      </c>
      <c r="B58" s="228" t="s">
        <v>53</v>
      </c>
      <c r="C58" s="228"/>
      <c r="D58" s="228"/>
      <c r="E58" s="228"/>
      <c r="F58" s="228"/>
      <c r="G58" s="228"/>
      <c r="H58" s="190"/>
      <c r="I58" s="190"/>
    </row>
    <row r="59" spans="1:9" x14ac:dyDescent="0.25">
      <c r="A59" s="3" t="s">
        <v>21</v>
      </c>
      <c r="B59" s="228" t="s">
        <v>54</v>
      </c>
      <c r="C59" s="228"/>
      <c r="D59" s="228"/>
      <c r="E59" s="228"/>
      <c r="F59" s="228"/>
      <c r="G59" s="228"/>
      <c r="H59" s="190" t="e">
        <f>#REF!</f>
        <v>#REF!</v>
      </c>
      <c r="I59" s="190"/>
    </row>
    <row r="60" spans="1:9" x14ac:dyDescent="0.25">
      <c r="A60" s="193" t="s">
        <v>32</v>
      </c>
      <c r="B60" s="193"/>
      <c r="C60" s="193"/>
      <c r="D60" s="193"/>
      <c r="E60" s="193"/>
      <c r="F60" s="193"/>
      <c r="G60" s="193"/>
      <c r="H60" s="231" t="e">
        <f>SUM(H54:H59)</f>
        <v>#REF!</v>
      </c>
      <c r="I60" s="231"/>
    </row>
    <row r="61" spans="1:9" x14ac:dyDescent="0.25">
      <c r="A61" s="229"/>
      <c r="B61" s="229"/>
      <c r="C61" s="229"/>
      <c r="D61" s="229"/>
      <c r="E61" s="229"/>
      <c r="F61" s="229"/>
      <c r="G61" s="229"/>
      <c r="H61" s="229"/>
      <c r="I61" s="229"/>
    </row>
    <row r="62" spans="1:9" x14ac:dyDescent="0.25">
      <c r="A62" s="226" t="s">
        <v>55</v>
      </c>
      <c r="B62" s="226"/>
      <c r="C62" s="226"/>
      <c r="D62" s="226"/>
      <c r="E62" s="226"/>
      <c r="F62" s="226"/>
      <c r="G62" s="226"/>
      <c r="H62" s="226"/>
      <c r="I62" s="226"/>
    </row>
    <row r="63" spans="1:9" x14ac:dyDescent="0.25">
      <c r="A63" s="227"/>
      <c r="B63" s="227"/>
      <c r="C63" s="227"/>
      <c r="D63" s="227"/>
      <c r="E63" s="227"/>
      <c r="F63" s="227"/>
      <c r="G63" s="227"/>
      <c r="H63" s="227"/>
      <c r="I63" s="227"/>
    </row>
    <row r="64" spans="1:9" x14ac:dyDescent="0.25">
      <c r="A64" s="21">
        <v>2</v>
      </c>
      <c r="B64" s="210" t="s">
        <v>56</v>
      </c>
      <c r="C64" s="210"/>
      <c r="D64" s="210"/>
      <c r="E64" s="210"/>
      <c r="F64" s="210"/>
      <c r="G64" s="210"/>
      <c r="H64" s="200" t="s">
        <v>10</v>
      </c>
      <c r="I64" s="200"/>
    </row>
    <row r="65" spans="1:9" x14ac:dyDescent="0.25">
      <c r="A65" s="7" t="s">
        <v>26</v>
      </c>
      <c r="B65" s="199" t="s">
        <v>57</v>
      </c>
      <c r="C65" s="199"/>
      <c r="D65" s="199"/>
      <c r="E65" s="199"/>
      <c r="F65" s="199"/>
      <c r="G65" s="199"/>
      <c r="H65" s="190">
        <f>I38</f>
        <v>0</v>
      </c>
      <c r="I65" s="190"/>
    </row>
    <row r="66" spans="1:9" x14ac:dyDescent="0.25">
      <c r="A66" s="7" t="s">
        <v>34</v>
      </c>
      <c r="B66" s="199" t="s">
        <v>35</v>
      </c>
      <c r="C66" s="199"/>
      <c r="D66" s="199"/>
      <c r="E66" s="199"/>
      <c r="F66" s="199"/>
      <c r="G66" s="199"/>
      <c r="H66" s="190">
        <f>I50</f>
        <v>0</v>
      </c>
      <c r="I66" s="190"/>
    </row>
    <row r="67" spans="1:9" x14ac:dyDescent="0.25">
      <c r="A67" s="7" t="s">
        <v>47</v>
      </c>
      <c r="B67" s="199" t="s">
        <v>48</v>
      </c>
      <c r="C67" s="199"/>
      <c r="D67" s="199"/>
      <c r="E67" s="199"/>
      <c r="F67" s="199"/>
      <c r="G67" s="199"/>
      <c r="H67" s="190" t="e">
        <f>H60</f>
        <v>#REF!</v>
      </c>
      <c r="I67" s="190"/>
    </row>
    <row r="68" spans="1:9" x14ac:dyDescent="0.25">
      <c r="A68" s="193" t="s">
        <v>32</v>
      </c>
      <c r="B68" s="193"/>
      <c r="C68" s="193"/>
      <c r="D68" s="193"/>
      <c r="E68" s="193"/>
      <c r="F68" s="193"/>
      <c r="G68" s="193"/>
      <c r="H68" s="231" t="e">
        <f>SUM(H65:H67)</f>
        <v>#REF!</v>
      </c>
      <c r="I68" s="231"/>
    </row>
    <row r="69" spans="1:9" x14ac:dyDescent="0.25">
      <c r="A69" s="225"/>
      <c r="B69" s="225"/>
      <c r="C69" s="225"/>
      <c r="D69" s="225"/>
      <c r="E69" s="225"/>
      <c r="F69" s="225"/>
      <c r="G69" s="225"/>
      <c r="H69" s="225"/>
      <c r="I69" s="225"/>
    </row>
    <row r="70" spans="1:9" x14ac:dyDescent="0.25">
      <c r="A70" s="218" t="s">
        <v>58</v>
      </c>
      <c r="B70" s="218"/>
      <c r="C70" s="218"/>
      <c r="D70" s="218"/>
      <c r="E70" s="218"/>
      <c r="F70" s="218"/>
      <c r="G70" s="218"/>
      <c r="H70" s="218"/>
      <c r="I70" s="218"/>
    </row>
    <row r="71" spans="1:9" x14ac:dyDescent="0.25">
      <c r="A71" s="1">
        <v>3</v>
      </c>
      <c r="B71" s="218" t="s">
        <v>59</v>
      </c>
      <c r="C71" s="218"/>
      <c r="D71" s="218"/>
      <c r="E71" s="218"/>
      <c r="F71" s="218"/>
      <c r="G71" s="218"/>
      <c r="H71" s="9" t="s">
        <v>28</v>
      </c>
      <c r="I71" s="11" t="s">
        <v>10</v>
      </c>
    </row>
    <row r="72" spans="1:9" x14ac:dyDescent="0.25">
      <c r="A72" s="4" t="s">
        <v>11</v>
      </c>
      <c r="B72" s="228" t="s">
        <v>60</v>
      </c>
      <c r="C72" s="228"/>
      <c r="D72" s="228"/>
      <c r="E72" s="228"/>
      <c r="F72" s="228"/>
      <c r="G72" s="228"/>
      <c r="H72" s="14">
        <f>5%/12</f>
        <v>4.1666666666666666E-3</v>
      </c>
      <c r="I72" s="8">
        <f>H72*$H$30</f>
        <v>0</v>
      </c>
    </row>
    <row r="73" spans="1:9" x14ac:dyDescent="0.25">
      <c r="A73" s="4" t="s">
        <v>13</v>
      </c>
      <c r="B73" s="228" t="s">
        <v>61</v>
      </c>
      <c r="C73" s="228"/>
      <c r="D73" s="228"/>
      <c r="E73" s="228"/>
      <c r="F73" s="228"/>
      <c r="G73" s="228"/>
      <c r="H73" s="14">
        <f>H72*H49</f>
        <v>3.3333333333333332E-4</v>
      </c>
      <c r="I73" s="8">
        <f t="shared" ref="I73:I76" si="1">H73*$H$30</f>
        <v>0</v>
      </c>
    </row>
    <row r="74" spans="1:9" x14ac:dyDescent="0.25">
      <c r="A74" s="4" t="s">
        <v>15</v>
      </c>
      <c r="B74" s="228" t="s">
        <v>62</v>
      </c>
      <c r="C74" s="228"/>
      <c r="D74" s="228"/>
      <c r="E74" s="228"/>
      <c r="F74" s="228"/>
      <c r="G74" s="228"/>
      <c r="H74" s="14">
        <f>7/30/12</f>
        <v>1.9444444444444445E-2</v>
      </c>
      <c r="I74" s="8">
        <f t="shared" si="1"/>
        <v>0</v>
      </c>
    </row>
    <row r="75" spans="1:9" x14ac:dyDescent="0.25">
      <c r="A75" s="4" t="s">
        <v>17</v>
      </c>
      <c r="B75" s="228" t="s">
        <v>63</v>
      </c>
      <c r="C75" s="228"/>
      <c r="D75" s="228"/>
      <c r="E75" s="228"/>
      <c r="F75" s="228"/>
      <c r="G75" s="228"/>
      <c r="H75" s="14">
        <f>H74*H50</f>
        <v>6.5722222222222224E-3</v>
      </c>
      <c r="I75" s="8">
        <f t="shared" si="1"/>
        <v>0</v>
      </c>
    </row>
    <row r="76" spans="1:9" x14ac:dyDescent="0.25">
      <c r="A76" s="4" t="s">
        <v>19</v>
      </c>
      <c r="B76" s="228" t="s">
        <v>64</v>
      </c>
      <c r="C76" s="228"/>
      <c r="D76" s="228"/>
      <c r="E76" s="228"/>
      <c r="F76" s="228"/>
      <c r="G76" s="228"/>
      <c r="H76" s="14">
        <v>0.04</v>
      </c>
      <c r="I76" s="8">
        <f t="shared" si="1"/>
        <v>0</v>
      </c>
    </row>
    <row r="77" spans="1:9" x14ac:dyDescent="0.25">
      <c r="A77" s="193" t="s">
        <v>32</v>
      </c>
      <c r="B77" s="193"/>
      <c r="C77" s="193"/>
      <c r="D77" s="193"/>
      <c r="E77" s="193"/>
      <c r="F77" s="193"/>
      <c r="G77" s="193"/>
      <c r="H77" s="15">
        <f>SUM(H72:H76)</f>
        <v>7.0516666666666672E-2</v>
      </c>
      <c r="I77" s="10">
        <f>SUM(I72:I76)</f>
        <v>0</v>
      </c>
    </row>
    <row r="78" spans="1:9" x14ac:dyDescent="0.25">
      <c r="A78" s="230"/>
      <c r="B78" s="230"/>
      <c r="C78" s="230"/>
      <c r="D78" s="230"/>
      <c r="E78" s="230"/>
      <c r="F78" s="230"/>
      <c r="G78" s="230"/>
      <c r="H78" s="230"/>
      <c r="I78" s="230"/>
    </row>
    <row r="79" spans="1:9" x14ac:dyDescent="0.25">
      <c r="A79" s="218" t="s">
        <v>65</v>
      </c>
      <c r="B79" s="218"/>
      <c r="C79" s="218"/>
      <c r="D79" s="218"/>
      <c r="E79" s="218"/>
      <c r="F79" s="218"/>
      <c r="G79" s="218"/>
      <c r="H79" s="218"/>
      <c r="I79" s="218"/>
    </row>
    <row r="80" spans="1:9" x14ac:dyDescent="0.25">
      <c r="A80" s="218" t="s">
        <v>66</v>
      </c>
      <c r="B80" s="218"/>
      <c r="C80" s="218"/>
      <c r="D80" s="218"/>
      <c r="E80" s="218"/>
      <c r="F80" s="218"/>
      <c r="G80" s="218"/>
      <c r="H80" s="218"/>
      <c r="I80" s="218"/>
    </row>
    <row r="81" spans="1:9" x14ac:dyDescent="0.25">
      <c r="A81" s="11" t="s">
        <v>67</v>
      </c>
      <c r="B81" s="218" t="s">
        <v>68</v>
      </c>
      <c r="C81" s="218"/>
      <c r="D81" s="218"/>
      <c r="E81" s="218"/>
      <c r="F81" s="218"/>
      <c r="G81" s="218"/>
      <c r="H81" s="9" t="s">
        <v>28</v>
      </c>
      <c r="I81" s="11" t="s">
        <v>10</v>
      </c>
    </row>
    <row r="82" spans="1:9" x14ac:dyDescent="0.25">
      <c r="A82" s="3" t="s">
        <v>11</v>
      </c>
      <c r="B82" s="228" t="s">
        <v>69</v>
      </c>
      <c r="C82" s="228"/>
      <c r="D82" s="228"/>
      <c r="E82" s="228"/>
      <c r="F82" s="228"/>
      <c r="G82" s="228"/>
      <c r="H82" s="12">
        <v>0</v>
      </c>
      <c r="I82" s="5">
        <f t="shared" ref="I82" si="2">H82*$H$49</f>
        <v>0</v>
      </c>
    </row>
    <row r="83" spans="1:9" x14ac:dyDescent="0.25">
      <c r="A83" s="3" t="s">
        <v>13</v>
      </c>
      <c r="B83" s="228" t="s">
        <v>70</v>
      </c>
      <c r="C83" s="228"/>
      <c r="D83" s="228"/>
      <c r="E83" s="228"/>
      <c r="F83" s="228"/>
      <c r="G83" s="228"/>
      <c r="H83" s="12">
        <v>2.8E-3</v>
      </c>
      <c r="I83" s="5">
        <f>H83*$H$30</f>
        <v>0</v>
      </c>
    </row>
    <row r="84" spans="1:9" x14ac:dyDescent="0.25">
      <c r="A84" s="3" t="s">
        <v>15</v>
      </c>
      <c r="B84" s="228" t="s">
        <v>71</v>
      </c>
      <c r="C84" s="228"/>
      <c r="D84" s="228"/>
      <c r="E84" s="228"/>
      <c r="F84" s="228"/>
      <c r="G84" s="228"/>
      <c r="H84" s="12">
        <v>4.0000000000000002E-4</v>
      </c>
      <c r="I84" s="5">
        <f t="shared" ref="I84:I87" si="3">H84*$H$30</f>
        <v>0</v>
      </c>
    </row>
    <row r="85" spans="1:9" x14ac:dyDescent="0.25">
      <c r="A85" s="3" t="s">
        <v>17</v>
      </c>
      <c r="B85" s="228" t="s">
        <v>72</v>
      </c>
      <c r="C85" s="228"/>
      <c r="D85" s="228"/>
      <c r="E85" s="228"/>
      <c r="F85" s="228"/>
      <c r="G85" s="228"/>
      <c r="H85" s="12">
        <v>2.5000000000000001E-3</v>
      </c>
      <c r="I85" s="5">
        <f t="shared" si="3"/>
        <v>0</v>
      </c>
    </row>
    <row r="86" spans="1:9" x14ac:dyDescent="0.25">
      <c r="A86" s="3" t="s">
        <v>19</v>
      </c>
      <c r="B86" s="228" t="s">
        <v>73</v>
      </c>
      <c r="C86" s="228"/>
      <c r="D86" s="228"/>
      <c r="E86" s="228"/>
      <c r="F86" s="228"/>
      <c r="G86" s="228"/>
      <c r="H86" s="12">
        <v>5.9999999999999995E-4</v>
      </c>
      <c r="I86" s="5">
        <f t="shared" si="3"/>
        <v>0</v>
      </c>
    </row>
    <row r="87" spans="1:9" x14ac:dyDescent="0.25">
      <c r="A87" s="3" t="s">
        <v>21</v>
      </c>
      <c r="B87" s="228" t="s">
        <v>74</v>
      </c>
      <c r="C87" s="228"/>
      <c r="D87" s="228"/>
      <c r="E87" s="228"/>
      <c r="F87" s="228"/>
      <c r="G87" s="228"/>
      <c r="H87" s="12">
        <v>0</v>
      </c>
      <c r="I87" s="5">
        <f t="shared" si="3"/>
        <v>0</v>
      </c>
    </row>
    <row r="88" spans="1:9" x14ac:dyDescent="0.25">
      <c r="A88" s="193" t="s">
        <v>32</v>
      </c>
      <c r="B88" s="193"/>
      <c r="C88" s="193"/>
      <c r="D88" s="193"/>
      <c r="E88" s="193"/>
      <c r="F88" s="193"/>
      <c r="G88" s="193"/>
      <c r="H88" s="15">
        <f>SUM(H82:H87)</f>
        <v>6.3E-3</v>
      </c>
      <c r="I88" s="10">
        <f>SUM(I82:I87)</f>
        <v>0</v>
      </c>
    </row>
    <row r="89" spans="1:9" x14ac:dyDescent="0.25">
      <c r="A89" s="225"/>
      <c r="B89" s="225"/>
      <c r="C89" s="225"/>
      <c r="D89" s="225"/>
      <c r="E89" s="225"/>
      <c r="F89" s="225"/>
      <c r="G89" s="225"/>
      <c r="H89" s="225"/>
      <c r="I89" s="225"/>
    </row>
    <row r="90" spans="1:9" x14ac:dyDescent="0.25">
      <c r="A90" s="218" t="s">
        <v>75</v>
      </c>
      <c r="B90" s="218"/>
      <c r="C90" s="218"/>
      <c r="D90" s="218"/>
      <c r="E90" s="218"/>
      <c r="F90" s="218"/>
      <c r="G90" s="218"/>
      <c r="H90" s="218"/>
      <c r="I90" s="218"/>
    </row>
    <row r="91" spans="1:9" x14ac:dyDescent="0.25">
      <c r="A91" s="11" t="s">
        <v>76</v>
      </c>
      <c r="B91" s="218" t="s">
        <v>77</v>
      </c>
      <c r="C91" s="218"/>
      <c r="D91" s="218"/>
      <c r="E91" s="218"/>
      <c r="F91" s="218"/>
      <c r="G91" s="218"/>
      <c r="H91" s="9" t="s">
        <v>28</v>
      </c>
      <c r="I91" s="11" t="s">
        <v>10</v>
      </c>
    </row>
    <row r="92" spans="1:9" x14ac:dyDescent="0.25">
      <c r="A92" s="3" t="s">
        <v>11</v>
      </c>
      <c r="B92" s="228" t="s">
        <v>78</v>
      </c>
      <c r="C92" s="228"/>
      <c r="D92" s="228"/>
      <c r="E92" s="228"/>
      <c r="F92" s="228"/>
      <c r="G92" s="228"/>
      <c r="H92" s="12">
        <v>0</v>
      </c>
      <c r="I92" s="5">
        <v>0</v>
      </c>
    </row>
    <row r="93" spans="1:9" x14ac:dyDescent="0.25">
      <c r="A93" s="193" t="s">
        <v>32</v>
      </c>
      <c r="B93" s="193"/>
      <c r="C93" s="193"/>
      <c r="D93" s="193"/>
      <c r="E93" s="193"/>
      <c r="F93" s="193"/>
      <c r="G93" s="193"/>
      <c r="H93" s="15">
        <f>SUM(H92:H92)</f>
        <v>0</v>
      </c>
      <c r="I93" s="10">
        <f>SUM(I92:I92)</f>
        <v>0</v>
      </c>
    </row>
    <row r="94" spans="1:9" x14ac:dyDescent="0.25">
      <c r="A94" s="229"/>
      <c r="B94" s="229"/>
      <c r="C94" s="229"/>
      <c r="D94" s="229"/>
      <c r="E94" s="229"/>
      <c r="F94" s="229"/>
      <c r="G94" s="229"/>
      <c r="H94" s="229"/>
      <c r="I94" s="229"/>
    </row>
    <row r="95" spans="1:9" x14ac:dyDescent="0.25">
      <c r="A95" s="226" t="s">
        <v>79</v>
      </c>
      <c r="B95" s="226"/>
      <c r="C95" s="226"/>
      <c r="D95" s="226"/>
      <c r="E95" s="226"/>
      <c r="F95" s="226"/>
      <c r="G95" s="226"/>
      <c r="H95" s="226"/>
      <c r="I95" s="226"/>
    </row>
    <row r="96" spans="1:9" x14ac:dyDescent="0.25">
      <c r="A96" s="227"/>
      <c r="B96" s="227"/>
      <c r="C96" s="227"/>
      <c r="D96" s="227"/>
      <c r="E96" s="227"/>
      <c r="F96" s="227"/>
      <c r="G96" s="227"/>
      <c r="H96" s="227"/>
      <c r="I96" s="227"/>
    </row>
    <row r="97" spans="1:9" x14ac:dyDescent="0.25">
      <c r="A97" s="21">
        <v>4</v>
      </c>
      <c r="B97" s="210" t="s">
        <v>80</v>
      </c>
      <c r="C97" s="210"/>
      <c r="D97" s="210"/>
      <c r="E97" s="210"/>
      <c r="F97" s="210"/>
      <c r="G97" s="210"/>
      <c r="H97" s="200" t="s">
        <v>10</v>
      </c>
      <c r="I97" s="200"/>
    </row>
    <row r="98" spans="1:9" x14ac:dyDescent="0.25">
      <c r="A98" s="7" t="s">
        <v>67</v>
      </c>
      <c r="B98" s="199" t="s">
        <v>81</v>
      </c>
      <c r="C98" s="199"/>
      <c r="D98" s="199"/>
      <c r="E98" s="199"/>
      <c r="F98" s="199"/>
      <c r="G98" s="199"/>
      <c r="H98" s="190">
        <f>I88</f>
        <v>0</v>
      </c>
      <c r="I98" s="190"/>
    </row>
    <row r="99" spans="1:9" x14ac:dyDescent="0.25">
      <c r="A99" s="7" t="s">
        <v>76</v>
      </c>
      <c r="B99" s="199" t="s">
        <v>77</v>
      </c>
      <c r="C99" s="199"/>
      <c r="D99" s="199"/>
      <c r="E99" s="199"/>
      <c r="F99" s="199"/>
      <c r="G99" s="199"/>
      <c r="H99" s="190">
        <f>I93</f>
        <v>0</v>
      </c>
      <c r="I99" s="190"/>
    </row>
    <row r="100" spans="1:9" x14ac:dyDescent="0.25">
      <c r="A100" s="193" t="s">
        <v>32</v>
      </c>
      <c r="B100" s="193"/>
      <c r="C100" s="193"/>
      <c r="D100" s="193"/>
      <c r="E100" s="193"/>
      <c r="F100" s="193"/>
      <c r="G100" s="193"/>
      <c r="H100" s="224">
        <f>SUM(H98:I99)</f>
        <v>0</v>
      </c>
      <c r="I100" s="224"/>
    </row>
    <row r="101" spans="1:9" x14ac:dyDescent="0.25">
      <c r="A101" s="225"/>
      <c r="B101" s="225"/>
      <c r="C101" s="225"/>
      <c r="D101" s="225"/>
      <c r="E101" s="225"/>
      <c r="F101" s="225"/>
      <c r="G101" s="225"/>
      <c r="H101" s="225"/>
      <c r="I101" s="225"/>
    </row>
    <row r="102" spans="1:9" x14ac:dyDescent="0.25">
      <c r="A102" s="218" t="s">
        <v>82</v>
      </c>
      <c r="B102" s="218"/>
      <c r="C102" s="218"/>
      <c r="D102" s="218"/>
      <c r="E102" s="218"/>
      <c r="F102" s="218"/>
      <c r="G102" s="218"/>
      <c r="H102" s="218"/>
      <c r="I102" s="218"/>
    </row>
    <row r="103" spans="1:9" x14ac:dyDescent="0.25">
      <c r="A103" s="1">
        <v>5</v>
      </c>
      <c r="B103" s="218" t="s">
        <v>83</v>
      </c>
      <c r="C103" s="218"/>
      <c r="D103" s="218"/>
      <c r="E103" s="218"/>
      <c r="F103" s="218"/>
      <c r="G103" s="218"/>
      <c r="H103" s="193" t="s">
        <v>10</v>
      </c>
      <c r="I103" s="193"/>
    </row>
    <row r="104" spans="1:9" x14ac:dyDescent="0.25">
      <c r="A104" s="7" t="s">
        <v>11</v>
      </c>
      <c r="B104" s="199" t="s">
        <v>84</v>
      </c>
      <c r="C104" s="199"/>
      <c r="D104" s="199"/>
      <c r="E104" s="199"/>
      <c r="F104" s="199"/>
      <c r="G104" s="199"/>
      <c r="H104" s="223"/>
      <c r="I104" s="223"/>
    </row>
    <row r="105" spans="1:9" x14ac:dyDescent="0.25">
      <c r="A105" s="7" t="s">
        <v>13</v>
      </c>
      <c r="B105" s="199" t="s">
        <v>85</v>
      </c>
      <c r="C105" s="199"/>
      <c r="D105" s="199"/>
      <c r="E105" s="199"/>
      <c r="F105" s="199"/>
      <c r="G105" s="199"/>
      <c r="H105" s="222"/>
      <c r="I105" s="222"/>
    </row>
    <row r="106" spans="1:9" x14ac:dyDescent="0.25">
      <c r="A106" s="7" t="s">
        <v>15</v>
      </c>
      <c r="B106" s="219" t="s">
        <v>86</v>
      </c>
      <c r="C106" s="220"/>
      <c r="D106" s="220"/>
      <c r="E106" s="220"/>
      <c r="F106" s="220"/>
      <c r="G106" s="221"/>
      <c r="H106" s="222"/>
      <c r="I106" s="222"/>
    </row>
    <row r="107" spans="1:9" x14ac:dyDescent="0.25">
      <c r="A107" s="7" t="s">
        <v>17</v>
      </c>
      <c r="B107" s="199" t="s">
        <v>87</v>
      </c>
      <c r="C107" s="199"/>
      <c r="D107" s="199"/>
      <c r="E107" s="199"/>
      <c r="F107" s="199"/>
      <c r="G107" s="199"/>
      <c r="H107" s="222"/>
      <c r="I107" s="222"/>
    </row>
    <row r="108" spans="1:9" x14ac:dyDescent="0.25">
      <c r="A108" s="7" t="s">
        <v>19</v>
      </c>
      <c r="B108" s="199" t="s">
        <v>88</v>
      </c>
      <c r="C108" s="199"/>
      <c r="D108" s="199"/>
      <c r="E108" s="199"/>
      <c r="F108" s="199"/>
      <c r="G108" s="199"/>
      <c r="H108" s="222">
        <f>'[1]Insumos '!Z17</f>
        <v>0</v>
      </c>
      <c r="I108" s="222"/>
    </row>
    <row r="109" spans="1:9" x14ac:dyDescent="0.25">
      <c r="A109" s="200" t="s">
        <v>32</v>
      </c>
      <c r="B109" s="200"/>
      <c r="C109" s="200"/>
      <c r="D109" s="200"/>
      <c r="E109" s="200"/>
      <c r="F109" s="200"/>
      <c r="G109" s="200"/>
      <c r="H109" s="206">
        <f>SUM(H104:I108)</f>
        <v>0</v>
      </c>
      <c r="I109" s="206"/>
    </row>
    <row r="110" spans="1:9" x14ac:dyDescent="0.25">
      <c r="A110" s="217"/>
      <c r="B110" s="217"/>
      <c r="C110" s="217"/>
      <c r="D110" s="217"/>
      <c r="E110" s="217"/>
      <c r="F110" s="217"/>
      <c r="G110" s="217"/>
      <c r="H110" s="217"/>
      <c r="I110" s="217"/>
    </row>
    <row r="111" spans="1:9" x14ac:dyDescent="0.25">
      <c r="A111" s="218" t="s">
        <v>89</v>
      </c>
      <c r="B111" s="218"/>
      <c r="C111" s="218"/>
      <c r="D111" s="218"/>
      <c r="E111" s="218"/>
      <c r="F111" s="218"/>
      <c r="G111" s="218"/>
      <c r="H111" s="218"/>
      <c r="I111" s="218"/>
    </row>
    <row r="112" spans="1:9" x14ac:dyDescent="0.25">
      <c r="A112" s="21">
        <v>6</v>
      </c>
      <c r="B112" s="210" t="s">
        <v>90</v>
      </c>
      <c r="C112" s="210"/>
      <c r="D112" s="210"/>
      <c r="E112" s="210"/>
      <c r="F112" s="210"/>
      <c r="G112" s="210"/>
      <c r="H112" s="22" t="s">
        <v>28</v>
      </c>
      <c r="I112" s="24" t="s">
        <v>10</v>
      </c>
    </row>
    <row r="113" spans="1:9" x14ac:dyDescent="0.25">
      <c r="A113" s="7" t="s">
        <v>11</v>
      </c>
      <c r="B113" s="199" t="s">
        <v>91</v>
      </c>
      <c r="C113" s="199"/>
      <c r="D113" s="199"/>
      <c r="E113" s="199"/>
      <c r="F113" s="199"/>
      <c r="G113" s="199"/>
      <c r="H113" s="14"/>
      <c r="I113" s="6" t="e">
        <f>H113*H130</f>
        <v>#REF!</v>
      </c>
    </row>
    <row r="114" spans="1:9" x14ac:dyDescent="0.25">
      <c r="A114" s="7" t="s">
        <v>13</v>
      </c>
      <c r="B114" s="199" t="s">
        <v>92</v>
      </c>
      <c r="C114" s="199"/>
      <c r="D114" s="199"/>
      <c r="E114" s="199"/>
      <c r="F114" s="199"/>
      <c r="G114" s="199"/>
      <c r="H114" s="14"/>
      <c r="I114" s="6" t="e">
        <f>(I113+H130)*H114</f>
        <v>#REF!</v>
      </c>
    </row>
    <row r="115" spans="1:9" x14ac:dyDescent="0.25">
      <c r="A115" s="7" t="s">
        <v>15</v>
      </c>
      <c r="B115" s="199" t="s">
        <v>93</v>
      </c>
      <c r="C115" s="199"/>
      <c r="D115" s="199"/>
      <c r="E115" s="199"/>
      <c r="F115" s="199"/>
      <c r="G115" s="199"/>
      <c r="H115" s="14"/>
      <c r="I115" s="6"/>
    </row>
    <row r="116" spans="1:9" x14ac:dyDescent="0.25">
      <c r="A116" s="207" t="s">
        <v>94</v>
      </c>
      <c r="B116" s="207"/>
      <c r="C116" s="212" t="s">
        <v>95</v>
      </c>
      <c r="D116" s="25" t="s">
        <v>96</v>
      </c>
      <c r="E116" s="26"/>
      <c r="F116" s="26"/>
      <c r="G116" s="27"/>
      <c r="H116" s="14"/>
      <c r="I116" s="6">
        <f>($I$132+$I$133+$H$149)/(1-($H$134))*H116</f>
        <v>0</v>
      </c>
    </row>
    <row r="117" spans="1:9" x14ac:dyDescent="0.25">
      <c r="A117" s="207" t="s">
        <v>97</v>
      </c>
      <c r="B117" s="207"/>
      <c r="C117" s="213"/>
      <c r="D117" s="25" t="s">
        <v>98</v>
      </c>
      <c r="E117" s="26"/>
      <c r="F117" s="26"/>
      <c r="G117" s="27"/>
      <c r="H117" s="28"/>
      <c r="I117" s="6">
        <f>($I$132+$I$133+$H$149)/(1-($H$134))*H117</f>
        <v>0</v>
      </c>
    </row>
    <row r="118" spans="1:9" x14ac:dyDescent="0.25">
      <c r="A118" s="215" t="s">
        <v>99</v>
      </c>
      <c r="B118" s="216"/>
      <c r="C118" s="214"/>
      <c r="D118" s="25" t="s">
        <v>100</v>
      </c>
      <c r="E118" s="26"/>
      <c r="F118" s="26"/>
      <c r="G118" s="27"/>
      <c r="H118" s="28"/>
      <c r="I118" s="6">
        <f>($I$132+$I$133+$H$149)/(1-($H$134))*H118</f>
        <v>0</v>
      </c>
    </row>
    <row r="119" spans="1:9" x14ac:dyDescent="0.25">
      <c r="A119" s="207" t="s">
        <v>101</v>
      </c>
      <c r="B119" s="207"/>
      <c r="C119" s="29" t="s">
        <v>102</v>
      </c>
      <c r="D119" s="25" t="s">
        <v>103</v>
      </c>
      <c r="E119" s="26"/>
      <c r="F119" s="26"/>
      <c r="G119" s="27"/>
      <c r="H119" s="14"/>
      <c r="I119" s="6">
        <f>($I$132+$I$133+$H$149)/(1-($H$134))*H119</f>
        <v>0</v>
      </c>
    </row>
    <row r="120" spans="1:9" x14ac:dyDescent="0.25">
      <c r="A120" s="200" t="s">
        <v>32</v>
      </c>
      <c r="B120" s="200"/>
      <c r="C120" s="200"/>
      <c r="D120" s="200"/>
      <c r="E120" s="200"/>
      <c r="F120" s="200"/>
      <c r="G120" s="200"/>
      <c r="H120" s="30">
        <f>(1+H113)*(1+H114)/(1-(H115))-1</f>
        <v>0</v>
      </c>
      <c r="I120" s="23" t="e">
        <f>I113+I114+I116+I117+I118+I119</f>
        <v>#REF!</v>
      </c>
    </row>
    <row r="121" spans="1:9" x14ac:dyDescent="0.25">
      <c r="A121" s="202"/>
      <c r="B121" s="202"/>
      <c r="C121" s="202"/>
      <c r="D121" s="202"/>
      <c r="E121" s="202"/>
      <c r="F121" s="202"/>
      <c r="G121" s="202"/>
      <c r="H121" s="202"/>
      <c r="I121" s="202"/>
    </row>
    <row r="122" spans="1:9" x14ac:dyDescent="0.25">
      <c r="A122" s="208" t="s">
        <v>104</v>
      </c>
      <c r="B122" s="208"/>
      <c r="C122" s="208"/>
      <c r="D122" s="208"/>
      <c r="E122" s="208"/>
      <c r="F122" s="208"/>
      <c r="G122" s="208"/>
      <c r="H122" s="208"/>
      <c r="I122" s="208"/>
    </row>
    <row r="123" spans="1:9" x14ac:dyDescent="0.25">
      <c r="A123" s="209"/>
      <c r="B123" s="209"/>
      <c r="C123" s="209"/>
      <c r="D123" s="209"/>
      <c r="E123" s="209"/>
      <c r="F123" s="209"/>
      <c r="G123" s="209"/>
      <c r="H123" s="209"/>
      <c r="I123" s="209"/>
    </row>
    <row r="124" spans="1:9" x14ac:dyDescent="0.25">
      <c r="A124" s="210" t="s">
        <v>105</v>
      </c>
      <c r="B124" s="210"/>
      <c r="C124" s="210"/>
      <c r="D124" s="210"/>
      <c r="E124" s="210"/>
      <c r="F124" s="210"/>
      <c r="G124" s="210"/>
      <c r="H124" s="211" t="s">
        <v>10</v>
      </c>
      <c r="I124" s="211"/>
    </row>
    <row r="125" spans="1:9" x14ac:dyDescent="0.25">
      <c r="A125" s="7" t="s">
        <v>11</v>
      </c>
      <c r="B125" s="199" t="s">
        <v>106</v>
      </c>
      <c r="C125" s="199"/>
      <c r="D125" s="199"/>
      <c r="E125" s="199"/>
      <c r="F125" s="199"/>
      <c r="G125" s="199"/>
      <c r="H125" s="190">
        <f>H30</f>
        <v>0</v>
      </c>
      <c r="I125" s="190"/>
    </row>
    <row r="126" spans="1:9" x14ac:dyDescent="0.25">
      <c r="A126" s="7" t="s">
        <v>13</v>
      </c>
      <c r="B126" s="199" t="s">
        <v>107</v>
      </c>
      <c r="C126" s="199"/>
      <c r="D126" s="199"/>
      <c r="E126" s="199"/>
      <c r="F126" s="199"/>
      <c r="G126" s="199"/>
      <c r="H126" s="190" t="e">
        <f>H68</f>
        <v>#REF!</v>
      </c>
      <c r="I126" s="190"/>
    </row>
    <row r="127" spans="1:9" x14ac:dyDescent="0.25">
      <c r="A127" s="7" t="s">
        <v>15</v>
      </c>
      <c r="B127" s="199" t="s">
        <v>108</v>
      </c>
      <c r="C127" s="199"/>
      <c r="D127" s="199"/>
      <c r="E127" s="199"/>
      <c r="F127" s="199"/>
      <c r="G127" s="199"/>
      <c r="H127" s="190">
        <f>I77</f>
        <v>0</v>
      </c>
      <c r="I127" s="190"/>
    </row>
    <row r="128" spans="1:9" x14ac:dyDescent="0.25">
      <c r="A128" s="7" t="s">
        <v>17</v>
      </c>
      <c r="B128" s="199" t="s">
        <v>109</v>
      </c>
      <c r="C128" s="199"/>
      <c r="D128" s="199"/>
      <c r="E128" s="199"/>
      <c r="F128" s="199"/>
      <c r="G128" s="199"/>
      <c r="H128" s="190">
        <f>H100</f>
        <v>0</v>
      </c>
      <c r="I128" s="190"/>
    </row>
    <row r="129" spans="1:9" x14ac:dyDescent="0.25">
      <c r="A129" s="7" t="s">
        <v>19</v>
      </c>
      <c r="B129" s="199" t="s">
        <v>110</v>
      </c>
      <c r="C129" s="199"/>
      <c r="D129" s="199"/>
      <c r="E129" s="199"/>
      <c r="F129" s="199"/>
      <c r="G129" s="199"/>
      <c r="H129" s="190">
        <f>H109</f>
        <v>0</v>
      </c>
      <c r="I129" s="190"/>
    </row>
    <row r="130" spans="1:9" x14ac:dyDescent="0.25">
      <c r="A130" s="200" t="s">
        <v>111</v>
      </c>
      <c r="B130" s="200"/>
      <c r="C130" s="200"/>
      <c r="D130" s="200"/>
      <c r="E130" s="200"/>
      <c r="F130" s="200"/>
      <c r="G130" s="200"/>
      <c r="H130" s="206" t="e">
        <f>SUM(H125:I129)</f>
        <v>#REF!</v>
      </c>
      <c r="I130" s="206"/>
    </row>
    <row r="131" spans="1:9" x14ac:dyDescent="0.25">
      <c r="A131" s="7" t="s">
        <v>21</v>
      </c>
      <c r="B131" s="199" t="s">
        <v>112</v>
      </c>
      <c r="C131" s="199"/>
      <c r="D131" s="199"/>
      <c r="E131" s="199"/>
      <c r="F131" s="199"/>
      <c r="G131" s="199"/>
      <c r="H131" s="190" t="e">
        <f>I120</f>
        <v>#REF!</v>
      </c>
      <c r="I131" s="190"/>
    </row>
    <row r="132" spans="1:9" x14ac:dyDescent="0.25">
      <c r="A132" s="200" t="s">
        <v>113</v>
      </c>
      <c r="B132" s="200"/>
      <c r="C132" s="200"/>
      <c r="D132" s="200"/>
      <c r="E132" s="200"/>
      <c r="F132" s="200"/>
      <c r="G132" s="200"/>
      <c r="H132" s="201" t="e">
        <f>H130+H131</f>
        <v>#REF!</v>
      </c>
      <c r="I132" s="201"/>
    </row>
  </sheetData>
  <mergeCells count="187">
    <mergeCell ref="B6:G6"/>
    <mergeCell ref="H6:I6"/>
    <mergeCell ref="B7:G7"/>
    <mergeCell ref="H7:I7"/>
    <mergeCell ref="B8:G8"/>
    <mergeCell ref="H8:I8"/>
    <mergeCell ref="A1:I1"/>
    <mergeCell ref="A2:I2"/>
    <mergeCell ref="A3:I3"/>
    <mergeCell ref="A4:I4"/>
    <mergeCell ref="B5:G5"/>
    <mergeCell ref="H5:I5"/>
    <mergeCell ref="A13:I13"/>
    <mergeCell ref="A14:I14"/>
    <mergeCell ref="A15:I15"/>
    <mergeCell ref="B16:G16"/>
    <mergeCell ref="H16:I16"/>
    <mergeCell ref="B17:G17"/>
    <mergeCell ref="H17:I17"/>
    <mergeCell ref="A9:I9"/>
    <mergeCell ref="A10:I10"/>
    <mergeCell ref="A11:C11"/>
    <mergeCell ref="D11:E11"/>
    <mergeCell ref="F11:I11"/>
    <mergeCell ref="A12:C12"/>
    <mergeCell ref="D12:E12"/>
    <mergeCell ref="F12:I12"/>
    <mergeCell ref="A21:I21"/>
    <mergeCell ref="A22:I22"/>
    <mergeCell ref="B23:G23"/>
    <mergeCell ref="H23:I23"/>
    <mergeCell ref="B24:F24"/>
    <mergeCell ref="H24:I24"/>
    <mergeCell ref="B18:G18"/>
    <mergeCell ref="H18:I18"/>
    <mergeCell ref="B19:G19"/>
    <mergeCell ref="H19:I19"/>
    <mergeCell ref="B20:G20"/>
    <mergeCell ref="H20:I20"/>
    <mergeCell ref="B28:F28"/>
    <mergeCell ref="H28:I28"/>
    <mergeCell ref="B29:F29"/>
    <mergeCell ref="H29:I29"/>
    <mergeCell ref="A30:G30"/>
    <mergeCell ref="H30:I30"/>
    <mergeCell ref="B25:F25"/>
    <mergeCell ref="H25:I25"/>
    <mergeCell ref="B26:F26"/>
    <mergeCell ref="H26:I26"/>
    <mergeCell ref="B27:F27"/>
    <mergeCell ref="H27:I27"/>
    <mergeCell ref="B37:G37"/>
    <mergeCell ref="A38:G38"/>
    <mergeCell ref="A39:I39"/>
    <mergeCell ref="A40:I40"/>
    <mergeCell ref="B41:G41"/>
    <mergeCell ref="B42:G42"/>
    <mergeCell ref="A31:I31"/>
    <mergeCell ref="A32:I32"/>
    <mergeCell ref="A33:I33"/>
    <mergeCell ref="B34:G34"/>
    <mergeCell ref="B35:G35"/>
    <mergeCell ref="B36:G36"/>
    <mergeCell ref="B49:G49"/>
    <mergeCell ref="A50:G50"/>
    <mergeCell ref="A51:I51"/>
    <mergeCell ref="A52:I52"/>
    <mergeCell ref="B53:G53"/>
    <mergeCell ref="H53:I53"/>
    <mergeCell ref="B43:G43"/>
    <mergeCell ref="B44:G44"/>
    <mergeCell ref="B45:G45"/>
    <mergeCell ref="B46:G46"/>
    <mergeCell ref="B47:G47"/>
    <mergeCell ref="B48:G48"/>
    <mergeCell ref="B57:G57"/>
    <mergeCell ref="H57:I57"/>
    <mergeCell ref="B58:G58"/>
    <mergeCell ref="H58:I58"/>
    <mergeCell ref="B59:G59"/>
    <mergeCell ref="H59:I59"/>
    <mergeCell ref="B54:F54"/>
    <mergeCell ref="H54:I54"/>
    <mergeCell ref="B55:G55"/>
    <mergeCell ref="H55:I55"/>
    <mergeCell ref="B56:G56"/>
    <mergeCell ref="H56:I56"/>
    <mergeCell ref="B65:G65"/>
    <mergeCell ref="H65:I65"/>
    <mergeCell ref="B66:G66"/>
    <mergeCell ref="H66:I66"/>
    <mergeCell ref="B67:G67"/>
    <mergeCell ref="H67:I67"/>
    <mergeCell ref="A60:G60"/>
    <mergeCell ref="H60:I60"/>
    <mergeCell ref="A61:I61"/>
    <mergeCell ref="A62:I62"/>
    <mergeCell ref="A63:I63"/>
    <mergeCell ref="B64:G64"/>
    <mergeCell ref="H64:I64"/>
    <mergeCell ref="B73:G73"/>
    <mergeCell ref="B74:G74"/>
    <mergeCell ref="B75:G75"/>
    <mergeCell ref="B76:G76"/>
    <mergeCell ref="A77:G77"/>
    <mergeCell ref="A78:I78"/>
    <mergeCell ref="A68:G68"/>
    <mergeCell ref="H68:I68"/>
    <mergeCell ref="A69:I69"/>
    <mergeCell ref="A70:I70"/>
    <mergeCell ref="B71:G71"/>
    <mergeCell ref="B72:G72"/>
    <mergeCell ref="B85:G85"/>
    <mergeCell ref="B86:G86"/>
    <mergeCell ref="B87:G87"/>
    <mergeCell ref="A88:G88"/>
    <mergeCell ref="A89:I89"/>
    <mergeCell ref="A90:I90"/>
    <mergeCell ref="A79:I79"/>
    <mergeCell ref="A80:I80"/>
    <mergeCell ref="B81:G81"/>
    <mergeCell ref="B82:G82"/>
    <mergeCell ref="B83:G83"/>
    <mergeCell ref="B84:G84"/>
    <mergeCell ref="B97:G97"/>
    <mergeCell ref="H97:I97"/>
    <mergeCell ref="B98:G98"/>
    <mergeCell ref="H98:I98"/>
    <mergeCell ref="B99:G99"/>
    <mergeCell ref="H99:I99"/>
    <mergeCell ref="B91:G91"/>
    <mergeCell ref="B92:G92"/>
    <mergeCell ref="A93:G93"/>
    <mergeCell ref="A94:I94"/>
    <mergeCell ref="A95:I95"/>
    <mergeCell ref="A96:I96"/>
    <mergeCell ref="B104:G104"/>
    <mergeCell ref="H104:I104"/>
    <mergeCell ref="B105:G105"/>
    <mergeCell ref="H105:I105"/>
    <mergeCell ref="B106:G106"/>
    <mergeCell ref="H106:I106"/>
    <mergeCell ref="A100:G100"/>
    <mergeCell ref="H100:I100"/>
    <mergeCell ref="A101:I101"/>
    <mergeCell ref="A102:I102"/>
    <mergeCell ref="B103:G103"/>
    <mergeCell ref="H103:I103"/>
    <mergeCell ref="A110:I110"/>
    <mergeCell ref="A111:I111"/>
    <mergeCell ref="B112:G112"/>
    <mergeCell ref="B113:G113"/>
    <mergeCell ref="B114:G114"/>
    <mergeCell ref="B115:G115"/>
    <mergeCell ref="B107:G107"/>
    <mergeCell ref="H107:I107"/>
    <mergeCell ref="B108:G108"/>
    <mergeCell ref="H108:I108"/>
    <mergeCell ref="A109:G109"/>
    <mergeCell ref="H109:I109"/>
    <mergeCell ref="A121:I121"/>
    <mergeCell ref="A122:I122"/>
    <mergeCell ref="A123:I123"/>
    <mergeCell ref="A124:G124"/>
    <mergeCell ref="H124:I124"/>
    <mergeCell ref="B125:G125"/>
    <mergeCell ref="H125:I125"/>
    <mergeCell ref="A116:B116"/>
    <mergeCell ref="C116:C118"/>
    <mergeCell ref="A117:B117"/>
    <mergeCell ref="A118:B118"/>
    <mergeCell ref="A119:B119"/>
    <mergeCell ref="A120:G120"/>
    <mergeCell ref="A132:G132"/>
    <mergeCell ref="H132:I132"/>
    <mergeCell ref="B129:G129"/>
    <mergeCell ref="H129:I129"/>
    <mergeCell ref="A130:G130"/>
    <mergeCell ref="H130:I130"/>
    <mergeCell ref="B131:G131"/>
    <mergeCell ref="H131:I131"/>
    <mergeCell ref="B126:G126"/>
    <mergeCell ref="H126:I126"/>
    <mergeCell ref="B127:G127"/>
    <mergeCell ref="H127:I127"/>
    <mergeCell ref="B128:G128"/>
    <mergeCell ref="H128:I128"/>
  </mergeCells>
  <pageMargins left="0.511811024" right="0.511811024" top="0.78740157499999996" bottom="0.78740157499999996" header="0.31496062000000002" footer="0.3149606200000000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252F41-5F1C-43D7-83F9-FCEE90B40A3C}">
  <dimension ref="A1:E19"/>
  <sheetViews>
    <sheetView workbookViewId="0">
      <selection activeCell="B22" sqref="B22"/>
    </sheetView>
  </sheetViews>
  <sheetFormatPr defaultRowHeight="15" x14ac:dyDescent="0.25"/>
  <cols>
    <col min="1" max="1" width="24.7109375" bestFit="1" customWidth="1"/>
    <col min="2" max="2" width="8.85546875" bestFit="1" customWidth="1"/>
    <col min="3" max="3" width="29.42578125" bestFit="1" customWidth="1"/>
    <col min="4" max="5" width="18.140625" bestFit="1" customWidth="1"/>
  </cols>
  <sheetData>
    <row r="1" spans="1:5" x14ac:dyDescent="0.25">
      <c r="A1" s="242" t="s">
        <v>360</v>
      </c>
      <c r="B1" s="242"/>
      <c r="C1" s="242"/>
      <c r="D1" s="242"/>
      <c r="E1" s="242"/>
    </row>
    <row r="2" spans="1:5" x14ac:dyDescent="0.25">
      <c r="A2" s="243" t="s">
        <v>361</v>
      </c>
      <c r="B2" s="243"/>
      <c r="C2" s="243"/>
      <c r="D2" s="243"/>
      <c r="E2" s="243"/>
    </row>
    <row r="4" spans="1:5" x14ac:dyDescent="0.25">
      <c r="A4" s="240" t="s">
        <v>362</v>
      </c>
      <c r="B4" s="240"/>
      <c r="C4" s="240"/>
      <c r="D4" s="240"/>
      <c r="E4" s="240"/>
    </row>
    <row r="5" spans="1:5" ht="75" x14ac:dyDescent="0.25">
      <c r="A5" s="96" t="s">
        <v>363</v>
      </c>
      <c r="B5" s="97" t="s">
        <v>364</v>
      </c>
      <c r="C5" s="97" t="s">
        <v>365</v>
      </c>
      <c r="D5" s="97" t="s">
        <v>365</v>
      </c>
      <c r="E5" s="98" t="s">
        <v>366</v>
      </c>
    </row>
    <row r="6" spans="1:5" x14ac:dyDescent="0.25">
      <c r="A6" s="99" t="s">
        <v>367</v>
      </c>
      <c r="B6" s="111">
        <v>8.3333333333333339E-4</v>
      </c>
      <c r="C6" s="117" cm="1">
        <f t="array" ref="C6:D6">'Serv.Interno-PE'!H132:I132</f>
        <v>0</v>
      </c>
      <c r="D6" s="110">
        <v>0</v>
      </c>
      <c r="E6" s="122">
        <f>B6*C6</f>
        <v>0</v>
      </c>
    </row>
    <row r="7" spans="1:5" x14ac:dyDescent="0.25">
      <c r="A7" s="99" t="s">
        <v>368</v>
      </c>
      <c r="B7" s="108"/>
      <c r="C7" s="109"/>
      <c r="D7" s="110"/>
      <c r="E7" s="122"/>
    </row>
    <row r="8" spans="1:5" x14ac:dyDescent="0.25">
      <c r="A8" s="99"/>
      <c r="B8" s="99"/>
      <c r="C8" s="103" t="s">
        <v>32</v>
      </c>
      <c r="D8" s="104"/>
      <c r="E8" s="123">
        <f>SUM(E6:E7)</f>
        <v>0</v>
      </c>
    </row>
    <row r="9" spans="1:5" x14ac:dyDescent="0.25">
      <c r="A9" s="105"/>
      <c r="B9" s="105"/>
      <c r="C9" s="106"/>
      <c r="D9" s="107"/>
      <c r="E9" s="121"/>
    </row>
    <row r="10" spans="1:5" x14ac:dyDescent="0.25">
      <c r="A10" s="241" t="s">
        <v>373</v>
      </c>
      <c r="B10" s="241"/>
      <c r="C10" s="241"/>
      <c r="D10" s="241"/>
      <c r="E10" s="241"/>
    </row>
    <row r="11" spans="1:5" ht="75" x14ac:dyDescent="0.25">
      <c r="A11" s="112" t="s">
        <v>363</v>
      </c>
      <c r="B11" s="113" t="s">
        <v>374</v>
      </c>
      <c r="C11" s="113" t="s">
        <v>365</v>
      </c>
      <c r="D11" s="113" t="s">
        <v>365</v>
      </c>
      <c r="E11" s="114" t="s">
        <v>366</v>
      </c>
    </row>
    <row r="12" spans="1:5" x14ac:dyDescent="0.25">
      <c r="A12" s="99" t="s">
        <v>367</v>
      </c>
      <c r="B12" s="119">
        <v>3.7037037037037035E-4</v>
      </c>
      <c r="C12" s="101" t="e" cm="1">
        <f t="array" ref="C12:D12">'Serv.Externo-PE'!H132:I132</f>
        <v>#REF!</v>
      </c>
      <c r="D12" s="102">
        <v>0</v>
      </c>
      <c r="E12" s="122" t="e">
        <f>B12*C12</f>
        <v>#REF!</v>
      </c>
    </row>
    <row r="13" spans="1:5" x14ac:dyDescent="0.25">
      <c r="A13" s="99" t="s">
        <v>368</v>
      </c>
      <c r="B13" s="100"/>
      <c r="C13" s="101"/>
      <c r="D13" s="102"/>
      <c r="E13" s="122"/>
    </row>
    <row r="14" spans="1:5" x14ac:dyDescent="0.25">
      <c r="A14" s="99"/>
      <c r="B14" s="99"/>
      <c r="C14" s="103" t="s">
        <v>32</v>
      </c>
      <c r="D14" s="104"/>
      <c r="E14" s="123" t="e">
        <f>SUM(E12:E13)</f>
        <v>#REF!</v>
      </c>
    </row>
    <row r="15" spans="1:5" x14ac:dyDescent="0.25">
      <c r="A15" s="105"/>
      <c r="B15" s="105"/>
      <c r="C15" s="106"/>
      <c r="D15" s="107"/>
      <c r="E15" s="121"/>
    </row>
    <row r="16" spans="1:5" x14ac:dyDescent="0.25">
      <c r="A16" s="105"/>
      <c r="B16" s="105"/>
      <c r="C16" s="106"/>
      <c r="D16" s="107"/>
      <c r="E16" s="121"/>
    </row>
    <row r="17" spans="1:5" x14ac:dyDescent="0.25">
      <c r="A17" s="115" t="s">
        <v>369</v>
      </c>
      <c r="B17" s="115" t="s">
        <v>370</v>
      </c>
      <c r="C17" s="115" t="s">
        <v>379</v>
      </c>
      <c r="D17" s="116" t="s">
        <v>371</v>
      </c>
      <c r="E17" s="116" t="s">
        <v>371</v>
      </c>
    </row>
    <row r="18" spans="1:5" x14ac:dyDescent="0.25">
      <c r="A18" s="99" t="s">
        <v>372</v>
      </c>
      <c r="B18" s="99"/>
      <c r="C18" s="109"/>
      <c r="D18" s="102"/>
      <c r="E18" s="120"/>
    </row>
    <row r="19" spans="1:5" x14ac:dyDescent="0.25">
      <c r="A19" s="99" t="s">
        <v>380</v>
      </c>
      <c r="B19" s="64"/>
      <c r="C19" s="64"/>
      <c r="D19" s="64"/>
      <c r="E19" s="64"/>
    </row>
  </sheetData>
  <mergeCells count="4">
    <mergeCell ref="A1:E1"/>
    <mergeCell ref="A2:E2"/>
    <mergeCell ref="A4:E4"/>
    <mergeCell ref="A10:E10"/>
  </mergeCells>
  <pageMargins left="0.511811024" right="0.511811024" top="0.78740157499999996" bottom="0.78740157499999996" header="0.31496062000000002" footer="0.3149606200000000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278EA5-DB11-4AD1-960B-FEB1BE4EE2C8}">
  <dimension ref="A1:I132"/>
  <sheetViews>
    <sheetView topLeftCell="A23" workbookViewId="0">
      <selection activeCell="K23" sqref="K1:O1048576"/>
    </sheetView>
  </sheetViews>
  <sheetFormatPr defaultRowHeight="15" x14ac:dyDescent="0.25"/>
  <cols>
    <col min="9" max="9" width="17" customWidth="1"/>
  </cols>
  <sheetData>
    <row r="1" spans="1:9" x14ac:dyDescent="0.25">
      <c r="A1" s="203" t="s">
        <v>0</v>
      </c>
      <c r="B1" s="203"/>
      <c r="C1" s="203"/>
      <c r="D1" s="203"/>
      <c r="E1" s="203"/>
      <c r="F1" s="203"/>
      <c r="G1" s="203"/>
      <c r="H1" s="203"/>
      <c r="I1" s="203"/>
    </row>
    <row r="2" spans="1:9" x14ac:dyDescent="0.25">
      <c r="A2" s="204" t="s">
        <v>1</v>
      </c>
      <c r="B2" s="204"/>
      <c r="C2" s="204"/>
      <c r="D2" s="204"/>
      <c r="E2" s="204"/>
      <c r="F2" s="204"/>
      <c r="G2" s="204"/>
      <c r="H2" s="204"/>
      <c r="I2" s="204"/>
    </row>
    <row r="3" spans="1:9" x14ac:dyDescent="0.25">
      <c r="A3" s="205" t="s">
        <v>115</v>
      </c>
      <c r="B3" s="205"/>
      <c r="C3" s="205"/>
      <c r="D3" s="205"/>
      <c r="E3" s="205"/>
      <c r="F3" s="205"/>
      <c r="G3" s="205"/>
      <c r="H3" s="205"/>
      <c r="I3" s="205"/>
    </row>
    <row r="4" spans="1:9" x14ac:dyDescent="0.25">
      <c r="A4" s="185" t="s">
        <v>116</v>
      </c>
      <c r="B4" s="185"/>
      <c r="C4" s="185"/>
      <c r="D4" s="185"/>
      <c r="E4" s="185"/>
      <c r="F4" s="185"/>
      <c r="G4" s="185"/>
      <c r="H4" s="185"/>
      <c r="I4" s="185"/>
    </row>
    <row r="5" spans="1:9" x14ac:dyDescent="0.25">
      <c r="A5" s="32" t="s">
        <v>11</v>
      </c>
      <c r="B5" s="194" t="s">
        <v>117</v>
      </c>
      <c r="C5" s="194"/>
      <c r="D5" s="194"/>
      <c r="E5" s="194"/>
      <c r="F5" s="194"/>
      <c r="G5" s="194"/>
      <c r="H5" s="198" t="s">
        <v>309</v>
      </c>
      <c r="I5" s="198"/>
    </row>
    <row r="6" spans="1:9" ht="30.75" customHeight="1" x14ac:dyDescent="0.25">
      <c r="A6" s="32" t="s">
        <v>13</v>
      </c>
      <c r="B6" s="194" t="s">
        <v>118</v>
      </c>
      <c r="C6" s="194"/>
      <c r="D6" s="194"/>
      <c r="E6" s="194"/>
      <c r="F6" s="194"/>
      <c r="G6" s="194"/>
      <c r="H6" s="195" t="s">
        <v>325</v>
      </c>
      <c r="I6" s="195"/>
    </row>
    <row r="7" spans="1:9" x14ac:dyDescent="0.25">
      <c r="A7" s="32" t="s">
        <v>15</v>
      </c>
      <c r="B7" s="194" t="s">
        <v>119</v>
      </c>
      <c r="C7" s="194"/>
      <c r="D7" s="194"/>
      <c r="E7" s="194"/>
      <c r="F7" s="194"/>
      <c r="G7" s="194"/>
      <c r="H7" s="196" t="s">
        <v>324</v>
      </c>
      <c r="I7" s="197"/>
    </row>
    <row r="8" spans="1:9" x14ac:dyDescent="0.25">
      <c r="A8" s="32" t="s">
        <v>17</v>
      </c>
      <c r="B8" s="194" t="s">
        <v>120</v>
      </c>
      <c r="C8" s="194"/>
      <c r="D8" s="194"/>
      <c r="E8" s="194"/>
      <c r="F8" s="194"/>
      <c r="G8" s="194"/>
      <c r="H8" s="197">
        <v>60</v>
      </c>
      <c r="I8" s="197"/>
    </row>
    <row r="9" spans="1:9" x14ac:dyDescent="0.25">
      <c r="A9" s="186"/>
      <c r="B9" s="186"/>
      <c r="C9" s="186"/>
      <c r="D9" s="186"/>
      <c r="E9" s="186"/>
      <c r="F9" s="186"/>
      <c r="G9" s="186"/>
      <c r="H9" s="186"/>
      <c r="I9" s="186"/>
    </row>
    <row r="10" spans="1:9" x14ac:dyDescent="0.25">
      <c r="A10" s="185" t="s">
        <v>121</v>
      </c>
      <c r="B10" s="185"/>
      <c r="C10" s="185"/>
      <c r="D10" s="185"/>
      <c r="E10" s="185"/>
      <c r="F10" s="185"/>
      <c r="G10" s="185"/>
      <c r="H10" s="185"/>
      <c r="I10" s="185"/>
    </row>
    <row r="11" spans="1:9" x14ac:dyDescent="0.25">
      <c r="A11" s="186" t="s">
        <v>122</v>
      </c>
      <c r="B11" s="186"/>
      <c r="C11" s="186"/>
      <c r="D11" s="186" t="s">
        <v>123</v>
      </c>
      <c r="E11" s="186"/>
      <c r="F11" s="186" t="s">
        <v>124</v>
      </c>
      <c r="G11" s="186"/>
      <c r="H11" s="186"/>
      <c r="I11" s="186"/>
    </row>
    <row r="12" spans="1:9" x14ac:dyDescent="0.25">
      <c r="A12" s="186" t="s">
        <v>125</v>
      </c>
      <c r="B12" s="186"/>
      <c r="C12" s="186"/>
      <c r="D12" s="186" t="s">
        <v>126</v>
      </c>
      <c r="E12" s="186"/>
      <c r="F12" s="186" t="s">
        <v>127</v>
      </c>
      <c r="G12" s="186"/>
      <c r="H12" s="186"/>
      <c r="I12" s="186"/>
    </row>
    <row r="13" spans="1:9" x14ac:dyDescent="0.25">
      <c r="A13" s="185" t="s">
        <v>128</v>
      </c>
      <c r="B13" s="185"/>
      <c r="C13" s="185"/>
      <c r="D13" s="185"/>
      <c r="E13" s="185"/>
      <c r="F13" s="185"/>
      <c r="G13" s="185"/>
      <c r="H13" s="185"/>
      <c r="I13" s="185"/>
    </row>
    <row r="14" spans="1:9" x14ac:dyDescent="0.25">
      <c r="A14" s="185" t="s">
        <v>129</v>
      </c>
      <c r="B14" s="185"/>
      <c r="C14" s="185"/>
      <c r="D14" s="185"/>
      <c r="E14" s="185"/>
      <c r="F14" s="185"/>
      <c r="G14" s="185"/>
      <c r="H14" s="185"/>
      <c r="I14" s="185"/>
    </row>
    <row r="15" spans="1:9" x14ac:dyDescent="0.25">
      <c r="A15" s="193" t="s">
        <v>114</v>
      </c>
      <c r="B15" s="193"/>
      <c r="C15" s="193"/>
      <c r="D15" s="193"/>
      <c r="E15" s="193"/>
      <c r="F15" s="193"/>
      <c r="G15" s="193"/>
      <c r="H15" s="193"/>
      <c r="I15" s="193"/>
    </row>
    <row r="16" spans="1:9" x14ac:dyDescent="0.25">
      <c r="A16" s="2">
        <v>1</v>
      </c>
      <c r="B16" s="228" t="s">
        <v>2</v>
      </c>
      <c r="C16" s="228"/>
      <c r="D16" s="228"/>
      <c r="E16" s="228"/>
      <c r="F16" s="228"/>
      <c r="G16" s="228"/>
      <c r="H16" s="235" t="s">
        <v>130</v>
      </c>
      <c r="I16" s="235"/>
    </row>
    <row r="17" spans="1:9" x14ac:dyDescent="0.25">
      <c r="A17" s="2">
        <v>2</v>
      </c>
      <c r="B17" s="228" t="s">
        <v>3</v>
      </c>
      <c r="C17" s="228"/>
      <c r="D17" s="228"/>
      <c r="E17" s="228"/>
      <c r="F17" s="228"/>
      <c r="G17" s="228"/>
      <c r="H17" s="235" t="s">
        <v>4</v>
      </c>
      <c r="I17" s="235"/>
    </row>
    <row r="18" spans="1:9" x14ac:dyDescent="0.25">
      <c r="A18" s="2">
        <v>3</v>
      </c>
      <c r="B18" s="228" t="s">
        <v>5</v>
      </c>
      <c r="C18" s="228"/>
      <c r="D18" s="228"/>
      <c r="E18" s="228"/>
      <c r="F18" s="228"/>
      <c r="G18" s="228"/>
      <c r="H18" s="238"/>
      <c r="I18" s="239"/>
    </row>
    <row r="19" spans="1:9" x14ac:dyDescent="0.25">
      <c r="A19" s="2">
        <v>4</v>
      </c>
      <c r="B19" s="228" t="s">
        <v>6</v>
      </c>
      <c r="C19" s="228"/>
      <c r="D19" s="228"/>
      <c r="E19" s="228"/>
      <c r="F19" s="228"/>
      <c r="G19" s="228"/>
      <c r="H19" s="235" t="s">
        <v>329</v>
      </c>
      <c r="I19" s="235"/>
    </row>
    <row r="20" spans="1:9" x14ac:dyDescent="0.25">
      <c r="A20" s="2">
        <v>5</v>
      </c>
      <c r="B20" s="228" t="s">
        <v>7</v>
      </c>
      <c r="C20" s="228"/>
      <c r="D20" s="228"/>
      <c r="E20" s="228"/>
      <c r="F20" s="228"/>
      <c r="G20" s="228"/>
      <c r="H20" s="236" t="s">
        <v>307</v>
      </c>
      <c r="I20" s="236"/>
    </row>
    <row r="21" spans="1:9" x14ac:dyDescent="0.25">
      <c r="A21" s="234"/>
      <c r="B21" s="234"/>
      <c r="C21" s="234"/>
      <c r="D21" s="234"/>
      <c r="E21" s="234"/>
      <c r="F21" s="234"/>
      <c r="G21" s="234"/>
      <c r="H21" s="234"/>
      <c r="I21" s="234"/>
    </row>
    <row r="22" spans="1:9" x14ac:dyDescent="0.25">
      <c r="A22" s="218" t="s">
        <v>8</v>
      </c>
      <c r="B22" s="218"/>
      <c r="C22" s="218"/>
      <c r="D22" s="218"/>
      <c r="E22" s="218"/>
      <c r="F22" s="218"/>
      <c r="G22" s="218"/>
      <c r="H22" s="218"/>
      <c r="I22" s="218"/>
    </row>
    <row r="23" spans="1:9" x14ac:dyDescent="0.25">
      <c r="A23" s="1">
        <v>1</v>
      </c>
      <c r="B23" s="218" t="s">
        <v>9</v>
      </c>
      <c r="C23" s="218"/>
      <c r="D23" s="218"/>
      <c r="E23" s="218"/>
      <c r="F23" s="218"/>
      <c r="G23" s="218"/>
      <c r="H23" s="237" t="s">
        <v>10</v>
      </c>
      <c r="I23" s="237"/>
    </row>
    <row r="24" spans="1:9" x14ac:dyDescent="0.25">
      <c r="A24" s="4" t="s">
        <v>11</v>
      </c>
      <c r="B24" s="187" t="s">
        <v>12</v>
      </c>
      <c r="C24" s="188"/>
      <c r="D24" s="188"/>
      <c r="E24" s="188"/>
      <c r="F24" s="189"/>
      <c r="G24" s="5"/>
      <c r="H24" s="190">
        <f>H18</f>
        <v>0</v>
      </c>
      <c r="I24" s="190"/>
    </row>
    <row r="25" spans="1:9" x14ac:dyDescent="0.25">
      <c r="A25" s="7" t="s">
        <v>13</v>
      </c>
      <c r="B25" s="187" t="s">
        <v>14</v>
      </c>
      <c r="C25" s="188"/>
      <c r="D25" s="188"/>
      <c r="E25" s="188"/>
      <c r="F25" s="189"/>
      <c r="G25" s="5"/>
      <c r="H25" s="190">
        <v>0</v>
      </c>
      <c r="I25" s="190"/>
    </row>
    <row r="26" spans="1:9" x14ac:dyDescent="0.25">
      <c r="A26" s="7" t="s">
        <v>15</v>
      </c>
      <c r="B26" s="187" t="s">
        <v>16</v>
      </c>
      <c r="C26" s="188"/>
      <c r="D26" s="188"/>
      <c r="E26" s="188"/>
      <c r="F26" s="189"/>
      <c r="G26" s="5"/>
      <c r="H26" s="190">
        <v>0</v>
      </c>
      <c r="I26" s="190"/>
    </row>
    <row r="27" spans="1:9" x14ac:dyDescent="0.25">
      <c r="A27" s="4" t="s">
        <v>17</v>
      </c>
      <c r="B27" s="187" t="s">
        <v>18</v>
      </c>
      <c r="C27" s="188"/>
      <c r="D27" s="188"/>
      <c r="E27" s="188"/>
      <c r="F27" s="189"/>
      <c r="G27" s="5"/>
      <c r="H27" s="190">
        <v>0</v>
      </c>
      <c r="I27" s="190"/>
    </row>
    <row r="28" spans="1:9" x14ac:dyDescent="0.25">
      <c r="A28" s="4" t="s">
        <v>19</v>
      </c>
      <c r="B28" s="187" t="s">
        <v>20</v>
      </c>
      <c r="C28" s="188"/>
      <c r="D28" s="188"/>
      <c r="E28" s="188"/>
      <c r="F28" s="189"/>
      <c r="G28" s="5"/>
      <c r="H28" s="190">
        <v>0</v>
      </c>
      <c r="I28" s="190"/>
    </row>
    <row r="29" spans="1:9" x14ac:dyDescent="0.25">
      <c r="A29" s="4" t="s">
        <v>21</v>
      </c>
      <c r="B29" s="187" t="s">
        <v>22</v>
      </c>
      <c r="C29" s="188"/>
      <c r="D29" s="188"/>
      <c r="E29" s="188"/>
      <c r="F29" s="189"/>
      <c r="G29" s="5"/>
      <c r="H29" s="191">
        <v>0</v>
      </c>
      <c r="I29" s="191"/>
    </row>
    <row r="30" spans="1:9" x14ac:dyDescent="0.25">
      <c r="A30" s="193" t="s">
        <v>23</v>
      </c>
      <c r="B30" s="193"/>
      <c r="C30" s="193"/>
      <c r="D30" s="193"/>
      <c r="E30" s="193"/>
      <c r="F30" s="193"/>
      <c r="G30" s="193"/>
      <c r="H30" s="231">
        <f>SUM(H24:I29)</f>
        <v>0</v>
      </c>
      <c r="I30" s="231"/>
    </row>
    <row r="31" spans="1:9" x14ac:dyDescent="0.25">
      <c r="A31" s="234"/>
      <c r="B31" s="234"/>
      <c r="C31" s="234"/>
      <c r="D31" s="234"/>
      <c r="E31" s="234"/>
      <c r="F31" s="234"/>
      <c r="G31" s="234"/>
      <c r="H31" s="234"/>
      <c r="I31" s="234"/>
    </row>
    <row r="32" spans="1:9" x14ac:dyDescent="0.25">
      <c r="A32" s="218" t="s">
        <v>24</v>
      </c>
      <c r="B32" s="218"/>
      <c r="C32" s="218"/>
      <c r="D32" s="218"/>
      <c r="E32" s="218"/>
      <c r="F32" s="218"/>
      <c r="G32" s="218"/>
      <c r="H32" s="218"/>
      <c r="I32" s="218"/>
    </row>
    <row r="33" spans="1:9" x14ac:dyDescent="0.25">
      <c r="A33" s="218" t="s">
        <v>25</v>
      </c>
      <c r="B33" s="218"/>
      <c r="C33" s="218"/>
      <c r="D33" s="218"/>
      <c r="E33" s="218"/>
      <c r="F33" s="218"/>
      <c r="G33" s="218"/>
      <c r="H33" s="218"/>
      <c r="I33" s="218"/>
    </row>
    <row r="34" spans="1:9" x14ac:dyDescent="0.25">
      <c r="A34" s="11" t="s">
        <v>26</v>
      </c>
      <c r="B34" s="218" t="s">
        <v>27</v>
      </c>
      <c r="C34" s="218"/>
      <c r="D34" s="218"/>
      <c r="E34" s="218"/>
      <c r="F34" s="218"/>
      <c r="G34" s="218"/>
      <c r="H34" s="11" t="s">
        <v>28</v>
      </c>
      <c r="I34" s="11" t="s">
        <v>10</v>
      </c>
    </row>
    <row r="35" spans="1:9" x14ac:dyDescent="0.25">
      <c r="A35" s="3" t="s">
        <v>11</v>
      </c>
      <c r="B35" s="228" t="s">
        <v>29</v>
      </c>
      <c r="C35" s="228"/>
      <c r="D35" s="228"/>
      <c r="E35" s="228"/>
      <c r="F35" s="228"/>
      <c r="G35" s="228"/>
      <c r="H35" s="12">
        <f>1/12</f>
        <v>8.3333333333333329E-2</v>
      </c>
      <c r="I35" s="5">
        <f>H35*$H$30</f>
        <v>0</v>
      </c>
    </row>
    <row r="36" spans="1:9" x14ac:dyDescent="0.25">
      <c r="A36" s="3" t="s">
        <v>13</v>
      </c>
      <c r="B36" s="228" t="s">
        <v>30</v>
      </c>
      <c r="C36" s="228"/>
      <c r="D36" s="228"/>
      <c r="E36" s="228"/>
      <c r="F36" s="228"/>
      <c r="G36" s="228"/>
      <c r="H36" s="12">
        <v>0.121</v>
      </c>
      <c r="I36" s="5">
        <f>H36*$H$30</f>
        <v>0</v>
      </c>
    </row>
    <row r="37" spans="1:9" x14ac:dyDescent="0.25">
      <c r="A37" s="13" t="s">
        <v>15</v>
      </c>
      <c r="B37" s="199" t="s">
        <v>31</v>
      </c>
      <c r="C37" s="199"/>
      <c r="D37" s="199"/>
      <c r="E37" s="199"/>
      <c r="F37" s="199"/>
      <c r="G37" s="199"/>
      <c r="H37" s="14">
        <f>(H35+H36)*H50</f>
        <v>6.9064666666666663E-2</v>
      </c>
      <c r="I37" s="5">
        <f>H37*$H$30</f>
        <v>0</v>
      </c>
    </row>
    <row r="38" spans="1:9" x14ac:dyDescent="0.25">
      <c r="A38" s="193" t="s">
        <v>32</v>
      </c>
      <c r="B38" s="193"/>
      <c r="C38" s="193"/>
      <c r="D38" s="193"/>
      <c r="E38" s="193"/>
      <c r="F38" s="193"/>
      <c r="G38" s="193"/>
      <c r="H38" s="15">
        <f>SUM(H35:H37)</f>
        <v>0.27339799999999997</v>
      </c>
      <c r="I38" s="16">
        <f>SUM(I35:I37)</f>
        <v>0</v>
      </c>
    </row>
    <row r="39" spans="1:9" x14ac:dyDescent="0.25">
      <c r="A39" s="230"/>
      <c r="B39" s="230"/>
      <c r="C39" s="230"/>
      <c r="D39" s="230"/>
      <c r="E39" s="230"/>
      <c r="F39" s="230"/>
      <c r="G39" s="230"/>
      <c r="H39" s="230"/>
      <c r="I39" s="230"/>
    </row>
    <row r="40" spans="1:9" x14ac:dyDescent="0.25">
      <c r="A40" s="218" t="s">
        <v>33</v>
      </c>
      <c r="B40" s="218"/>
      <c r="C40" s="218"/>
      <c r="D40" s="218"/>
      <c r="E40" s="218"/>
      <c r="F40" s="218"/>
      <c r="G40" s="218"/>
      <c r="H40" s="218"/>
      <c r="I40" s="218"/>
    </row>
    <row r="41" spans="1:9" x14ac:dyDescent="0.25">
      <c r="A41" s="9" t="s">
        <v>34</v>
      </c>
      <c r="B41" s="218" t="s">
        <v>35</v>
      </c>
      <c r="C41" s="218"/>
      <c r="D41" s="218"/>
      <c r="E41" s="218"/>
      <c r="F41" s="218"/>
      <c r="G41" s="218"/>
      <c r="H41" s="9" t="s">
        <v>28</v>
      </c>
      <c r="I41" s="11" t="s">
        <v>10</v>
      </c>
    </row>
    <row r="42" spans="1:9" x14ac:dyDescent="0.25">
      <c r="A42" s="3" t="s">
        <v>11</v>
      </c>
      <c r="B42" s="228" t="s">
        <v>36</v>
      </c>
      <c r="C42" s="228"/>
      <c r="D42" s="228"/>
      <c r="E42" s="228"/>
      <c r="F42" s="228"/>
      <c r="G42" s="228"/>
      <c r="H42" s="17">
        <v>0.2</v>
      </c>
      <c r="I42" s="8">
        <f>H42*$H$30</f>
        <v>0</v>
      </c>
    </row>
    <row r="43" spans="1:9" x14ac:dyDescent="0.25">
      <c r="A43" s="3" t="s">
        <v>13</v>
      </c>
      <c r="B43" s="228" t="s">
        <v>37</v>
      </c>
      <c r="C43" s="228"/>
      <c r="D43" s="228"/>
      <c r="E43" s="228"/>
      <c r="F43" s="228"/>
      <c r="G43" s="228"/>
      <c r="H43" s="17">
        <v>2.5000000000000001E-2</v>
      </c>
      <c r="I43" s="8">
        <f t="shared" ref="I43:I49" si="0">H43*$H$30</f>
        <v>0</v>
      </c>
    </row>
    <row r="44" spans="1:9" x14ac:dyDescent="0.25">
      <c r="A44" s="18" t="s">
        <v>15</v>
      </c>
      <c r="B44" s="199" t="s">
        <v>38</v>
      </c>
      <c r="C44" s="199"/>
      <c r="D44" s="199"/>
      <c r="E44" s="199"/>
      <c r="F44" s="199"/>
      <c r="G44" s="199"/>
      <c r="H44" s="19"/>
      <c r="I44" s="8">
        <f t="shared" si="0"/>
        <v>0</v>
      </c>
    </row>
    <row r="45" spans="1:9" x14ac:dyDescent="0.25">
      <c r="A45" s="18" t="s">
        <v>17</v>
      </c>
      <c r="B45" s="228" t="s">
        <v>39</v>
      </c>
      <c r="C45" s="228"/>
      <c r="D45" s="228"/>
      <c r="E45" s="228"/>
      <c r="F45" s="228"/>
      <c r="G45" s="228"/>
      <c r="H45" s="17">
        <v>1.4999999999999999E-2</v>
      </c>
      <c r="I45" s="8">
        <f t="shared" si="0"/>
        <v>0</v>
      </c>
    </row>
    <row r="46" spans="1:9" x14ac:dyDescent="0.25">
      <c r="A46" s="3" t="s">
        <v>19</v>
      </c>
      <c r="B46" s="228" t="s">
        <v>40</v>
      </c>
      <c r="C46" s="228"/>
      <c r="D46" s="228"/>
      <c r="E46" s="228"/>
      <c r="F46" s="228"/>
      <c r="G46" s="228"/>
      <c r="H46" s="20">
        <v>0.01</v>
      </c>
      <c r="I46" s="8">
        <f t="shared" si="0"/>
        <v>0</v>
      </c>
    </row>
    <row r="47" spans="1:9" x14ac:dyDescent="0.25">
      <c r="A47" s="3" t="s">
        <v>21</v>
      </c>
      <c r="B47" s="228" t="s">
        <v>41</v>
      </c>
      <c r="C47" s="228"/>
      <c r="D47" s="228"/>
      <c r="E47" s="228"/>
      <c r="F47" s="228"/>
      <c r="G47" s="228"/>
      <c r="H47" s="17">
        <v>6.0000000000000001E-3</v>
      </c>
      <c r="I47" s="8">
        <f t="shared" si="0"/>
        <v>0</v>
      </c>
    </row>
    <row r="48" spans="1:9" x14ac:dyDescent="0.25">
      <c r="A48" s="3" t="s">
        <v>42</v>
      </c>
      <c r="B48" s="228" t="s">
        <v>43</v>
      </c>
      <c r="C48" s="228"/>
      <c r="D48" s="228"/>
      <c r="E48" s="228"/>
      <c r="F48" s="228"/>
      <c r="G48" s="228"/>
      <c r="H48" s="17">
        <v>2E-3</v>
      </c>
      <c r="I48" s="8">
        <f t="shared" si="0"/>
        <v>0</v>
      </c>
    </row>
    <row r="49" spans="1:9" x14ac:dyDescent="0.25">
      <c r="A49" s="3" t="s">
        <v>44</v>
      </c>
      <c r="B49" s="228" t="s">
        <v>45</v>
      </c>
      <c r="C49" s="228"/>
      <c r="D49" s="228"/>
      <c r="E49" s="228"/>
      <c r="F49" s="228"/>
      <c r="G49" s="228"/>
      <c r="H49" s="20">
        <v>0.08</v>
      </c>
      <c r="I49" s="8">
        <f t="shared" si="0"/>
        <v>0</v>
      </c>
    </row>
    <row r="50" spans="1:9" x14ac:dyDescent="0.25">
      <c r="A50" s="193" t="s">
        <v>32</v>
      </c>
      <c r="B50" s="193"/>
      <c r="C50" s="193"/>
      <c r="D50" s="193"/>
      <c r="E50" s="193"/>
      <c r="F50" s="193"/>
      <c r="G50" s="193"/>
      <c r="H50" s="15">
        <f>SUM(H42:H49)</f>
        <v>0.33800000000000002</v>
      </c>
      <c r="I50" s="10">
        <f>SUM(I42:I49)</f>
        <v>0</v>
      </c>
    </row>
    <row r="51" spans="1:9" x14ac:dyDescent="0.25">
      <c r="A51" s="230"/>
      <c r="B51" s="230"/>
      <c r="C51" s="230"/>
      <c r="D51" s="230"/>
      <c r="E51" s="230"/>
      <c r="F51" s="230"/>
      <c r="G51" s="230"/>
      <c r="H51" s="230"/>
      <c r="I51" s="230"/>
    </row>
    <row r="52" spans="1:9" x14ac:dyDescent="0.25">
      <c r="A52" s="218" t="s">
        <v>46</v>
      </c>
      <c r="B52" s="218"/>
      <c r="C52" s="218"/>
      <c r="D52" s="218"/>
      <c r="E52" s="218"/>
      <c r="F52" s="218"/>
      <c r="G52" s="218"/>
      <c r="H52" s="218"/>
      <c r="I52" s="218"/>
    </row>
    <row r="53" spans="1:9" x14ac:dyDescent="0.25">
      <c r="A53" s="9" t="s">
        <v>47</v>
      </c>
      <c r="B53" s="218" t="s">
        <v>48</v>
      </c>
      <c r="C53" s="218"/>
      <c r="D53" s="218"/>
      <c r="E53" s="218"/>
      <c r="F53" s="218"/>
      <c r="G53" s="218"/>
      <c r="H53" s="193" t="s">
        <v>10</v>
      </c>
      <c r="I53" s="193"/>
    </row>
    <row r="54" spans="1:9" x14ac:dyDescent="0.25">
      <c r="A54" s="3" t="s">
        <v>11</v>
      </c>
      <c r="B54" s="232" t="s">
        <v>49</v>
      </c>
      <c r="C54" s="230"/>
      <c r="D54" s="230"/>
      <c r="E54" s="230"/>
      <c r="F54" s="233"/>
      <c r="G54" s="78">
        <v>7.84</v>
      </c>
      <c r="H54" s="190"/>
      <c r="I54" s="190"/>
    </row>
    <row r="55" spans="1:9" x14ac:dyDescent="0.25">
      <c r="A55" s="3" t="s">
        <v>13</v>
      </c>
      <c r="B55" s="228" t="s">
        <v>50</v>
      </c>
      <c r="C55" s="228"/>
      <c r="D55" s="228"/>
      <c r="E55" s="228"/>
      <c r="F55" s="228"/>
      <c r="G55" s="228"/>
      <c r="H55" s="247"/>
      <c r="I55" s="190"/>
    </row>
    <row r="56" spans="1:9" x14ac:dyDescent="0.25">
      <c r="A56" s="3" t="s">
        <v>15</v>
      </c>
      <c r="B56" s="199" t="s">
        <v>51</v>
      </c>
      <c r="C56" s="199"/>
      <c r="D56" s="199"/>
      <c r="E56" s="199"/>
      <c r="F56" s="199"/>
      <c r="G56" s="199"/>
      <c r="H56" s="190"/>
      <c r="I56" s="190"/>
    </row>
    <row r="57" spans="1:9" x14ac:dyDescent="0.25">
      <c r="A57" s="3" t="s">
        <v>17</v>
      </c>
      <c r="B57" s="228" t="s">
        <v>52</v>
      </c>
      <c r="C57" s="228"/>
      <c r="D57" s="228"/>
      <c r="E57" s="228"/>
      <c r="F57" s="228"/>
      <c r="G57" s="228"/>
      <c r="H57" s="247"/>
      <c r="I57" s="190"/>
    </row>
    <row r="58" spans="1:9" x14ac:dyDescent="0.25">
      <c r="A58" s="3" t="s">
        <v>19</v>
      </c>
      <c r="B58" s="228" t="s">
        <v>53</v>
      </c>
      <c r="C58" s="228"/>
      <c r="D58" s="228"/>
      <c r="E58" s="228"/>
      <c r="F58" s="228"/>
      <c r="G58" s="228"/>
      <c r="H58" s="190"/>
      <c r="I58" s="190"/>
    </row>
    <row r="59" spans="1:9" x14ac:dyDescent="0.25">
      <c r="A59" s="3" t="s">
        <v>21</v>
      </c>
      <c r="B59" s="228" t="s">
        <v>336</v>
      </c>
      <c r="C59" s="228"/>
      <c r="D59" s="228"/>
      <c r="E59" s="228"/>
      <c r="F59" s="228"/>
      <c r="G59" s="228"/>
      <c r="H59" s="190"/>
      <c r="I59" s="190"/>
    </row>
    <row r="60" spans="1:9" x14ac:dyDescent="0.25">
      <c r="A60" s="193" t="s">
        <v>32</v>
      </c>
      <c r="B60" s="193"/>
      <c r="C60" s="193"/>
      <c r="D60" s="193"/>
      <c r="E60" s="193"/>
      <c r="F60" s="193"/>
      <c r="G60" s="193"/>
      <c r="H60" s="231">
        <f>SUM(H54:H59)</f>
        <v>0</v>
      </c>
      <c r="I60" s="231"/>
    </row>
    <row r="61" spans="1:9" x14ac:dyDescent="0.25">
      <c r="A61" s="229"/>
      <c r="B61" s="229"/>
      <c r="C61" s="229"/>
      <c r="D61" s="229"/>
      <c r="E61" s="229"/>
      <c r="F61" s="229"/>
      <c r="G61" s="229"/>
      <c r="H61" s="229"/>
      <c r="I61" s="229"/>
    </row>
    <row r="62" spans="1:9" x14ac:dyDescent="0.25">
      <c r="A62" s="226" t="s">
        <v>55</v>
      </c>
      <c r="B62" s="226"/>
      <c r="C62" s="226"/>
      <c r="D62" s="226"/>
      <c r="E62" s="226"/>
      <c r="F62" s="226"/>
      <c r="G62" s="226"/>
      <c r="H62" s="226"/>
      <c r="I62" s="226"/>
    </row>
    <row r="63" spans="1:9" x14ac:dyDescent="0.25">
      <c r="A63" s="227"/>
      <c r="B63" s="227"/>
      <c r="C63" s="227"/>
      <c r="D63" s="227"/>
      <c r="E63" s="227"/>
      <c r="F63" s="227"/>
      <c r="G63" s="227"/>
      <c r="H63" s="227"/>
      <c r="I63" s="227"/>
    </row>
    <row r="64" spans="1:9" x14ac:dyDescent="0.25">
      <c r="A64" s="21">
        <v>2</v>
      </c>
      <c r="B64" s="210" t="s">
        <v>56</v>
      </c>
      <c r="C64" s="210"/>
      <c r="D64" s="210"/>
      <c r="E64" s="210"/>
      <c r="F64" s="210"/>
      <c r="G64" s="210"/>
      <c r="H64" s="200" t="s">
        <v>10</v>
      </c>
      <c r="I64" s="200"/>
    </row>
    <row r="65" spans="1:9" x14ac:dyDescent="0.25">
      <c r="A65" s="7" t="s">
        <v>26</v>
      </c>
      <c r="B65" s="199" t="s">
        <v>57</v>
      </c>
      <c r="C65" s="199"/>
      <c r="D65" s="199"/>
      <c r="E65" s="199"/>
      <c r="F65" s="199"/>
      <c r="G65" s="199"/>
      <c r="H65" s="190">
        <f>I38</f>
        <v>0</v>
      </c>
      <c r="I65" s="190"/>
    </row>
    <row r="66" spans="1:9" x14ac:dyDescent="0.25">
      <c r="A66" s="7" t="s">
        <v>34</v>
      </c>
      <c r="B66" s="199" t="s">
        <v>35</v>
      </c>
      <c r="C66" s="199"/>
      <c r="D66" s="199"/>
      <c r="E66" s="199"/>
      <c r="F66" s="199"/>
      <c r="G66" s="199"/>
      <c r="H66" s="190">
        <f>I50</f>
        <v>0</v>
      </c>
      <c r="I66" s="190"/>
    </row>
    <row r="67" spans="1:9" x14ac:dyDescent="0.25">
      <c r="A67" s="7" t="s">
        <v>47</v>
      </c>
      <c r="B67" s="199" t="s">
        <v>48</v>
      </c>
      <c r="C67" s="199"/>
      <c r="D67" s="199"/>
      <c r="E67" s="199"/>
      <c r="F67" s="199"/>
      <c r="G67" s="199"/>
      <c r="H67" s="190">
        <f>H60</f>
        <v>0</v>
      </c>
      <c r="I67" s="190"/>
    </row>
    <row r="68" spans="1:9" x14ac:dyDescent="0.25">
      <c r="A68" s="193" t="s">
        <v>32</v>
      </c>
      <c r="B68" s="193"/>
      <c r="C68" s="193"/>
      <c r="D68" s="193"/>
      <c r="E68" s="193"/>
      <c r="F68" s="193"/>
      <c r="G68" s="193"/>
      <c r="H68" s="231">
        <f>SUM(H65:H67)</f>
        <v>0</v>
      </c>
      <c r="I68" s="231"/>
    </row>
    <row r="69" spans="1:9" x14ac:dyDescent="0.25">
      <c r="A69" s="225"/>
      <c r="B69" s="225"/>
      <c r="C69" s="225"/>
      <c r="D69" s="225"/>
      <c r="E69" s="225"/>
      <c r="F69" s="225"/>
      <c r="G69" s="225"/>
      <c r="H69" s="225"/>
      <c r="I69" s="225"/>
    </row>
    <row r="70" spans="1:9" x14ac:dyDescent="0.25">
      <c r="A70" s="218" t="s">
        <v>58</v>
      </c>
      <c r="B70" s="218"/>
      <c r="C70" s="218"/>
      <c r="D70" s="218"/>
      <c r="E70" s="218"/>
      <c r="F70" s="218"/>
      <c r="G70" s="218"/>
      <c r="H70" s="218"/>
      <c r="I70" s="218"/>
    </row>
    <row r="71" spans="1:9" x14ac:dyDescent="0.25">
      <c r="A71" s="1">
        <v>3</v>
      </c>
      <c r="B71" s="218" t="s">
        <v>59</v>
      </c>
      <c r="C71" s="218"/>
      <c r="D71" s="218"/>
      <c r="E71" s="218"/>
      <c r="F71" s="218"/>
      <c r="G71" s="218"/>
      <c r="H71" s="9" t="s">
        <v>28</v>
      </c>
      <c r="I71" s="11" t="s">
        <v>10</v>
      </c>
    </row>
    <row r="72" spans="1:9" x14ac:dyDescent="0.25">
      <c r="A72" s="4" t="s">
        <v>11</v>
      </c>
      <c r="B72" s="228" t="s">
        <v>60</v>
      </c>
      <c r="C72" s="228"/>
      <c r="D72" s="228"/>
      <c r="E72" s="228"/>
      <c r="F72" s="228"/>
      <c r="G72" s="228"/>
      <c r="H72" s="14">
        <f>5%/12</f>
        <v>4.1666666666666666E-3</v>
      </c>
      <c r="I72" s="8">
        <f>H72*$H$30</f>
        <v>0</v>
      </c>
    </row>
    <row r="73" spans="1:9" x14ac:dyDescent="0.25">
      <c r="A73" s="4" t="s">
        <v>13</v>
      </c>
      <c r="B73" s="228" t="s">
        <v>61</v>
      </c>
      <c r="C73" s="228"/>
      <c r="D73" s="228"/>
      <c r="E73" s="228"/>
      <c r="F73" s="228"/>
      <c r="G73" s="228"/>
      <c r="H73" s="14">
        <f>H72*H49</f>
        <v>3.3333333333333332E-4</v>
      </c>
      <c r="I73" s="8">
        <f t="shared" ref="I73:I76" si="1">H73*$H$30</f>
        <v>0</v>
      </c>
    </row>
    <row r="74" spans="1:9" x14ac:dyDescent="0.25">
      <c r="A74" s="4" t="s">
        <v>15</v>
      </c>
      <c r="B74" s="228" t="s">
        <v>62</v>
      </c>
      <c r="C74" s="228"/>
      <c r="D74" s="228"/>
      <c r="E74" s="228"/>
      <c r="F74" s="228"/>
      <c r="G74" s="228"/>
      <c r="H74" s="14">
        <f>7/30/12</f>
        <v>1.9444444444444445E-2</v>
      </c>
      <c r="I74" s="8">
        <f t="shared" si="1"/>
        <v>0</v>
      </c>
    </row>
    <row r="75" spans="1:9" x14ac:dyDescent="0.25">
      <c r="A75" s="4" t="s">
        <v>17</v>
      </c>
      <c r="B75" s="228" t="s">
        <v>63</v>
      </c>
      <c r="C75" s="228"/>
      <c r="D75" s="228"/>
      <c r="E75" s="228"/>
      <c r="F75" s="228"/>
      <c r="G75" s="228"/>
      <c r="H75" s="14">
        <f>H74*H50</f>
        <v>6.5722222222222224E-3</v>
      </c>
      <c r="I75" s="8">
        <f t="shared" si="1"/>
        <v>0</v>
      </c>
    </row>
    <row r="76" spans="1:9" x14ac:dyDescent="0.25">
      <c r="A76" s="4" t="s">
        <v>19</v>
      </c>
      <c r="B76" s="228" t="s">
        <v>64</v>
      </c>
      <c r="C76" s="228"/>
      <c r="D76" s="228"/>
      <c r="E76" s="228"/>
      <c r="F76" s="228"/>
      <c r="G76" s="228"/>
      <c r="H76" s="14">
        <v>0.04</v>
      </c>
      <c r="I76" s="8">
        <f t="shared" si="1"/>
        <v>0</v>
      </c>
    </row>
    <row r="77" spans="1:9" x14ac:dyDescent="0.25">
      <c r="A77" s="193" t="s">
        <v>32</v>
      </c>
      <c r="B77" s="193"/>
      <c r="C77" s="193"/>
      <c r="D77" s="193"/>
      <c r="E77" s="193"/>
      <c r="F77" s="193"/>
      <c r="G77" s="193"/>
      <c r="H77" s="15">
        <f>SUM(H72:H76)</f>
        <v>7.0516666666666672E-2</v>
      </c>
      <c r="I77" s="10">
        <f>SUM(I72:I76)</f>
        <v>0</v>
      </c>
    </row>
    <row r="78" spans="1:9" x14ac:dyDescent="0.25">
      <c r="A78" s="230"/>
      <c r="B78" s="230"/>
      <c r="C78" s="230"/>
      <c r="D78" s="230"/>
      <c r="E78" s="230"/>
      <c r="F78" s="230"/>
      <c r="G78" s="230"/>
      <c r="H78" s="230"/>
      <c r="I78" s="230"/>
    </row>
    <row r="79" spans="1:9" x14ac:dyDescent="0.25">
      <c r="A79" s="218" t="s">
        <v>65</v>
      </c>
      <c r="B79" s="218"/>
      <c r="C79" s="218"/>
      <c r="D79" s="218"/>
      <c r="E79" s="218"/>
      <c r="F79" s="218"/>
      <c r="G79" s="218"/>
      <c r="H79" s="218"/>
      <c r="I79" s="218"/>
    </row>
    <row r="80" spans="1:9" x14ac:dyDescent="0.25">
      <c r="A80" s="218" t="s">
        <v>66</v>
      </c>
      <c r="B80" s="218"/>
      <c r="C80" s="218"/>
      <c r="D80" s="218"/>
      <c r="E80" s="218"/>
      <c r="F80" s="218"/>
      <c r="G80" s="218"/>
      <c r="H80" s="218"/>
      <c r="I80" s="218"/>
    </row>
    <row r="81" spans="1:9" x14ac:dyDescent="0.25">
      <c r="A81" s="11" t="s">
        <v>67</v>
      </c>
      <c r="B81" s="218" t="s">
        <v>68</v>
      </c>
      <c r="C81" s="218"/>
      <c r="D81" s="218"/>
      <c r="E81" s="218"/>
      <c r="F81" s="218"/>
      <c r="G81" s="218"/>
      <c r="H81" s="9" t="s">
        <v>28</v>
      </c>
      <c r="I81" s="11" t="s">
        <v>10</v>
      </c>
    </row>
    <row r="82" spans="1:9" x14ac:dyDescent="0.25">
      <c r="A82" s="3" t="s">
        <v>11</v>
      </c>
      <c r="B82" s="228" t="s">
        <v>69</v>
      </c>
      <c r="C82" s="228"/>
      <c r="D82" s="228"/>
      <c r="E82" s="228"/>
      <c r="F82" s="228"/>
      <c r="G82" s="228"/>
      <c r="H82" s="12">
        <v>0</v>
      </c>
      <c r="I82" s="5">
        <f t="shared" ref="I82" si="2">H82*$H$49</f>
        <v>0</v>
      </c>
    </row>
    <row r="83" spans="1:9" x14ac:dyDescent="0.25">
      <c r="A83" s="3" t="s">
        <v>13</v>
      </c>
      <c r="B83" s="228" t="s">
        <v>70</v>
      </c>
      <c r="C83" s="228"/>
      <c r="D83" s="228"/>
      <c r="E83" s="228"/>
      <c r="F83" s="228"/>
      <c r="G83" s="228"/>
      <c r="H83" s="12">
        <v>2.8E-3</v>
      </c>
      <c r="I83" s="5">
        <f>H83*$H$30</f>
        <v>0</v>
      </c>
    </row>
    <row r="84" spans="1:9" x14ac:dyDescent="0.25">
      <c r="A84" s="3" t="s">
        <v>15</v>
      </c>
      <c r="B84" s="228" t="s">
        <v>71</v>
      </c>
      <c r="C84" s="228"/>
      <c r="D84" s="228"/>
      <c r="E84" s="228"/>
      <c r="F84" s="228"/>
      <c r="G84" s="228"/>
      <c r="H84" s="12">
        <v>4.0000000000000002E-4</v>
      </c>
      <c r="I84" s="5">
        <f t="shared" ref="I84:I87" si="3">H84*$H$30</f>
        <v>0</v>
      </c>
    </row>
    <row r="85" spans="1:9" x14ac:dyDescent="0.25">
      <c r="A85" s="3" t="s">
        <v>17</v>
      </c>
      <c r="B85" s="228" t="s">
        <v>72</v>
      </c>
      <c r="C85" s="228"/>
      <c r="D85" s="228"/>
      <c r="E85" s="228"/>
      <c r="F85" s="228"/>
      <c r="G85" s="228"/>
      <c r="H85" s="12">
        <v>2.5000000000000001E-3</v>
      </c>
      <c r="I85" s="5">
        <f t="shared" si="3"/>
        <v>0</v>
      </c>
    </row>
    <row r="86" spans="1:9" x14ac:dyDescent="0.25">
      <c r="A86" s="3" t="s">
        <v>19</v>
      </c>
      <c r="B86" s="228" t="s">
        <v>73</v>
      </c>
      <c r="C86" s="228"/>
      <c r="D86" s="228"/>
      <c r="E86" s="228"/>
      <c r="F86" s="228"/>
      <c r="G86" s="228"/>
      <c r="H86" s="12">
        <v>5.9999999999999995E-4</v>
      </c>
      <c r="I86" s="5">
        <f t="shared" si="3"/>
        <v>0</v>
      </c>
    </row>
    <row r="87" spans="1:9" x14ac:dyDescent="0.25">
      <c r="A87" s="3" t="s">
        <v>21</v>
      </c>
      <c r="B87" s="228" t="s">
        <v>74</v>
      </c>
      <c r="C87" s="228"/>
      <c r="D87" s="228"/>
      <c r="E87" s="228"/>
      <c r="F87" s="228"/>
      <c r="G87" s="228"/>
      <c r="H87" s="12">
        <v>0</v>
      </c>
      <c r="I87" s="5">
        <f t="shared" si="3"/>
        <v>0</v>
      </c>
    </row>
    <row r="88" spans="1:9" x14ac:dyDescent="0.25">
      <c r="A88" s="193" t="s">
        <v>32</v>
      </c>
      <c r="B88" s="193"/>
      <c r="C88" s="193"/>
      <c r="D88" s="193"/>
      <c r="E88" s="193"/>
      <c r="F88" s="193"/>
      <c r="G88" s="193"/>
      <c r="H88" s="15">
        <f>SUM(H82:H87)</f>
        <v>6.3E-3</v>
      </c>
      <c r="I88" s="10">
        <f>SUM(I82:I87)</f>
        <v>0</v>
      </c>
    </row>
    <row r="89" spans="1:9" x14ac:dyDescent="0.25">
      <c r="A89" s="225"/>
      <c r="B89" s="225"/>
      <c r="C89" s="225"/>
      <c r="D89" s="225"/>
      <c r="E89" s="225"/>
      <c r="F89" s="225"/>
      <c r="G89" s="225"/>
      <c r="H89" s="225"/>
      <c r="I89" s="225"/>
    </row>
    <row r="90" spans="1:9" x14ac:dyDescent="0.25">
      <c r="A90" s="218" t="s">
        <v>75</v>
      </c>
      <c r="B90" s="218"/>
      <c r="C90" s="218"/>
      <c r="D90" s="218"/>
      <c r="E90" s="218"/>
      <c r="F90" s="218"/>
      <c r="G90" s="218"/>
      <c r="H90" s="218"/>
      <c r="I90" s="218"/>
    </row>
    <row r="91" spans="1:9" x14ac:dyDescent="0.25">
      <c r="A91" s="11" t="s">
        <v>76</v>
      </c>
      <c r="B91" s="218" t="s">
        <v>77</v>
      </c>
      <c r="C91" s="218"/>
      <c r="D91" s="218"/>
      <c r="E91" s="218"/>
      <c r="F91" s="218"/>
      <c r="G91" s="218"/>
      <c r="H91" s="9" t="s">
        <v>28</v>
      </c>
      <c r="I91" s="11" t="s">
        <v>10</v>
      </c>
    </row>
    <row r="92" spans="1:9" x14ac:dyDescent="0.25">
      <c r="A92" s="3" t="s">
        <v>11</v>
      </c>
      <c r="B92" s="228" t="s">
        <v>78</v>
      </c>
      <c r="C92" s="228"/>
      <c r="D92" s="228"/>
      <c r="E92" s="228"/>
      <c r="F92" s="228"/>
      <c r="G92" s="228"/>
      <c r="H92" s="12">
        <v>0</v>
      </c>
      <c r="I92" s="5">
        <v>0</v>
      </c>
    </row>
    <row r="93" spans="1:9" x14ac:dyDescent="0.25">
      <c r="A93" s="193" t="s">
        <v>32</v>
      </c>
      <c r="B93" s="193"/>
      <c r="C93" s="193"/>
      <c r="D93" s="193"/>
      <c r="E93" s="193"/>
      <c r="F93" s="193"/>
      <c r="G93" s="193"/>
      <c r="H93" s="15">
        <f>SUM(H92:H92)</f>
        <v>0</v>
      </c>
      <c r="I93" s="10">
        <f>SUM(I92:I92)</f>
        <v>0</v>
      </c>
    </row>
    <row r="94" spans="1:9" x14ac:dyDescent="0.25">
      <c r="A94" s="229"/>
      <c r="B94" s="229"/>
      <c r="C94" s="229"/>
      <c r="D94" s="229"/>
      <c r="E94" s="229"/>
      <c r="F94" s="229"/>
      <c r="G94" s="229"/>
      <c r="H94" s="229"/>
      <c r="I94" s="229"/>
    </row>
    <row r="95" spans="1:9" x14ac:dyDescent="0.25">
      <c r="A95" s="226" t="s">
        <v>79</v>
      </c>
      <c r="B95" s="226"/>
      <c r="C95" s="226"/>
      <c r="D95" s="226"/>
      <c r="E95" s="226"/>
      <c r="F95" s="226"/>
      <c r="G95" s="226"/>
      <c r="H95" s="226"/>
      <c r="I95" s="226"/>
    </row>
    <row r="96" spans="1:9" x14ac:dyDescent="0.25">
      <c r="A96" s="227"/>
      <c r="B96" s="227"/>
      <c r="C96" s="227"/>
      <c r="D96" s="227"/>
      <c r="E96" s="227"/>
      <c r="F96" s="227"/>
      <c r="G96" s="227"/>
      <c r="H96" s="227"/>
      <c r="I96" s="227"/>
    </row>
    <row r="97" spans="1:9" x14ac:dyDescent="0.25">
      <c r="A97" s="21">
        <v>4</v>
      </c>
      <c r="B97" s="210" t="s">
        <v>80</v>
      </c>
      <c r="C97" s="210"/>
      <c r="D97" s="210"/>
      <c r="E97" s="210"/>
      <c r="F97" s="210"/>
      <c r="G97" s="210"/>
      <c r="H97" s="200" t="s">
        <v>10</v>
      </c>
      <c r="I97" s="200"/>
    </row>
    <row r="98" spans="1:9" x14ac:dyDescent="0.25">
      <c r="A98" s="7" t="s">
        <v>67</v>
      </c>
      <c r="B98" s="199" t="s">
        <v>81</v>
      </c>
      <c r="C98" s="199"/>
      <c r="D98" s="199"/>
      <c r="E98" s="199"/>
      <c r="F98" s="199"/>
      <c r="G98" s="199"/>
      <c r="H98" s="190">
        <f>I88</f>
        <v>0</v>
      </c>
      <c r="I98" s="190"/>
    </row>
    <row r="99" spans="1:9" x14ac:dyDescent="0.25">
      <c r="A99" s="7" t="s">
        <v>76</v>
      </c>
      <c r="B99" s="199" t="s">
        <v>77</v>
      </c>
      <c r="C99" s="199"/>
      <c r="D99" s="199"/>
      <c r="E99" s="199"/>
      <c r="F99" s="199"/>
      <c r="G99" s="199"/>
      <c r="H99" s="190">
        <f>I93</f>
        <v>0</v>
      </c>
      <c r="I99" s="190"/>
    </row>
    <row r="100" spans="1:9" x14ac:dyDescent="0.25">
      <c r="A100" s="193" t="s">
        <v>32</v>
      </c>
      <c r="B100" s="193"/>
      <c r="C100" s="193"/>
      <c r="D100" s="193"/>
      <c r="E100" s="193"/>
      <c r="F100" s="193"/>
      <c r="G100" s="193"/>
      <c r="H100" s="224">
        <f>SUM(H98:I99)</f>
        <v>0</v>
      </c>
      <c r="I100" s="224"/>
    </row>
    <row r="101" spans="1:9" x14ac:dyDescent="0.25">
      <c r="A101" s="225"/>
      <c r="B101" s="225"/>
      <c r="C101" s="225"/>
      <c r="D101" s="225"/>
      <c r="E101" s="225"/>
      <c r="F101" s="225"/>
      <c r="G101" s="225"/>
      <c r="H101" s="225"/>
      <c r="I101" s="225"/>
    </row>
    <row r="102" spans="1:9" x14ac:dyDescent="0.25">
      <c r="A102" s="218" t="s">
        <v>82</v>
      </c>
      <c r="B102" s="218"/>
      <c r="C102" s="218"/>
      <c r="D102" s="218"/>
      <c r="E102" s="218"/>
      <c r="F102" s="218"/>
      <c r="G102" s="218"/>
      <c r="H102" s="218"/>
      <c r="I102" s="218"/>
    </row>
    <row r="103" spans="1:9" x14ac:dyDescent="0.25">
      <c r="A103" s="1">
        <v>5</v>
      </c>
      <c r="B103" s="218" t="s">
        <v>83</v>
      </c>
      <c r="C103" s="218"/>
      <c r="D103" s="218"/>
      <c r="E103" s="218"/>
      <c r="F103" s="218"/>
      <c r="G103" s="218"/>
      <c r="H103" s="193" t="s">
        <v>10</v>
      </c>
      <c r="I103" s="193"/>
    </row>
    <row r="104" spans="1:9" x14ac:dyDescent="0.25">
      <c r="A104" s="7" t="s">
        <v>11</v>
      </c>
      <c r="B104" s="199" t="s">
        <v>84</v>
      </c>
      <c r="C104" s="199"/>
      <c r="D104" s="199"/>
      <c r="E104" s="199"/>
      <c r="F104" s="199"/>
      <c r="G104" s="199"/>
      <c r="H104" s="223">
        <f>'Uniforme-Todos Estados'!H9</f>
        <v>0</v>
      </c>
      <c r="I104" s="223"/>
    </row>
    <row r="105" spans="1:9" x14ac:dyDescent="0.25">
      <c r="A105" s="7" t="s">
        <v>13</v>
      </c>
      <c r="B105" s="199" t="s">
        <v>85</v>
      </c>
      <c r="C105" s="199"/>
      <c r="D105" s="199"/>
      <c r="E105" s="199"/>
      <c r="F105" s="199"/>
      <c r="G105" s="199"/>
      <c r="H105" s="222">
        <f>'Mat.Equip-RN'!E65</f>
        <v>0</v>
      </c>
      <c r="I105" s="222"/>
    </row>
    <row r="106" spans="1:9" x14ac:dyDescent="0.25">
      <c r="A106" s="7" t="s">
        <v>15</v>
      </c>
      <c r="B106" s="219" t="s">
        <v>86</v>
      </c>
      <c r="C106" s="220"/>
      <c r="D106" s="220"/>
      <c r="E106" s="220"/>
      <c r="F106" s="220"/>
      <c r="G106" s="221"/>
      <c r="H106" s="222">
        <f>'Mat.Equip-RN'!L36</f>
        <v>0</v>
      </c>
      <c r="I106" s="222"/>
    </row>
    <row r="107" spans="1:9" x14ac:dyDescent="0.25">
      <c r="A107" s="7" t="s">
        <v>17</v>
      </c>
      <c r="B107" s="199" t="s">
        <v>87</v>
      </c>
      <c r="C107" s="199"/>
      <c r="D107" s="199"/>
      <c r="E107" s="199"/>
      <c r="F107" s="199"/>
      <c r="G107" s="199"/>
      <c r="H107" s="222">
        <f>'Mat.Equip-RN'!S48</f>
        <v>0</v>
      </c>
      <c r="I107" s="222"/>
    </row>
    <row r="108" spans="1:9" x14ac:dyDescent="0.25">
      <c r="A108" s="7" t="s">
        <v>19</v>
      </c>
      <c r="B108" s="199" t="s">
        <v>88</v>
      </c>
      <c r="C108" s="199"/>
      <c r="D108" s="199"/>
      <c r="E108" s="199"/>
      <c r="F108" s="199"/>
      <c r="G108" s="199"/>
      <c r="H108" s="222">
        <f>'[1]Insumos '!Z17</f>
        <v>0</v>
      </c>
      <c r="I108" s="222"/>
    </row>
    <row r="109" spans="1:9" x14ac:dyDescent="0.25">
      <c r="A109" s="200" t="s">
        <v>32</v>
      </c>
      <c r="B109" s="200"/>
      <c r="C109" s="200"/>
      <c r="D109" s="200"/>
      <c r="E109" s="200"/>
      <c r="F109" s="200"/>
      <c r="G109" s="200"/>
      <c r="H109" s="206">
        <f>SUM(H104:I108)</f>
        <v>0</v>
      </c>
      <c r="I109" s="206"/>
    </row>
    <row r="110" spans="1:9" x14ac:dyDescent="0.25">
      <c r="A110" s="217"/>
      <c r="B110" s="217"/>
      <c r="C110" s="217"/>
      <c r="D110" s="217"/>
      <c r="E110" s="217"/>
      <c r="F110" s="217"/>
      <c r="G110" s="217"/>
      <c r="H110" s="217"/>
      <c r="I110" s="217"/>
    </row>
    <row r="111" spans="1:9" x14ac:dyDescent="0.25">
      <c r="A111" s="218" t="s">
        <v>89</v>
      </c>
      <c r="B111" s="218"/>
      <c r="C111" s="218"/>
      <c r="D111" s="218"/>
      <c r="E111" s="218"/>
      <c r="F111" s="218"/>
      <c r="G111" s="218"/>
      <c r="H111" s="218"/>
      <c r="I111" s="218"/>
    </row>
    <row r="112" spans="1:9" x14ac:dyDescent="0.25">
      <c r="A112" s="21">
        <v>6</v>
      </c>
      <c r="B112" s="210" t="s">
        <v>90</v>
      </c>
      <c r="C112" s="210"/>
      <c r="D112" s="210"/>
      <c r="E112" s="210"/>
      <c r="F112" s="210"/>
      <c r="G112" s="210"/>
      <c r="H112" s="22" t="s">
        <v>28</v>
      </c>
      <c r="I112" s="24" t="s">
        <v>10</v>
      </c>
    </row>
    <row r="113" spans="1:9" x14ac:dyDescent="0.25">
      <c r="A113" s="7" t="s">
        <v>11</v>
      </c>
      <c r="B113" s="199" t="s">
        <v>91</v>
      </c>
      <c r="C113" s="199"/>
      <c r="D113" s="199"/>
      <c r="E113" s="199"/>
      <c r="F113" s="199"/>
      <c r="G113" s="199"/>
      <c r="H113" s="14"/>
      <c r="I113" s="6">
        <f>H113*H130</f>
        <v>0</v>
      </c>
    </row>
    <row r="114" spans="1:9" x14ac:dyDescent="0.25">
      <c r="A114" s="7" t="s">
        <v>13</v>
      </c>
      <c r="B114" s="199" t="s">
        <v>92</v>
      </c>
      <c r="C114" s="199"/>
      <c r="D114" s="199"/>
      <c r="E114" s="199"/>
      <c r="F114" s="199"/>
      <c r="G114" s="199"/>
      <c r="H114" s="14"/>
      <c r="I114" s="6">
        <f>(I113+H130)*H114</f>
        <v>0</v>
      </c>
    </row>
    <row r="115" spans="1:9" x14ac:dyDescent="0.25">
      <c r="A115" s="7" t="s">
        <v>15</v>
      </c>
      <c r="B115" s="199" t="s">
        <v>93</v>
      </c>
      <c r="C115" s="199"/>
      <c r="D115" s="199"/>
      <c r="E115" s="199"/>
      <c r="F115" s="199"/>
      <c r="G115" s="199"/>
      <c r="H115" s="14"/>
      <c r="I115" s="6"/>
    </row>
    <row r="116" spans="1:9" x14ac:dyDescent="0.25">
      <c r="A116" s="207" t="s">
        <v>94</v>
      </c>
      <c r="B116" s="207"/>
      <c r="C116" s="212" t="s">
        <v>95</v>
      </c>
      <c r="D116" s="25" t="s">
        <v>96</v>
      </c>
      <c r="E116" s="26"/>
      <c r="F116" s="26"/>
      <c r="G116" s="27"/>
      <c r="H116" s="14"/>
      <c r="I116" s="6">
        <f>($I$132+$I$133+$H$149)/(1-($H$134))*H116</f>
        <v>0</v>
      </c>
    </row>
    <row r="117" spans="1:9" x14ac:dyDescent="0.25">
      <c r="A117" s="207" t="s">
        <v>97</v>
      </c>
      <c r="B117" s="207"/>
      <c r="C117" s="213"/>
      <c r="D117" s="25" t="s">
        <v>98</v>
      </c>
      <c r="E117" s="26"/>
      <c r="F117" s="26"/>
      <c r="G117" s="27"/>
      <c r="H117" s="28"/>
      <c r="I117" s="6">
        <f>($I$132+$I$133+$H$149)/(1-($H$134))*H117</f>
        <v>0</v>
      </c>
    </row>
    <row r="118" spans="1:9" x14ac:dyDescent="0.25">
      <c r="A118" s="215" t="s">
        <v>99</v>
      </c>
      <c r="B118" s="216"/>
      <c r="C118" s="214"/>
      <c r="D118" s="25" t="s">
        <v>100</v>
      </c>
      <c r="E118" s="26"/>
      <c r="F118" s="26"/>
      <c r="G118" s="27"/>
      <c r="H118" s="28"/>
      <c r="I118" s="6">
        <f>($I$132+$I$133+$H$149)/(1-($H$134))*H118</f>
        <v>0</v>
      </c>
    </row>
    <row r="119" spans="1:9" x14ac:dyDescent="0.25">
      <c r="A119" s="207" t="s">
        <v>101</v>
      </c>
      <c r="B119" s="207"/>
      <c r="C119" s="29" t="s">
        <v>102</v>
      </c>
      <c r="D119" s="25" t="s">
        <v>103</v>
      </c>
      <c r="E119" s="26"/>
      <c r="F119" s="26"/>
      <c r="G119" s="27"/>
      <c r="H119" s="14"/>
      <c r="I119" s="6">
        <f>($I$132+$I$133+$H$149)/(1-($H$134))*H119</f>
        <v>0</v>
      </c>
    </row>
    <row r="120" spans="1:9" x14ac:dyDescent="0.25">
      <c r="A120" s="200" t="s">
        <v>32</v>
      </c>
      <c r="B120" s="200"/>
      <c r="C120" s="200"/>
      <c r="D120" s="200"/>
      <c r="E120" s="200"/>
      <c r="F120" s="200"/>
      <c r="G120" s="200"/>
      <c r="H120" s="30">
        <f>(1+H113)*(1+H114)/(1-(H115))-1</f>
        <v>0</v>
      </c>
      <c r="I120" s="23">
        <f>I113+I114+I116+I117+I118+I119</f>
        <v>0</v>
      </c>
    </row>
    <row r="121" spans="1:9" x14ac:dyDescent="0.25">
      <c r="A121" s="202"/>
      <c r="B121" s="202"/>
      <c r="C121" s="202"/>
      <c r="D121" s="202"/>
      <c r="E121" s="202"/>
      <c r="F121" s="202"/>
      <c r="G121" s="202"/>
      <c r="H121" s="202"/>
      <c r="I121" s="202"/>
    </row>
    <row r="122" spans="1:9" x14ac:dyDescent="0.25">
      <c r="A122" s="208" t="s">
        <v>104</v>
      </c>
      <c r="B122" s="208"/>
      <c r="C122" s="208"/>
      <c r="D122" s="208"/>
      <c r="E122" s="208"/>
      <c r="F122" s="208"/>
      <c r="G122" s="208"/>
      <c r="H122" s="208"/>
      <c r="I122" s="208"/>
    </row>
    <row r="123" spans="1:9" x14ac:dyDescent="0.25">
      <c r="A123" s="209"/>
      <c r="B123" s="209"/>
      <c r="C123" s="209"/>
      <c r="D123" s="209"/>
      <c r="E123" s="209"/>
      <c r="F123" s="209"/>
      <c r="G123" s="209"/>
      <c r="H123" s="209"/>
      <c r="I123" s="209"/>
    </row>
    <row r="124" spans="1:9" x14ac:dyDescent="0.25">
      <c r="A124" s="210" t="s">
        <v>105</v>
      </c>
      <c r="B124" s="210"/>
      <c r="C124" s="210"/>
      <c r="D124" s="210"/>
      <c r="E124" s="210"/>
      <c r="F124" s="210"/>
      <c r="G124" s="210"/>
      <c r="H124" s="211" t="s">
        <v>10</v>
      </c>
      <c r="I124" s="211"/>
    </row>
    <row r="125" spans="1:9" x14ac:dyDescent="0.25">
      <c r="A125" s="7" t="s">
        <v>11</v>
      </c>
      <c r="B125" s="199" t="s">
        <v>106</v>
      </c>
      <c r="C125" s="199"/>
      <c r="D125" s="199"/>
      <c r="E125" s="199"/>
      <c r="F125" s="199"/>
      <c r="G125" s="199"/>
      <c r="H125" s="190">
        <f>H30</f>
        <v>0</v>
      </c>
      <c r="I125" s="190"/>
    </row>
    <row r="126" spans="1:9" x14ac:dyDescent="0.25">
      <c r="A126" s="7" t="s">
        <v>13</v>
      </c>
      <c r="B126" s="199" t="s">
        <v>107</v>
      </c>
      <c r="C126" s="199"/>
      <c r="D126" s="199"/>
      <c r="E126" s="199"/>
      <c r="F126" s="199"/>
      <c r="G126" s="199"/>
      <c r="H126" s="190">
        <f>H68</f>
        <v>0</v>
      </c>
      <c r="I126" s="190"/>
    </row>
    <row r="127" spans="1:9" x14ac:dyDescent="0.25">
      <c r="A127" s="7" t="s">
        <v>15</v>
      </c>
      <c r="B127" s="199" t="s">
        <v>108</v>
      </c>
      <c r="C127" s="199"/>
      <c r="D127" s="199"/>
      <c r="E127" s="199"/>
      <c r="F127" s="199"/>
      <c r="G127" s="199"/>
      <c r="H127" s="190">
        <f>I77</f>
        <v>0</v>
      </c>
      <c r="I127" s="190"/>
    </row>
    <row r="128" spans="1:9" x14ac:dyDescent="0.25">
      <c r="A128" s="7" t="s">
        <v>17</v>
      </c>
      <c r="B128" s="199" t="s">
        <v>109</v>
      </c>
      <c r="C128" s="199"/>
      <c r="D128" s="199"/>
      <c r="E128" s="199"/>
      <c r="F128" s="199"/>
      <c r="G128" s="199"/>
      <c r="H128" s="190">
        <f>H100</f>
        <v>0</v>
      </c>
      <c r="I128" s="190"/>
    </row>
    <row r="129" spans="1:9" x14ac:dyDescent="0.25">
      <c r="A129" s="7" t="s">
        <v>19</v>
      </c>
      <c r="B129" s="199" t="s">
        <v>110</v>
      </c>
      <c r="C129" s="199"/>
      <c r="D129" s="199"/>
      <c r="E129" s="199"/>
      <c r="F129" s="199"/>
      <c r="G129" s="199"/>
      <c r="H129" s="190">
        <f>H109</f>
        <v>0</v>
      </c>
      <c r="I129" s="190"/>
    </row>
    <row r="130" spans="1:9" x14ac:dyDescent="0.25">
      <c r="A130" s="200" t="s">
        <v>111</v>
      </c>
      <c r="B130" s="200"/>
      <c r="C130" s="200"/>
      <c r="D130" s="200"/>
      <c r="E130" s="200"/>
      <c r="F130" s="200"/>
      <c r="G130" s="200"/>
      <c r="H130" s="206">
        <f>SUM(H125:I129)</f>
        <v>0</v>
      </c>
      <c r="I130" s="206"/>
    </row>
    <row r="131" spans="1:9" x14ac:dyDescent="0.25">
      <c r="A131" s="7" t="s">
        <v>21</v>
      </c>
      <c r="B131" s="199" t="s">
        <v>112</v>
      </c>
      <c r="C131" s="199"/>
      <c r="D131" s="199"/>
      <c r="E131" s="199"/>
      <c r="F131" s="199"/>
      <c r="G131" s="199"/>
      <c r="H131" s="190">
        <f>I120</f>
        <v>0</v>
      </c>
      <c r="I131" s="190"/>
    </row>
    <row r="132" spans="1:9" x14ac:dyDescent="0.25">
      <c r="A132" s="200" t="s">
        <v>113</v>
      </c>
      <c r="B132" s="200"/>
      <c r="C132" s="200"/>
      <c r="D132" s="200"/>
      <c r="E132" s="200"/>
      <c r="F132" s="200"/>
      <c r="G132" s="200"/>
      <c r="H132" s="201">
        <f>H130+H131</f>
        <v>0</v>
      </c>
      <c r="I132" s="201"/>
    </row>
  </sheetData>
  <mergeCells count="187">
    <mergeCell ref="B6:G6"/>
    <mergeCell ref="H6:I6"/>
    <mergeCell ref="B7:G7"/>
    <mergeCell ref="H7:I7"/>
    <mergeCell ref="B8:G8"/>
    <mergeCell ref="H8:I8"/>
    <mergeCell ref="A1:I1"/>
    <mergeCell ref="A2:I2"/>
    <mergeCell ref="A3:I3"/>
    <mergeCell ref="A4:I4"/>
    <mergeCell ref="B5:G5"/>
    <mergeCell ref="H5:I5"/>
    <mergeCell ref="A13:I13"/>
    <mergeCell ref="A14:I14"/>
    <mergeCell ref="A15:I15"/>
    <mergeCell ref="B16:G16"/>
    <mergeCell ref="H16:I16"/>
    <mergeCell ref="B17:G17"/>
    <mergeCell ref="H17:I17"/>
    <mergeCell ref="A9:I9"/>
    <mergeCell ref="A10:I10"/>
    <mergeCell ref="A11:C11"/>
    <mergeCell ref="D11:E11"/>
    <mergeCell ref="F11:I11"/>
    <mergeCell ref="A12:C12"/>
    <mergeCell ref="D12:E12"/>
    <mergeCell ref="F12:I12"/>
    <mergeCell ref="A21:I21"/>
    <mergeCell ref="A22:I22"/>
    <mergeCell ref="B23:G23"/>
    <mergeCell ref="H23:I23"/>
    <mergeCell ref="B24:F24"/>
    <mergeCell ref="H24:I24"/>
    <mergeCell ref="B18:G18"/>
    <mergeCell ref="H18:I18"/>
    <mergeCell ref="B19:G19"/>
    <mergeCell ref="H19:I19"/>
    <mergeCell ref="B20:G20"/>
    <mergeCell ref="H20:I20"/>
    <mergeCell ref="B28:F28"/>
    <mergeCell ref="H28:I28"/>
    <mergeCell ref="B29:F29"/>
    <mergeCell ref="H29:I29"/>
    <mergeCell ref="A30:G30"/>
    <mergeCell ref="H30:I30"/>
    <mergeCell ref="B25:F25"/>
    <mergeCell ref="H25:I25"/>
    <mergeCell ref="B26:F26"/>
    <mergeCell ref="H26:I26"/>
    <mergeCell ref="B27:F27"/>
    <mergeCell ref="H27:I27"/>
    <mergeCell ref="B37:G37"/>
    <mergeCell ref="A38:G38"/>
    <mergeCell ref="A39:I39"/>
    <mergeCell ref="A40:I40"/>
    <mergeCell ref="B41:G41"/>
    <mergeCell ref="B42:G42"/>
    <mergeCell ref="A31:I31"/>
    <mergeCell ref="A32:I32"/>
    <mergeCell ref="A33:I33"/>
    <mergeCell ref="B34:G34"/>
    <mergeCell ref="B35:G35"/>
    <mergeCell ref="B36:G36"/>
    <mergeCell ref="B49:G49"/>
    <mergeCell ref="A50:G50"/>
    <mergeCell ref="A51:I51"/>
    <mergeCell ref="A52:I52"/>
    <mergeCell ref="B53:G53"/>
    <mergeCell ref="H53:I53"/>
    <mergeCell ref="B43:G43"/>
    <mergeCell ref="B44:G44"/>
    <mergeCell ref="B45:G45"/>
    <mergeCell ref="B46:G46"/>
    <mergeCell ref="B47:G47"/>
    <mergeCell ref="B48:G48"/>
    <mergeCell ref="B57:G57"/>
    <mergeCell ref="H57:I57"/>
    <mergeCell ref="B58:G58"/>
    <mergeCell ref="H58:I58"/>
    <mergeCell ref="B59:G59"/>
    <mergeCell ref="H59:I59"/>
    <mergeCell ref="H54:I54"/>
    <mergeCell ref="B55:G55"/>
    <mergeCell ref="H55:I55"/>
    <mergeCell ref="B56:G56"/>
    <mergeCell ref="H56:I56"/>
    <mergeCell ref="B54:F54"/>
    <mergeCell ref="B65:G65"/>
    <mergeCell ref="H65:I65"/>
    <mergeCell ref="B66:G66"/>
    <mergeCell ref="H66:I66"/>
    <mergeCell ref="B67:G67"/>
    <mergeCell ref="H67:I67"/>
    <mergeCell ref="A60:G60"/>
    <mergeCell ref="H60:I60"/>
    <mergeCell ref="A61:I61"/>
    <mergeCell ref="A62:I62"/>
    <mergeCell ref="A63:I63"/>
    <mergeCell ref="B64:G64"/>
    <mergeCell ref="H64:I64"/>
    <mergeCell ref="B73:G73"/>
    <mergeCell ref="B74:G74"/>
    <mergeCell ref="B75:G75"/>
    <mergeCell ref="B76:G76"/>
    <mergeCell ref="A77:G77"/>
    <mergeCell ref="A78:I78"/>
    <mergeCell ref="A68:G68"/>
    <mergeCell ref="H68:I68"/>
    <mergeCell ref="A69:I69"/>
    <mergeCell ref="A70:I70"/>
    <mergeCell ref="B71:G71"/>
    <mergeCell ref="B72:G72"/>
    <mergeCell ref="B85:G85"/>
    <mergeCell ref="B86:G86"/>
    <mergeCell ref="B87:G87"/>
    <mergeCell ref="A88:G88"/>
    <mergeCell ref="A89:I89"/>
    <mergeCell ref="A90:I90"/>
    <mergeCell ref="A79:I79"/>
    <mergeCell ref="A80:I80"/>
    <mergeCell ref="B81:G81"/>
    <mergeCell ref="B82:G82"/>
    <mergeCell ref="B83:G83"/>
    <mergeCell ref="B84:G84"/>
    <mergeCell ref="B97:G97"/>
    <mergeCell ref="H97:I97"/>
    <mergeCell ref="B98:G98"/>
    <mergeCell ref="H98:I98"/>
    <mergeCell ref="B99:G99"/>
    <mergeCell ref="H99:I99"/>
    <mergeCell ref="B91:G91"/>
    <mergeCell ref="B92:G92"/>
    <mergeCell ref="A93:G93"/>
    <mergeCell ref="A94:I94"/>
    <mergeCell ref="A95:I95"/>
    <mergeCell ref="A96:I96"/>
    <mergeCell ref="B104:G104"/>
    <mergeCell ref="H104:I104"/>
    <mergeCell ref="B105:G105"/>
    <mergeCell ref="H105:I105"/>
    <mergeCell ref="B106:G106"/>
    <mergeCell ref="H106:I106"/>
    <mergeCell ref="A100:G100"/>
    <mergeCell ref="H100:I100"/>
    <mergeCell ref="A101:I101"/>
    <mergeCell ref="A102:I102"/>
    <mergeCell ref="B103:G103"/>
    <mergeCell ref="H103:I103"/>
    <mergeCell ref="A110:I110"/>
    <mergeCell ref="A111:I111"/>
    <mergeCell ref="B112:G112"/>
    <mergeCell ref="B113:G113"/>
    <mergeCell ref="B114:G114"/>
    <mergeCell ref="B115:G115"/>
    <mergeCell ref="B107:G107"/>
    <mergeCell ref="H107:I107"/>
    <mergeCell ref="B108:G108"/>
    <mergeCell ref="H108:I108"/>
    <mergeCell ref="A109:G109"/>
    <mergeCell ref="H109:I109"/>
    <mergeCell ref="A121:I121"/>
    <mergeCell ref="A122:I122"/>
    <mergeCell ref="A123:I123"/>
    <mergeCell ref="A124:G124"/>
    <mergeCell ref="H124:I124"/>
    <mergeCell ref="B125:G125"/>
    <mergeCell ref="H125:I125"/>
    <mergeCell ref="A116:B116"/>
    <mergeCell ref="C116:C118"/>
    <mergeCell ref="A117:B117"/>
    <mergeCell ref="A118:B118"/>
    <mergeCell ref="A119:B119"/>
    <mergeCell ref="A120:G120"/>
    <mergeCell ref="A132:G132"/>
    <mergeCell ref="H132:I132"/>
    <mergeCell ref="B129:G129"/>
    <mergeCell ref="H129:I129"/>
    <mergeCell ref="A130:G130"/>
    <mergeCell ref="H130:I130"/>
    <mergeCell ref="B131:G131"/>
    <mergeCell ref="H131:I131"/>
    <mergeCell ref="B126:G126"/>
    <mergeCell ref="H126:I126"/>
    <mergeCell ref="B127:G127"/>
    <mergeCell ref="H127:I127"/>
    <mergeCell ref="B128:G128"/>
    <mergeCell ref="H128:I128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CA8287-8B57-434E-874B-56DC976DD328}">
  <dimension ref="A1:N132"/>
  <sheetViews>
    <sheetView topLeftCell="A116" workbookViewId="0">
      <selection activeCell="K117" sqref="K117"/>
    </sheetView>
  </sheetViews>
  <sheetFormatPr defaultRowHeight="15" x14ac:dyDescent="0.25"/>
  <cols>
    <col min="9" max="9" width="19" customWidth="1"/>
    <col min="11" max="11" width="27" bestFit="1" customWidth="1"/>
    <col min="12" max="12" width="14.5703125" bestFit="1" customWidth="1"/>
  </cols>
  <sheetData>
    <row r="1" spans="1:9" x14ac:dyDescent="0.25">
      <c r="A1" s="203" t="s">
        <v>0</v>
      </c>
      <c r="B1" s="203"/>
      <c r="C1" s="203"/>
      <c r="D1" s="203"/>
      <c r="E1" s="203"/>
      <c r="F1" s="203"/>
      <c r="G1" s="203"/>
      <c r="H1" s="203"/>
      <c r="I1" s="203"/>
    </row>
    <row r="2" spans="1:9" x14ac:dyDescent="0.25">
      <c r="A2" s="204" t="s">
        <v>1</v>
      </c>
      <c r="B2" s="204"/>
      <c r="C2" s="204"/>
      <c r="D2" s="204"/>
      <c r="E2" s="204"/>
      <c r="F2" s="204"/>
      <c r="G2" s="204"/>
      <c r="H2" s="204"/>
      <c r="I2" s="204"/>
    </row>
    <row r="3" spans="1:9" x14ac:dyDescent="0.25">
      <c r="A3" s="205" t="s">
        <v>115</v>
      </c>
      <c r="B3" s="205"/>
      <c r="C3" s="205"/>
      <c r="D3" s="205"/>
      <c r="E3" s="205"/>
      <c r="F3" s="205"/>
      <c r="G3" s="205"/>
      <c r="H3" s="205"/>
      <c r="I3" s="205"/>
    </row>
    <row r="4" spans="1:9" x14ac:dyDescent="0.25">
      <c r="A4" s="185" t="s">
        <v>116</v>
      </c>
      <c r="B4" s="185"/>
      <c r="C4" s="185"/>
      <c r="D4" s="185"/>
      <c r="E4" s="185"/>
      <c r="F4" s="185"/>
      <c r="G4" s="185"/>
      <c r="H4" s="185"/>
      <c r="I4" s="185"/>
    </row>
    <row r="5" spans="1:9" x14ac:dyDescent="0.25">
      <c r="A5" s="32" t="s">
        <v>11</v>
      </c>
      <c r="B5" s="194" t="s">
        <v>117</v>
      </c>
      <c r="C5" s="194"/>
      <c r="D5" s="194"/>
      <c r="E5" s="194"/>
      <c r="F5" s="194"/>
      <c r="G5" s="194"/>
      <c r="H5" s="198" t="s">
        <v>309</v>
      </c>
      <c r="I5" s="198"/>
    </row>
    <row r="6" spans="1:9" ht="30.75" customHeight="1" x14ac:dyDescent="0.25">
      <c r="A6" s="32" t="s">
        <v>13</v>
      </c>
      <c r="B6" s="194" t="s">
        <v>118</v>
      </c>
      <c r="C6" s="194"/>
      <c r="D6" s="194"/>
      <c r="E6" s="194"/>
      <c r="F6" s="194"/>
      <c r="G6" s="194"/>
      <c r="H6" s="195" t="s">
        <v>325</v>
      </c>
      <c r="I6" s="195"/>
    </row>
    <row r="7" spans="1:9" x14ac:dyDescent="0.25">
      <c r="A7" s="32" t="s">
        <v>15</v>
      </c>
      <c r="B7" s="194" t="s">
        <v>119</v>
      </c>
      <c r="C7" s="194"/>
      <c r="D7" s="194"/>
      <c r="E7" s="194"/>
      <c r="F7" s="194"/>
      <c r="G7" s="194"/>
      <c r="H7" s="196" t="s">
        <v>324</v>
      </c>
      <c r="I7" s="197"/>
    </row>
    <row r="8" spans="1:9" x14ac:dyDescent="0.25">
      <c r="A8" s="32" t="s">
        <v>17</v>
      </c>
      <c r="B8" s="194" t="s">
        <v>120</v>
      </c>
      <c r="C8" s="194"/>
      <c r="D8" s="194"/>
      <c r="E8" s="194"/>
      <c r="F8" s="194"/>
      <c r="G8" s="194"/>
      <c r="H8" s="197">
        <v>60</v>
      </c>
      <c r="I8" s="197"/>
    </row>
    <row r="9" spans="1:9" x14ac:dyDescent="0.25">
      <c r="A9" s="186"/>
      <c r="B9" s="186"/>
      <c r="C9" s="186"/>
      <c r="D9" s="186"/>
      <c r="E9" s="186"/>
      <c r="F9" s="186"/>
      <c r="G9" s="186"/>
      <c r="H9" s="186"/>
      <c r="I9" s="186"/>
    </row>
    <row r="10" spans="1:9" x14ac:dyDescent="0.25">
      <c r="A10" s="185" t="s">
        <v>121</v>
      </c>
      <c r="B10" s="185"/>
      <c r="C10" s="185"/>
      <c r="D10" s="185"/>
      <c r="E10" s="185"/>
      <c r="F10" s="185"/>
      <c r="G10" s="185"/>
      <c r="H10" s="185"/>
      <c r="I10" s="185"/>
    </row>
    <row r="11" spans="1:9" x14ac:dyDescent="0.25">
      <c r="A11" s="186" t="s">
        <v>122</v>
      </c>
      <c r="B11" s="186"/>
      <c r="C11" s="186"/>
      <c r="D11" s="186" t="s">
        <v>123</v>
      </c>
      <c r="E11" s="186"/>
      <c r="F11" s="186" t="s">
        <v>124</v>
      </c>
      <c r="G11" s="186"/>
      <c r="H11" s="186"/>
      <c r="I11" s="186"/>
    </row>
    <row r="12" spans="1:9" x14ac:dyDescent="0.25">
      <c r="A12" s="186" t="s">
        <v>125</v>
      </c>
      <c r="B12" s="186"/>
      <c r="C12" s="186"/>
      <c r="D12" s="186" t="s">
        <v>126</v>
      </c>
      <c r="E12" s="186"/>
      <c r="F12" s="186" t="s">
        <v>127</v>
      </c>
      <c r="G12" s="186"/>
      <c r="H12" s="186"/>
      <c r="I12" s="186"/>
    </row>
    <row r="13" spans="1:9" x14ac:dyDescent="0.25">
      <c r="A13" s="185" t="s">
        <v>128</v>
      </c>
      <c r="B13" s="185"/>
      <c r="C13" s="185"/>
      <c r="D13" s="185"/>
      <c r="E13" s="185"/>
      <c r="F13" s="185"/>
      <c r="G13" s="185"/>
      <c r="H13" s="185"/>
      <c r="I13" s="185"/>
    </row>
    <row r="14" spans="1:9" x14ac:dyDescent="0.25">
      <c r="A14" s="185" t="s">
        <v>129</v>
      </c>
      <c r="B14" s="185"/>
      <c r="C14" s="185"/>
      <c r="D14" s="185"/>
      <c r="E14" s="185"/>
      <c r="F14" s="185"/>
      <c r="G14" s="185"/>
      <c r="H14" s="185"/>
      <c r="I14" s="185"/>
    </row>
    <row r="15" spans="1:9" x14ac:dyDescent="0.25">
      <c r="A15" s="193" t="s">
        <v>114</v>
      </c>
      <c r="B15" s="193"/>
      <c r="C15" s="193"/>
      <c r="D15" s="193"/>
      <c r="E15" s="193"/>
      <c r="F15" s="193"/>
      <c r="G15" s="193"/>
      <c r="H15" s="193"/>
      <c r="I15" s="193"/>
    </row>
    <row r="16" spans="1:9" x14ac:dyDescent="0.25">
      <c r="A16" s="2">
        <v>1</v>
      </c>
      <c r="B16" s="228" t="s">
        <v>2</v>
      </c>
      <c r="C16" s="228"/>
      <c r="D16" s="228"/>
      <c r="E16" s="228"/>
      <c r="F16" s="228"/>
      <c r="G16" s="228"/>
      <c r="H16" s="235" t="s">
        <v>130</v>
      </c>
      <c r="I16" s="235"/>
    </row>
    <row r="17" spans="1:13" x14ac:dyDescent="0.25">
      <c r="A17" s="2">
        <v>2</v>
      </c>
      <c r="B17" s="228" t="s">
        <v>3</v>
      </c>
      <c r="C17" s="228"/>
      <c r="D17" s="228"/>
      <c r="E17" s="228"/>
      <c r="F17" s="228"/>
      <c r="G17" s="228"/>
      <c r="H17" s="235" t="s">
        <v>4</v>
      </c>
      <c r="I17" s="235"/>
    </row>
    <row r="18" spans="1:13" x14ac:dyDescent="0.25">
      <c r="A18" s="2">
        <v>3</v>
      </c>
      <c r="B18" s="228" t="s">
        <v>5</v>
      </c>
      <c r="C18" s="228"/>
      <c r="D18" s="228"/>
      <c r="E18" s="228"/>
      <c r="F18" s="228"/>
      <c r="G18" s="228"/>
      <c r="H18" s="238"/>
      <c r="I18" s="239"/>
    </row>
    <row r="19" spans="1:13" x14ac:dyDescent="0.25">
      <c r="A19" s="2">
        <v>4</v>
      </c>
      <c r="B19" s="228" t="s">
        <v>6</v>
      </c>
      <c r="C19" s="228"/>
      <c r="D19" s="228"/>
      <c r="E19" s="228"/>
      <c r="F19" s="228"/>
      <c r="G19" s="228"/>
      <c r="H19" s="235" t="s">
        <v>335</v>
      </c>
      <c r="I19" s="235"/>
    </row>
    <row r="20" spans="1:13" x14ac:dyDescent="0.25">
      <c r="A20" s="2">
        <v>5</v>
      </c>
      <c r="B20" s="228" t="s">
        <v>7</v>
      </c>
      <c r="C20" s="228"/>
      <c r="D20" s="228"/>
      <c r="E20" s="228"/>
      <c r="F20" s="228"/>
      <c r="G20" s="228"/>
      <c r="H20" s="236" t="s">
        <v>307</v>
      </c>
      <c r="I20" s="236"/>
    </row>
    <row r="21" spans="1:13" x14ac:dyDescent="0.25">
      <c r="A21" s="234"/>
      <c r="B21" s="234"/>
      <c r="C21" s="234"/>
      <c r="D21" s="234"/>
      <c r="E21" s="234"/>
      <c r="F21" s="234"/>
      <c r="G21" s="234"/>
      <c r="H21" s="234"/>
      <c r="I21" s="234"/>
    </row>
    <row r="22" spans="1:13" x14ac:dyDescent="0.25">
      <c r="A22" s="218" t="s">
        <v>8</v>
      </c>
      <c r="B22" s="218"/>
      <c r="C22" s="218"/>
      <c r="D22" s="218"/>
      <c r="E22" s="218"/>
      <c r="F22" s="218"/>
      <c r="G22" s="218"/>
      <c r="H22" s="218"/>
      <c r="I22" s="218"/>
    </row>
    <row r="23" spans="1:13" x14ac:dyDescent="0.25">
      <c r="A23" s="1">
        <v>1</v>
      </c>
      <c r="B23" s="218" t="s">
        <v>9</v>
      </c>
      <c r="C23" s="218"/>
      <c r="D23" s="218"/>
      <c r="E23" s="218"/>
      <c r="F23" s="218"/>
      <c r="G23" s="218"/>
      <c r="H23" s="237" t="s">
        <v>10</v>
      </c>
      <c r="I23" s="237"/>
    </row>
    <row r="24" spans="1:13" x14ac:dyDescent="0.25">
      <c r="A24" s="4" t="s">
        <v>11</v>
      </c>
      <c r="B24" s="187" t="s">
        <v>12</v>
      </c>
      <c r="C24" s="188"/>
      <c r="D24" s="188"/>
      <c r="E24" s="188"/>
      <c r="F24" s="189"/>
      <c r="G24" s="5"/>
      <c r="H24" s="190">
        <f>H18</f>
        <v>0</v>
      </c>
      <c r="I24" s="190"/>
    </row>
    <row r="25" spans="1:13" x14ac:dyDescent="0.25">
      <c r="A25" s="7" t="s">
        <v>13</v>
      </c>
      <c r="B25" s="187" t="s">
        <v>14</v>
      </c>
      <c r="C25" s="188"/>
      <c r="D25" s="188"/>
      <c r="E25" s="188"/>
      <c r="F25" s="189"/>
      <c r="G25" s="5"/>
      <c r="H25" s="190">
        <v>0</v>
      </c>
      <c r="I25" s="190"/>
    </row>
    <row r="26" spans="1:13" x14ac:dyDescent="0.25">
      <c r="A26" s="7" t="s">
        <v>15</v>
      </c>
      <c r="B26" s="187" t="s">
        <v>16</v>
      </c>
      <c r="C26" s="188"/>
      <c r="D26" s="188"/>
      <c r="E26" s="188"/>
      <c r="F26" s="189"/>
      <c r="G26" s="5"/>
      <c r="H26" s="190">
        <v>0</v>
      </c>
      <c r="I26" s="190"/>
    </row>
    <row r="27" spans="1:13" x14ac:dyDescent="0.25">
      <c r="A27" s="4" t="s">
        <v>17</v>
      </c>
      <c r="B27" s="187" t="s">
        <v>18</v>
      </c>
      <c r="C27" s="188"/>
      <c r="D27" s="188"/>
      <c r="E27" s="188"/>
      <c r="F27" s="189"/>
      <c r="G27" s="5"/>
      <c r="H27" s="190">
        <v>0</v>
      </c>
      <c r="I27" s="190"/>
    </row>
    <row r="28" spans="1:13" x14ac:dyDescent="0.25">
      <c r="A28" s="4" t="s">
        <v>19</v>
      </c>
      <c r="B28" s="187" t="s">
        <v>20</v>
      </c>
      <c r="C28" s="188"/>
      <c r="D28" s="188"/>
      <c r="E28" s="188"/>
      <c r="F28" s="189"/>
      <c r="G28" s="5"/>
      <c r="H28" s="190">
        <v>0</v>
      </c>
      <c r="I28" s="190"/>
    </row>
    <row r="29" spans="1:13" x14ac:dyDescent="0.25">
      <c r="A29" s="4" t="s">
        <v>21</v>
      </c>
      <c r="B29" s="187" t="s">
        <v>22</v>
      </c>
      <c r="C29" s="188"/>
      <c r="D29" s="188"/>
      <c r="E29" s="188"/>
      <c r="F29" s="189"/>
      <c r="G29" s="5"/>
      <c r="H29" s="191">
        <v>0</v>
      </c>
      <c r="I29" s="191"/>
    </row>
    <row r="30" spans="1:13" x14ac:dyDescent="0.25">
      <c r="A30" s="193" t="s">
        <v>23</v>
      </c>
      <c r="B30" s="193"/>
      <c r="C30" s="193"/>
      <c r="D30" s="193"/>
      <c r="E30" s="193"/>
      <c r="F30" s="193"/>
      <c r="G30" s="193"/>
      <c r="H30" s="231">
        <f>SUM(H24:I29)</f>
        <v>0</v>
      </c>
      <c r="I30" s="231"/>
      <c r="K30" s="77" t="s">
        <v>296</v>
      </c>
      <c r="L30" s="74" t="s">
        <v>324</v>
      </c>
      <c r="M30" s="74" t="s">
        <v>300</v>
      </c>
    </row>
    <row r="31" spans="1:13" x14ac:dyDescent="0.25">
      <c r="A31" s="234"/>
      <c r="B31" s="234"/>
      <c r="C31" s="234"/>
      <c r="D31" s="234"/>
      <c r="E31" s="234"/>
      <c r="F31" s="234"/>
      <c r="G31" s="234"/>
      <c r="H31" s="234"/>
      <c r="I31" s="234"/>
      <c r="K31" s="74" t="s">
        <v>297</v>
      </c>
      <c r="L31" s="54" t="s">
        <v>307</v>
      </c>
      <c r="M31" s="64"/>
    </row>
    <row r="32" spans="1:13" x14ac:dyDescent="0.25">
      <c r="A32" s="218" t="s">
        <v>24</v>
      </c>
      <c r="B32" s="218"/>
      <c r="C32" s="218"/>
      <c r="D32" s="218"/>
      <c r="E32" s="218"/>
      <c r="F32" s="218"/>
      <c r="G32" s="218"/>
      <c r="H32" s="218"/>
      <c r="I32" s="218"/>
      <c r="K32" s="74" t="s">
        <v>305</v>
      </c>
      <c r="L32" s="54">
        <v>1260.43</v>
      </c>
      <c r="M32" s="64" t="s">
        <v>304</v>
      </c>
    </row>
    <row r="33" spans="1:14" x14ac:dyDescent="0.25">
      <c r="A33" s="218" t="s">
        <v>25</v>
      </c>
      <c r="B33" s="218"/>
      <c r="C33" s="218"/>
      <c r="D33" s="218"/>
      <c r="E33" s="218"/>
      <c r="F33" s="218"/>
      <c r="G33" s="218"/>
      <c r="H33" s="218"/>
      <c r="I33" s="218"/>
      <c r="K33" s="74" t="s">
        <v>326</v>
      </c>
      <c r="L33" s="54">
        <v>1260.43</v>
      </c>
      <c r="M33" s="64" t="s">
        <v>312</v>
      </c>
      <c r="N33" t="s">
        <v>327</v>
      </c>
    </row>
    <row r="34" spans="1:14" x14ac:dyDescent="0.25">
      <c r="A34" s="11" t="s">
        <v>26</v>
      </c>
      <c r="B34" s="218" t="s">
        <v>27</v>
      </c>
      <c r="C34" s="218"/>
      <c r="D34" s="218"/>
      <c r="E34" s="218"/>
      <c r="F34" s="218"/>
      <c r="G34" s="218"/>
      <c r="H34" s="11" t="s">
        <v>28</v>
      </c>
      <c r="I34" s="11" t="s">
        <v>10</v>
      </c>
      <c r="K34" s="74" t="s">
        <v>298</v>
      </c>
      <c r="L34" s="54">
        <v>193.05</v>
      </c>
      <c r="M34" s="64" t="s">
        <v>303</v>
      </c>
    </row>
    <row r="35" spans="1:14" x14ac:dyDescent="0.25">
      <c r="A35" s="3" t="s">
        <v>11</v>
      </c>
      <c r="B35" s="228" t="s">
        <v>29</v>
      </c>
      <c r="C35" s="228"/>
      <c r="D35" s="228"/>
      <c r="E35" s="228"/>
      <c r="F35" s="228"/>
      <c r="G35" s="228"/>
      <c r="H35" s="12">
        <f>1/12</f>
        <v>8.3333333333333329E-2</v>
      </c>
      <c r="I35" s="5">
        <f>H35*$H$30</f>
        <v>0</v>
      </c>
      <c r="K35" s="74" t="s">
        <v>299</v>
      </c>
      <c r="L35" s="54">
        <v>7.84</v>
      </c>
      <c r="M35" s="64" t="s">
        <v>301</v>
      </c>
    </row>
    <row r="36" spans="1:14" x14ac:dyDescent="0.25">
      <c r="A36" s="3" t="s">
        <v>13</v>
      </c>
      <c r="B36" s="228" t="s">
        <v>30</v>
      </c>
      <c r="C36" s="228"/>
      <c r="D36" s="228"/>
      <c r="E36" s="228"/>
      <c r="F36" s="228"/>
      <c r="G36" s="228"/>
      <c r="H36" s="12">
        <v>0.121</v>
      </c>
      <c r="I36" s="5">
        <f>H36*$H$30</f>
        <v>0</v>
      </c>
      <c r="K36" s="74" t="s">
        <v>302</v>
      </c>
      <c r="L36" s="54">
        <v>110.16</v>
      </c>
      <c r="M36" s="64"/>
    </row>
    <row r="37" spans="1:14" x14ac:dyDescent="0.25">
      <c r="A37" s="13" t="s">
        <v>15</v>
      </c>
      <c r="B37" s="199" t="s">
        <v>31</v>
      </c>
      <c r="C37" s="199"/>
      <c r="D37" s="199"/>
      <c r="E37" s="199"/>
      <c r="F37" s="199"/>
      <c r="G37" s="199"/>
      <c r="H37" s="14">
        <f>(H35+H36)*H50</f>
        <v>6.9064666666666663E-2</v>
      </c>
      <c r="I37" s="5">
        <f>H37*$H$30</f>
        <v>0</v>
      </c>
      <c r="K37" s="74" t="s">
        <v>319</v>
      </c>
      <c r="L37" s="75" t="s">
        <v>322</v>
      </c>
      <c r="M37" s="64"/>
    </row>
    <row r="38" spans="1:14" x14ac:dyDescent="0.25">
      <c r="A38" s="193" t="s">
        <v>32</v>
      </c>
      <c r="B38" s="193"/>
      <c r="C38" s="193"/>
      <c r="D38" s="193"/>
      <c r="E38" s="193"/>
      <c r="F38" s="193"/>
      <c r="G38" s="193"/>
      <c r="H38" s="15">
        <f>SUM(H35:H37)</f>
        <v>0.27339799999999997</v>
      </c>
      <c r="I38" s="16">
        <f>SUM(I35:I37)</f>
        <v>0</v>
      </c>
      <c r="K38" s="74" t="s">
        <v>320</v>
      </c>
      <c r="L38" s="76" t="s">
        <v>322</v>
      </c>
      <c r="M38" s="64"/>
    </row>
    <row r="39" spans="1:14" x14ac:dyDescent="0.25">
      <c r="A39" s="230"/>
      <c r="B39" s="230"/>
      <c r="C39" s="230"/>
      <c r="D39" s="230"/>
      <c r="E39" s="230"/>
      <c r="F39" s="230"/>
      <c r="G39" s="230"/>
      <c r="H39" s="230"/>
      <c r="I39" s="230"/>
      <c r="K39" s="74" t="s">
        <v>313</v>
      </c>
      <c r="L39" s="76" t="s">
        <v>322</v>
      </c>
      <c r="M39" s="64" t="s">
        <v>303</v>
      </c>
    </row>
    <row r="40" spans="1:14" x14ac:dyDescent="0.25">
      <c r="A40" s="218" t="s">
        <v>33</v>
      </c>
      <c r="B40" s="218"/>
      <c r="C40" s="218"/>
      <c r="D40" s="218"/>
      <c r="E40" s="218"/>
      <c r="F40" s="218"/>
      <c r="G40" s="218"/>
      <c r="H40" s="218"/>
      <c r="I40" s="218"/>
      <c r="K40" s="74" t="s">
        <v>328</v>
      </c>
      <c r="L40" s="64">
        <v>12.12</v>
      </c>
      <c r="M40" s="64" t="s">
        <v>303</v>
      </c>
    </row>
    <row r="41" spans="1:14" x14ac:dyDescent="0.25">
      <c r="A41" s="9" t="s">
        <v>34</v>
      </c>
      <c r="B41" s="218" t="s">
        <v>35</v>
      </c>
      <c r="C41" s="218"/>
      <c r="D41" s="218"/>
      <c r="E41" s="218"/>
      <c r="F41" s="218"/>
      <c r="G41" s="218"/>
      <c r="H41" s="9" t="s">
        <v>28</v>
      </c>
      <c r="I41" s="11" t="s">
        <v>10</v>
      </c>
      <c r="K41" s="74" t="s">
        <v>320</v>
      </c>
      <c r="L41" s="64" t="s">
        <v>322</v>
      </c>
      <c r="M41" s="64"/>
    </row>
    <row r="42" spans="1:14" x14ac:dyDescent="0.25">
      <c r="A42" s="3" t="s">
        <v>11</v>
      </c>
      <c r="B42" s="228" t="s">
        <v>36</v>
      </c>
      <c r="C42" s="228"/>
      <c r="D42" s="228"/>
      <c r="E42" s="228"/>
      <c r="F42" s="228"/>
      <c r="G42" s="228"/>
      <c r="H42" s="17">
        <v>0.2</v>
      </c>
      <c r="I42" s="8">
        <f>H42*$H$30</f>
        <v>0</v>
      </c>
    </row>
    <row r="43" spans="1:14" x14ac:dyDescent="0.25">
      <c r="A43" s="3" t="s">
        <v>13</v>
      </c>
      <c r="B43" s="228" t="s">
        <v>37</v>
      </c>
      <c r="C43" s="228"/>
      <c r="D43" s="228"/>
      <c r="E43" s="228"/>
      <c r="F43" s="228"/>
      <c r="G43" s="228"/>
      <c r="H43" s="17">
        <v>2.5000000000000001E-2</v>
      </c>
      <c r="I43" s="8">
        <f t="shared" ref="I43:I49" si="0">H43*$H$30</f>
        <v>0</v>
      </c>
    </row>
    <row r="44" spans="1:14" x14ac:dyDescent="0.25">
      <c r="A44" s="18" t="s">
        <v>15</v>
      </c>
      <c r="B44" s="199" t="s">
        <v>38</v>
      </c>
      <c r="C44" s="199"/>
      <c r="D44" s="199"/>
      <c r="E44" s="199"/>
      <c r="F44" s="199"/>
      <c r="G44" s="199"/>
      <c r="H44" s="19"/>
      <c r="I44" s="8">
        <f t="shared" si="0"/>
        <v>0</v>
      </c>
    </row>
    <row r="45" spans="1:14" x14ac:dyDescent="0.25">
      <c r="A45" s="18" t="s">
        <v>17</v>
      </c>
      <c r="B45" s="228" t="s">
        <v>39</v>
      </c>
      <c r="C45" s="228"/>
      <c r="D45" s="228"/>
      <c r="E45" s="228"/>
      <c r="F45" s="228"/>
      <c r="G45" s="228"/>
      <c r="H45" s="17">
        <v>1.4999999999999999E-2</v>
      </c>
      <c r="I45" s="8">
        <f t="shared" si="0"/>
        <v>0</v>
      </c>
    </row>
    <row r="46" spans="1:14" x14ac:dyDescent="0.25">
      <c r="A46" s="3" t="s">
        <v>19</v>
      </c>
      <c r="B46" s="228" t="s">
        <v>40</v>
      </c>
      <c r="C46" s="228"/>
      <c r="D46" s="228"/>
      <c r="E46" s="228"/>
      <c r="F46" s="228"/>
      <c r="G46" s="228"/>
      <c r="H46" s="20">
        <v>0.01</v>
      </c>
      <c r="I46" s="8">
        <f t="shared" si="0"/>
        <v>0</v>
      </c>
    </row>
    <row r="47" spans="1:14" x14ac:dyDescent="0.25">
      <c r="A47" s="3" t="s">
        <v>21</v>
      </c>
      <c r="B47" s="228" t="s">
        <v>41</v>
      </c>
      <c r="C47" s="228"/>
      <c r="D47" s="228"/>
      <c r="E47" s="228"/>
      <c r="F47" s="228"/>
      <c r="G47" s="228"/>
      <c r="H47" s="17">
        <v>6.0000000000000001E-3</v>
      </c>
      <c r="I47" s="8">
        <f t="shared" si="0"/>
        <v>0</v>
      </c>
    </row>
    <row r="48" spans="1:14" x14ac:dyDescent="0.25">
      <c r="A48" s="3" t="s">
        <v>42</v>
      </c>
      <c r="B48" s="228" t="s">
        <v>43</v>
      </c>
      <c r="C48" s="228"/>
      <c r="D48" s="228"/>
      <c r="E48" s="228"/>
      <c r="F48" s="228"/>
      <c r="G48" s="228"/>
      <c r="H48" s="17">
        <v>2E-3</v>
      </c>
      <c r="I48" s="8">
        <f t="shared" si="0"/>
        <v>0</v>
      </c>
    </row>
    <row r="49" spans="1:9" x14ac:dyDescent="0.25">
      <c r="A49" s="3" t="s">
        <v>44</v>
      </c>
      <c r="B49" s="228" t="s">
        <v>45</v>
      </c>
      <c r="C49" s="228"/>
      <c r="D49" s="228"/>
      <c r="E49" s="228"/>
      <c r="F49" s="228"/>
      <c r="G49" s="228"/>
      <c r="H49" s="20">
        <v>0.08</v>
      </c>
      <c r="I49" s="8">
        <f t="shared" si="0"/>
        <v>0</v>
      </c>
    </row>
    <row r="50" spans="1:9" x14ac:dyDescent="0.25">
      <c r="A50" s="193" t="s">
        <v>32</v>
      </c>
      <c r="B50" s="193"/>
      <c r="C50" s="193"/>
      <c r="D50" s="193"/>
      <c r="E50" s="193"/>
      <c r="F50" s="193"/>
      <c r="G50" s="193"/>
      <c r="H50" s="15">
        <f>SUM(H42:H49)</f>
        <v>0.33800000000000002</v>
      </c>
      <c r="I50" s="10">
        <f>SUM(I42:I49)</f>
        <v>0</v>
      </c>
    </row>
    <row r="51" spans="1:9" x14ac:dyDescent="0.25">
      <c r="A51" s="230"/>
      <c r="B51" s="230"/>
      <c r="C51" s="230"/>
      <c r="D51" s="230"/>
      <c r="E51" s="230"/>
      <c r="F51" s="230"/>
      <c r="G51" s="230"/>
      <c r="H51" s="230"/>
      <c r="I51" s="230"/>
    </row>
    <row r="52" spans="1:9" x14ac:dyDescent="0.25">
      <c r="A52" s="218" t="s">
        <v>46</v>
      </c>
      <c r="B52" s="218"/>
      <c r="C52" s="218"/>
      <c r="D52" s="218"/>
      <c r="E52" s="218"/>
      <c r="F52" s="218"/>
      <c r="G52" s="218"/>
      <c r="H52" s="218"/>
      <c r="I52" s="218"/>
    </row>
    <row r="53" spans="1:9" x14ac:dyDescent="0.25">
      <c r="A53" s="9" t="s">
        <v>47</v>
      </c>
      <c r="B53" s="218" t="s">
        <v>48</v>
      </c>
      <c r="C53" s="218"/>
      <c r="D53" s="218"/>
      <c r="E53" s="218"/>
      <c r="F53" s="218"/>
      <c r="G53" s="218"/>
      <c r="H53" s="193" t="s">
        <v>10</v>
      </c>
      <c r="I53" s="193"/>
    </row>
    <row r="54" spans="1:9" x14ac:dyDescent="0.25">
      <c r="A54" s="3" t="s">
        <v>11</v>
      </c>
      <c r="B54" s="232" t="s">
        <v>49</v>
      </c>
      <c r="C54" s="230"/>
      <c r="D54" s="230"/>
      <c r="E54" s="230"/>
      <c r="F54" s="233"/>
      <c r="G54" s="78">
        <v>7.84</v>
      </c>
      <c r="H54" s="190"/>
      <c r="I54" s="190"/>
    </row>
    <row r="55" spans="1:9" x14ac:dyDescent="0.25">
      <c r="A55" s="3" t="s">
        <v>13</v>
      </c>
      <c r="B55" s="228" t="s">
        <v>50</v>
      </c>
      <c r="C55" s="228"/>
      <c r="D55" s="228"/>
      <c r="E55" s="228"/>
      <c r="F55" s="228"/>
      <c r="G55" s="228"/>
      <c r="H55" s="190"/>
      <c r="I55" s="190"/>
    </row>
    <row r="56" spans="1:9" x14ac:dyDescent="0.25">
      <c r="A56" s="3" t="s">
        <v>15</v>
      </c>
      <c r="B56" s="199" t="s">
        <v>51</v>
      </c>
      <c r="C56" s="199"/>
      <c r="D56" s="199"/>
      <c r="E56" s="199"/>
      <c r="F56" s="199"/>
      <c r="G56" s="199"/>
      <c r="H56" s="190"/>
      <c r="I56" s="190"/>
    </row>
    <row r="57" spans="1:9" x14ac:dyDescent="0.25">
      <c r="A57" s="3" t="s">
        <v>17</v>
      </c>
      <c r="B57" s="228" t="s">
        <v>52</v>
      </c>
      <c r="C57" s="228"/>
      <c r="D57" s="228"/>
      <c r="E57" s="228"/>
      <c r="F57" s="228"/>
      <c r="G57" s="228"/>
      <c r="H57" s="247"/>
      <c r="I57" s="190"/>
    </row>
    <row r="58" spans="1:9" x14ac:dyDescent="0.25">
      <c r="A58" s="3" t="s">
        <v>19</v>
      </c>
      <c r="B58" s="228" t="s">
        <v>53</v>
      </c>
      <c r="C58" s="228"/>
      <c r="D58" s="228"/>
      <c r="E58" s="228"/>
      <c r="F58" s="228"/>
      <c r="G58" s="228"/>
      <c r="H58" s="190"/>
      <c r="I58" s="190"/>
    </row>
    <row r="59" spans="1:9" x14ac:dyDescent="0.25">
      <c r="A59" s="3" t="s">
        <v>21</v>
      </c>
      <c r="B59" s="228" t="s">
        <v>336</v>
      </c>
      <c r="C59" s="228"/>
      <c r="D59" s="228"/>
      <c r="E59" s="228"/>
      <c r="F59" s="228"/>
      <c r="G59" s="228"/>
      <c r="H59" s="190"/>
      <c r="I59" s="190"/>
    </row>
    <row r="60" spans="1:9" x14ac:dyDescent="0.25">
      <c r="A60" s="193" t="s">
        <v>32</v>
      </c>
      <c r="B60" s="193"/>
      <c r="C60" s="193"/>
      <c r="D60" s="193"/>
      <c r="E60" s="193"/>
      <c r="F60" s="193"/>
      <c r="G60" s="193"/>
      <c r="H60" s="231">
        <f>SUM(H54:H59)</f>
        <v>0</v>
      </c>
      <c r="I60" s="231"/>
    </row>
    <row r="61" spans="1:9" x14ac:dyDescent="0.25">
      <c r="A61" s="229"/>
      <c r="B61" s="229"/>
      <c r="C61" s="229"/>
      <c r="D61" s="229"/>
      <c r="E61" s="229"/>
      <c r="F61" s="229"/>
      <c r="G61" s="229"/>
      <c r="H61" s="229"/>
      <c r="I61" s="229"/>
    </row>
    <row r="62" spans="1:9" x14ac:dyDescent="0.25">
      <c r="A62" s="226" t="s">
        <v>55</v>
      </c>
      <c r="B62" s="226"/>
      <c r="C62" s="226"/>
      <c r="D62" s="226"/>
      <c r="E62" s="226"/>
      <c r="F62" s="226"/>
      <c r="G62" s="226"/>
      <c r="H62" s="226"/>
      <c r="I62" s="226"/>
    </row>
    <row r="63" spans="1:9" x14ac:dyDescent="0.25">
      <c r="A63" s="227"/>
      <c r="B63" s="227"/>
      <c r="C63" s="227"/>
      <c r="D63" s="227"/>
      <c r="E63" s="227"/>
      <c r="F63" s="227"/>
      <c r="G63" s="227"/>
      <c r="H63" s="227"/>
      <c r="I63" s="227"/>
    </row>
    <row r="64" spans="1:9" x14ac:dyDescent="0.25">
      <c r="A64" s="21">
        <v>2</v>
      </c>
      <c r="B64" s="210" t="s">
        <v>56</v>
      </c>
      <c r="C64" s="210"/>
      <c r="D64" s="210"/>
      <c r="E64" s="210"/>
      <c r="F64" s="210"/>
      <c r="G64" s="210"/>
      <c r="H64" s="200" t="s">
        <v>10</v>
      </c>
      <c r="I64" s="200"/>
    </row>
    <row r="65" spans="1:9" x14ac:dyDescent="0.25">
      <c r="A65" s="7" t="s">
        <v>26</v>
      </c>
      <c r="B65" s="199" t="s">
        <v>57</v>
      </c>
      <c r="C65" s="199"/>
      <c r="D65" s="199"/>
      <c r="E65" s="199"/>
      <c r="F65" s="199"/>
      <c r="G65" s="199"/>
      <c r="H65" s="190">
        <f>I38</f>
        <v>0</v>
      </c>
      <c r="I65" s="190"/>
    </row>
    <row r="66" spans="1:9" x14ac:dyDescent="0.25">
      <c r="A66" s="7" t="s">
        <v>34</v>
      </c>
      <c r="B66" s="199" t="s">
        <v>35</v>
      </c>
      <c r="C66" s="199"/>
      <c r="D66" s="199"/>
      <c r="E66" s="199"/>
      <c r="F66" s="199"/>
      <c r="G66" s="199"/>
      <c r="H66" s="190">
        <f>I50</f>
        <v>0</v>
      </c>
      <c r="I66" s="190"/>
    </row>
    <row r="67" spans="1:9" x14ac:dyDescent="0.25">
      <c r="A67" s="7" t="s">
        <v>47</v>
      </c>
      <c r="B67" s="199" t="s">
        <v>48</v>
      </c>
      <c r="C67" s="199"/>
      <c r="D67" s="199"/>
      <c r="E67" s="199"/>
      <c r="F67" s="199"/>
      <c r="G67" s="199"/>
      <c r="H67" s="190">
        <f>H60</f>
        <v>0</v>
      </c>
      <c r="I67" s="190"/>
    </row>
    <row r="68" spans="1:9" x14ac:dyDescent="0.25">
      <c r="A68" s="193" t="s">
        <v>32</v>
      </c>
      <c r="B68" s="193"/>
      <c r="C68" s="193"/>
      <c r="D68" s="193"/>
      <c r="E68" s="193"/>
      <c r="F68" s="193"/>
      <c r="G68" s="193"/>
      <c r="H68" s="231">
        <f>SUM(H65:H67)</f>
        <v>0</v>
      </c>
      <c r="I68" s="231"/>
    </row>
    <row r="69" spans="1:9" x14ac:dyDescent="0.25">
      <c r="A69" s="225"/>
      <c r="B69" s="225"/>
      <c r="C69" s="225"/>
      <c r="D69" s="225"/>
      <c r="E69" s="225"/>
      <c r="F69" s="225"/>
      <c r="G69" s="225"/>
      <c r="H69" s="225"/>
      <c r="I69" s="225"/>
    </row>
    <row r="70" spans="1:9" x14ac:dyDescent="0.25">
      <c r="A70" s="218" t="s">
        <v>58</v>
      </c>
      <c r="B70" s="218"/>
      <c r="C70" s="218"/>
      <c r="D70" s="218"/>
      <c r="E70" s="218"/>
      <c r="F70" s="218"/>
      <c r="G70" s="218"/>
      <c r="H70" s="218"/>
      <c r="I70" s="218"/>
    </row>
    <row r="71" spans="1:9" x14ac:dyDescent="0.25">
      <c r="A71" s="1">
        <v>3</v>
      </c>
      <c r="B71" s="218" t="s">
        <v>59</v>
      </c>
      <c r="C71" s="218"/>
      <c r="D71" s="218"/>
      <c r="E71" s="218"/>
      <c r="F71" s="218"/>
      <c r="G71" s="218"/>
      <c r="H71" s="9" t="s">
        <v>28</v>
      </c>
      <c r="I71" s="11" t="s">
        <v>10</v>
      </c>
    </row>
    <row r="72" spans="1:9" x14ac:dyDescent="0.25">
      <c r="A72" s="4" t="s">
        <v>11</v>
      </c>
      <c r="B72" s="228" t="s">
        <v>60</v>
      </c>
      <c r="C72" s="228"/>
      <c r="D72" s="228"/>
      <c r="E72" s="228"/>
      <c r="F72" s="228"/>
      <c r="G72" s="228"/>
      <c r="H72" s="14">
        <f>5%/12</f>
        <v>4.1666666666666666E-3</v>
      </c>
      <c r="I72" s="8">
        <f>H72*$H$30</f>
        <v>0</v>
      </c>
    </row>
    <row r="73" spans="1:9" x14ac:dyDescent="0.25">
      <c r="A73" s="4" t="s">
        <v>13</v>
      </c>
      <c r="B73" s="228" t="s">
        <v>61</v>
      </c>
      <c r="C73" s="228"/>
      <c r="D73" s="228"/>
      <c r="E73" s="228"/>
      <c r="F73" s="228"/>
      <c r="G73" s="228"/>
      <c r="H73" s="14">
        <f>H72*H49</f>
        <v>3.3333333333333332E-4</v>
      </c>
      <c r="I73" s="8">
        <f t="shared" ref="I73:I76" si="1">H73*$H$30</f>
        <v>0</v>
      </c>
    </row>
    <row r="74" spans="1:9" x14ac:dyDescent="0.25">
      <c r="A74" s="4" t="s">
        <v>15</v>
      </c>
      <c r="B74" s="228" t="s">
        <v>62</v>
      </c>
      <c r="C74" s="228"/>
      <c r="D74" s="228"/>
      <c r="E74" s="228"/>
      <c r="F74" s="228"/>
      <c r="G74" s="228"/>
      <c r="H74" s="14">
        <f>7/30/12</f>
        <v>1.9444444444444445E-2</v>
      </c>
      <c r="I74" s="8">
        <f t="shared" si="1"/>
        <v>0</v>
      </c>
    </row>
    <row r="75" spans="1:9" x14ac:dyDescent="0.25">
      <c r="A75" s="4" t="s">
        <v>17</v>
      </c>
      <c r="B75" s="228" t="s">
        <v>63</v>
      </c>
      <c r="C75" s="228"/>
      <c r="D75" s="228"/>
      <c r="E75" s="228"/>
      <c r="F75" s="228"/>
      <c r="G75" s="228"/>
      <c r="H75" s="14">
        <f>H74*H50</f>
        <v>6.5722222222222224E-3</v>
      </c>
      <c r="I75" s="8">
        <f t="shared" si="1"/>
        <v>0</v>
      </c>
    </row>
    <row r="76" spans="1:9" x14ac:dyDescent="0.25">
      <c r="A76" s="4" t="s">
        <v>19</v>
      </c>
      <c r="B76" s="228" t="s">
        <v>64</v>
      </c>
      <c r="C76" s="228"/>
      <c r="D76" s="228"/>
      <c r="E76" s="228"/>
      <c r="F76" s="228"/>
      <c r="G76" s="228"/>
      <c r="H76" s="14">
        <v>0.04</v>
      </c>
      <c r="I76" s="8">
        <f t="shared" si="1"/>
        <v>0</v>
      </c>
    </row>
    <row r="77" spans="1:9" x14ac:dyDescent="0.25">
      <c r="A77" s="193" t="s">
        <v>32</v>
      </c>
      <c r="B77" s="193"/>
      <c r="C77" s="193"/>
      <c r="D77" s="193"/>
      <c r="E77" s="193"/>
      <c r="F77" s="193"/>
      <c r="G77" s="193"/>
      <c r="H77" s="15">
        <f>SUM(H72:H76)</f>
        <v>7.0516666666666672E-2</v>
      </c>
      <c r="I77" s="10">
        <f>SUM(I72:I76)</f>
        <v>0</v>
      </c>
    </row>
    <row r="78" spans="1:9" x14ac:dyDescent="0.25">
      <c r="A78" s="230"/>
      <c r="B78" s="230"/>
      <c r="C78" s="230"/>
      <c r="D78" s="230"/>
      <c r="E78" s="230"/>
      <c r="F78" s="230"/>
      <c r="G78" s="230"/>
      <c r="H78" s="230"/>
      <c r="I78" s="230"/>
    </row>
    <row r="79" spans="1:9" x14ac:dyDescent="0.25">
      <c r="A79" s="218" t="s">
        <v>65</v>
      </c>
      <c r="B79" s="218"/>
      <c r="C79" s="218"/>
      <c r="D79" s="218"/>
      <c r="E79" s="218"/>
      <c r="F79" s="218"/>
      <c r="G79" s="218"/>
      <c r="H79" s="218"/>
      <c r="I79" s="218"/>
    </row>
    <row r="80" spans="1:9" x14ac:dyDescent="0.25">
      <c r="A80" s="218" t="s">
        <v>66</v>
      </c>
      <c r="B80" s="218"/>
      <c r="C80" s="218"/>
      <c r="D80" s="218"/>
      <c r="E80" s="218"/>
      <c r="F80" s="218"/>
      <c r="G80" s="218"/>
      <c r="H80" s="218"/>
      <c r="I80" s="218"/>
    </row>
    <row r="81" spans="1:9" x14ac:dyDescent="0.25">
      <c r="A81" s="11" t="s">
        <v>67</v>
      </c>
      <c r="B81" s="218" t="s">
        <v>68</v>
      </c>
      <c r="C81" s="218"/>
      <c r="D81" s="218"/>
      <c r="E81" s="218"/>
      <c r="F81" s="218"/>
      <c r="G81" s="218"/>
      <c r="H81" s="9" t="s">
        <v>28</v>
      </c>
      <c r="I81" s="11" t="s">
        <v>10</v>
      </c>
    </row>
    <row r="82" spans="1:9" x14ac:dyDescent="0.25">
      <c r="A82" s="3" t="s">
        <v>11</v>
      </c>
      <c r="B82" s="228" t="s">
        <v>69</v>
      </c>
      <c r="C82" s="228"/>
      <c r="D82" s="228"/>
      <c r="E82" s="228"/>
      <c r="F82" s="228"/>
      <c r="G82" s="228"/>
      <c r="H82" s="12">
        <v>0</v>
      </c>
      <c r="I82" s="5">
        <f t="shared" ref="I82" si="2">H82*$H$49</f>
        <v>0</v>
      </c>
    </row>
    <row r="83" spans="1:9" x14ac:dyDescent="0.25">
      <c r="A83" s="3" t="s">
        <v>13</v>
      </c>
      <c r="B83" s="228" t="s">
        <v>70</v>
      </c>
      <c r="C83" s="228"/>
      <c r="D83" s="228"/>
      <c r="E83" s="228"/>
      <c r="F83" s="228"/>
      <c r="G83" s="228"/>
      <c r="H83" s="12">
        <v>2.8E-3</v>
      </c>
      <c r="I83" s="5">
        <f>H83*$H$30</f>
        <v>0</v>
      </c>
    </row>
    <row r="84" spans="1:9" x14ac:dyDescent="0.25">
      <c r="A84" s="3" t="s">
        <v>15</v>
      </c>
      <c r="B84" s="228" t="s">
        <v>71</v>
      </c>
      <c r="C84" s="228"/>
      <c r="D84" s="228"/>
      <c r="E84" s="228"/>
      <c r="F84" s="228"/>
      <c r="G84" s="228"/>
      <c r="H84" s="12">
        <v>4.0000000000000002E-4</v>
      </c>
      <c r="I84" s="5">
        <f t="shared" ref="I84:I87" si="3">H84*$H$30</f>
        <v>0</v>
      </c>
    </row>
    <row r="85" spans="1:9" x14ac:dyDescent="0.25">
      <c r="A85" s="3" t="s">
        <v>17</v>
      </c>
      <c r="B85" s="228" t="s">
        <v>72</v>
      </c>
      <c r="C85" s="228"/>
      <c r="D85" s="228"/>
      <c r="E85" s="228"/>
      <c r="F85" s="228"/>
      <c r="G85" s="228"/>
      <c r="H85" s="12">
        <v>2.5000000000000001E-3</v>
      </c>
      <c r="I85" s="5">
        <f t="shared" si="3"/>
        <v>0</v>
      </c>
    </row>
    <row r="86" spans="1:9" x14ac:dyDescent="0.25">
      <c r="A86" s="3" t="s">
        <v>19</v>
      </c>
      <c r="B86" s="228" t="s">
        <v>73</v>
      </c>
      <c r="C86" s="228"/>
      <c r="D86" s="228"/>
      <c r="E86" s="228"/>
      <c r="F86" s="228"/>
      <c r="G86" s="228"/>
      <c r="H86" s="12">
        <v>5.9999999999999995E-4</v>
      </c>
      <c r="I86" s="5">
        <f t="shared" si="3"/>
        <v>0</v>
      </c>
    </row>
    <row r="87" spans="1:9" x14ac:dyDescent="0.25">
      <c r="A87" s="3" t="s">
        <v>21</v>
      </c>
      <c r="B87" s="228" t="s">
        <v>74</v>
      </c>
      <c r="C87" s="228"/>
      <c r="D87" s="228"/>
      <c r="E87" s="228"/>
      <c r="F87" s="228"/>
      <c r="G87" s="228"/>
      <c r="H87" s="12">
        <v>0</v>
      </c>
      <c r="I87" s="5">
        <f t="shared" si="3"/>
        <v>0</v>
      </c>
    </row>
    <row r="88" spans="1:9" x14ac:dyDescent="0.25">
      <c r="A88" s="193" t="s">
        <v>32</v>
      </c>
      <c r="B88" s="193"/>
      <c r="C88" s="193"/>
      <c r="D88" s="193"/>
      <c r="E88" s="193"/>
      <c r="F88" s="193"/>
      <c r="G88" s="193"/>
      <c r="H88" s="15">
        <f>SUM(H82:H87)</f>
        <v>6.3E-3</v>
      </c>
      <c r="I88" s="10">
        <f>SUM(I82:I87)</f>
        <v>0</v>
      </c>
    </row>
    <row r="89" spans="1:9" x14ac:dyDescent="0.25">
      <c r="A89" s="225"/>
      <c r="B89" s="225"/>
      <c r="C89" s="225"/>
      <c r="D89" s="225"/>
      <c r="E89" s="225"/>
      <c r="F89" s="225"/>
      <c r="G89" s="225"/>
      <c r="H89" s="225"/>
      <c r="I89" s="225"/>
    </row>
    <row r="90" spans="1:9" x14ac:dyDescent="0.25">
      <c r="A90" s="218" t="s">
        <v>75</v>
      </c>
      <c r="B90" s="218"/>
      <c r="C90" s="218"/>
      <c r="D90" s="218"/>
      <c r="E90" s="218"/>
      <c r="F90" s="218"/>
      <c r="G90" s="218"/>
      <c r="H90" s="218"/>
      <c r="I90" s="218"/>
    </row>
    <row r="91" spans="1:9" x14ac:dyDescent="0.25">
      <c r="A91" s="11" t="s">
        <v>76</v>
      </c>
      <c r="B91" s="218" t="s">
        <v>77</v>
      </c>
      <c r="C91" s="218"/>
      <c r="D91" s="218"/>
      <c r="E91" s="218"/>
      <c r="F91" s="218"/>
      <c r="G91" s="218"/>
      <c r="H91" s="9" t="s">
        <v>28</v>
      </c>
      <c r="I91" s="11" t="s">
        <v>10</v>
      </c>
    </row>
    <row r="92" spans="1:9" x14ac:dyDescent="0.25">
      <c r="A92" s="3" t="s">
        <v>11</v>
      </c>
      <c r="B92" s="228" t="s">
        <v>78</v>
      </c>
      <c r="C92" s="228"/>
      <c r="D92" s="228"/>
      <c r="E92" s="228"/>
      <c r="F92" s="228"/>
      <c r="G92" s="228"/>
      <c r="H92" s="12">
        <v>0</v>
      </c>
      <c r="I92" s="5">
        <v>0</v>
      </c>
    </row>
    <row r="93" spans="1:9" x14ac:dyDescent="0.25">
      <c r="A93" s="193" t="s">
        <v>32</v>
      </c>
      <c r="B93" s="193"/>
      <c r="C93" s="193"/>
      <c r="D93" s="193"/>
      <c r="E93" s="193"/>
      <c r="F93" s="193"/>
      <c r="G93" s="193"/>
      <c r="H93" s="15">
        <f>SUM(H92:H92)</f>
        <v>0</v>
      </c>
      <c r="I93" s="10">
        <f>SUM(I92:I92)</f>
        <v>0</v>
      </c>
    </row>
    <row r="94" spans="1:9" x14ac:dyDescent="0.25">
      <c r="A94" s="229"/>
      <c r="B94" s="229"/>
      <c r="C94" s="229"/>
      <c r="D94" s="229"/>
      <c r="E94" s="229"/>
      <c r="F94" s="229"/>
      <c r="G94" s="229"/>
      <c r="H94" s="229"/>
      <c r="I94" s="229"/>
    </row>
    <row r="95" spans="1:9" x14ac:dyDescent="0.25">
      <c r="A95" s="226" t="s">
        <v>79</v>
      </c>
      <c r="B95" s="226"/>
      <c r="C95" s="226"/>
      <c r="D95" s="226"/>
      <c r="E95" s="226"/>
      <c r="F95" s="226"/>
      <c r="G95" s="226"/>
      <c r="H95" s="226"/>
      <c r="I95" s="226"/>
    </row>
    <row r="96" spans="1:9" x14ac:dyDescent="0.25">
      <c r="A96" s="227"/>
      <c r="B96" s="227"/>
      <c r="C96" s="227"/>
      <c r="D96" s="227"/>
      <c r="E96" s="227"/>
      <c r="F96" s="227"/>
      <c r="G96" s="227"/>
      <c r="H96" s="227"/>
      <c r="I96" s="227"/>
    </row>
    <row r="97" spans="1:9" x14ac:dyDescent="0.25">
      <c r="A97" s="21">
        <v>4</v>
      </c>
      <c r="B97" s="210" t="s">
        <v>80</v>
      </c>
      <c r="C97" s="210"/>
      <c r="D97" s="210"/>
      <c r="E97" s="210"/>
      <c r="F97" s="210"/>
      <c r="G97" s="210"/>
      <c r="H97" s="200" t="s">
        <v>10</v>
      </c>
      <c r="I97" s="200"/>
    </row>
    <row r="98" spans="1:9" x14ac:dyDescent="0.25">
      <c r="A98" s="7" t="s">
        <v>67</v>
      </c>
      <c r="B98" s="199" t="s">
        <v>81</v>
      </c>
      <c r="C98" s="199"/>
      <c r="D98" s="199"/>
      <c r="E98" s="199"/>
      <c r="F98" s="199"/>
      <c r="G98" s="199"/>
      <c r="H98" s="190">
        <f>I88</f>
        <v>0</v>
      </c>
      <c r="I98" s="190"/>
    </row>
    <row r="99" spans="1:9" x14ac:dyDescent="0.25">
      <c r="A99" s="7" t="s">
        <v>76</v>
      </c>
      <c r="B99" s="199" t="s">
        <v>77</v>
      </c>
      <c r="C99" s="199"/>
      <c r="D99" s="199"/>
      <c r="E99" s="199"/>
      <c r="F99" s="199"/>
      <c r="G99" s="199"/>
      <c r="H99" s="190">
        <f>I93</f>
        <v>0</v>
      </c>
      <c r="I99" s="190"/>
    </row>
    <row r="100" spans="1:9" x14ac:dyDescent="0.25">
      <c r="A100" s="193" t="s">
        <v>32</v>
      </c>
      <c r="B100" s="193"/>
      <c r="C100" s="193"/>
      <c r="D100" s="193"/>
      <c r="E100" s="193"/>
      <c r="F100" s="193"/>
      <c r="G100" s="193"/>
      <c r="H100" s="224">
        <f>SUM(H98:I99)</f>
        <v>0</v>
      </c>
      <c r="I100" s="224"/>
    </row>
    <row r="101" spans="1:9" x14ac:dyDescent="0.25">
      <c r="A101" s="225"/>
      <c r="B101" s="225"/>
      <c r="C101" s="225"/>
      <c r="D101" s="225"/>
      <c r="E101" s="225"/>
      <c r="F101" s="225"/>
      <c r="G101" s="225"/>
      <c r="H101" s="225"/>
      <c r="I101" s="225"/>
    </row>
    <row r="102" spans="1:9" x14ac:dyDescent="0.25">
      <c r="A102" s="218" t="s">
        <v>82</v>
      </c>
      <c r="B102" s="218"/>
      <c r="C102" s="218"/>
      <c r="D102" s="218"/>
      <c r="E102" s="218"/>
      <c r="F102" s="218"/>
      <c r="G102" s="218"/>
      <c r="H102" s="218"/>
      <c r="I102" s="218"/>
    </row>
    <row r="103" spans="1:9" x14ac:dyDescent="0.25">
      <c r="A103" s="1">
        <v>5</v>
      </c>
      <c r="B103" s="218" t="s">
        <v>83</v>
      </c>
      <c r="C103" s="218"/>
      <c r="D103" s="218"/>
      <c r="E103" s="218"/>
      <c r="F103" s="218"/>
      <c r="G103" s="218"/>
      <c r="H103" s="193" t="s">
        <v>10</v>
      </c>
      <c r="I103" s="193"/>
    </row>
    <row r="104" spans="1:9" x14ac:dyDescent="0.25">
      <c r="A104" s="7" t="s">
        <v>11</v>
      </c>
      <c r="B104" s="199" t="s">
        <v>84</v>
      </c>
      <c r="C104" s="199"/>
      <c r="D104" s="199"/>
      <c r="E104" s="199"/>
      <c r="F104" s="199"/>
      <c r="G104" s="199"/>
      <c r="H104" s="223">
        <f>'Uniforme-Todos Estados'!H22</f>
        <v>0</v>
      </c>
      <c r="I104" s="223"/>
    </row>
    <row r="105" spans="1:9" x14ac:dyDescent="0.25">
      <c r="A105" s="7" t="s">
        <v>13</v>
      </c>
      <c r="B105" s="199" t="s">
        <v>85</v>
      </c>
      <c r="C105" s="199"/>
      <c r="D105" s="199"/>
      <c r="E105" s="199"/>
      <c r="F105" s="199"/>
      <c r="G105" s="199"/>
      <c r="H105" s="222">
        <f>'Mat.Equip-RN'!E65</f>
        <v>0</v>
      </c>
      <c r="I105" s="222"/>
    </row>
    <row r="106" spans="1:9" x14ac:dyDescent="0.25">
      <c r="A106" s="7" t="s">
        <v>15</v>
      </c>
      <c r="B106" s="219" t="s">
        <v>86</v>
      </c>
      <c r="C106" s="220"/>
      <c r="D106" s="220"/>
      <c r="E106" s="220"/>
      <c r="F106" s="220"/>
      <c r="G106" s="221"/>
      <c r="H106" s="222">
        <f>'Mat.Equip-RN'!L36</f>
        <v>0</v>
      </c>
      <c r="I106" s="222"/>
    </row>
    <row r="107" spans="1:9" x14ac:dyDescent="0.25">
      <c r="A107" s="7" t="s">
        <v>17</v>
      </c>
      <c r="B107" s="199" t="s">
        <v>87</v>
      </c>
      <c r="C107" s="199"/>
      <c r="D107" s="199"/>
      <c r="E107" s="199"/>
      <c r="F107" s="199"/>
      <c r="G107" s="199"/>
      <c r="H107" s="222">
        <f>'Mat.Equip-RN'!S48</f>
        <v>0</v>
      </c>
      <c r="I107" s="222"/>
    </row>
    <row r="108" spans="1:9" x14ac:dyDescent="0.25">
      <c r="A108" s="7" t="s">
        <v>19</v>
      </c>
      <c r="B108" s="199" t="s">
        <v>88</v>
      </c>
      <c r="C108" s="199"/>
      <c r="D108" s="199"/>
      <c r="E108" s="199"/>
      <c r="F108" s="199"/>
      <c r="G108" s="199"/>
      <c r="H108" s="222">
        <f>'[1]Insumos '!Z17</f>
        <v>0</v>
      </c>
      <c r="I108" s="222"/>
    </row>
    <row r="109" spans="1:9" x14ac:dyDescent="0.25">
      <c r="A109" s="200" t="s">
        <v>32</v>
      </c>
      <c r="B109" s="200"/>
      <c r="C109" s="200"/>
      <c r="D109" s="200"/>
      <c r="E109" s="200"/>
      <c r="F109" s="200"/>
      <c r="G109" s="200"/>
      <c r="H109" s="206">
        <f>SUM(H104:I108)</f>
        <v>0</v>
      </c>
      <c r="I109" s="206"/>
    </row>
    <row r="110" spans="1:9" x14ac:dyDescent="0.25">
      <c r="A110" s="217"/>
      <c r="B110" s="217"/>
      <c r="C110" s="217"/>
      <c r="D110" s="217"/>
      <c r="E110" s="217"/>
      <c r="F110" s="217"/>
      <c r="G110" s="217"/>
      <c r="H110" s="217"/>
      <c r="I110" s="217"/>
    </row>
    <row r="111" spans="1:9" x14ac:dyDescent="0.25">
      <c r="A111" s="218" t="s">
        <v>89</v>
      </c>
      <c r="B111" s="218"/>
      <c r="C111" s="218"/>
      <c r="D111" s="218"/>
      <c r="E111" s="218"/>
      <c r="F111" s="218"/>
      <c r="G111" s="218"/>
      <c r="H111" s="218"/>
      <c r="I111" s="218"/>
    </row>
    <row r="112" spans="1:9" x14ac:dyDescent="0.25">
      <c r="A112" s="21">
        <v>6</v>
      </c>
      <c r="B112" s="210" t="s">
        <v>90</v>
      </c>
      <c r="C112" s="210"/>
      <c r="D112" s="210"/>
      <c r="E112" s="210"/>
      <c r="F112" s="210"/>
      <c r="G112" s="210"/>
      <c r="H112" s="22" t="s">
        <v>28</v>
      </c>
      <c r="I112" s="24" t="s">
        <v>10</v>
      </c>
    </row>
    <row r="113" spans="1:9" x14ac:dyDescent="0.25">
      <c r="A113" s="7" t="s">
        <v>11</v>
      </c>
      <c r="B113" s="199" t="s">
        <v>91</v>
      </c>
      <c r="C113" s="199"/>
      <c r="D113" s="199"/>
      <c r="E113" s="199"/>
      <c r="F113" s="199"/>
      <c r="G113" s="199"/>
      <c r="H113" s="14"/>
      <c r="I113" s="6">
        <f>H113*H130</f>
        <v>0</v>
      </c>
    </row>
    <row r="114" spans="1:9" x14ac:dyDescent="0.25">
      <c r="A114" s="7" t="s">
        <v>13</v>
      </c>
      <c r="B114" s="199" t="s">
        <v>92</v>
      </c>
      <c r="C114" s="199"/>
      <c r="D114" s="199"/>
      <c r="E114" s="199"/>
      <c r="F114" s="199"/>
      <c r="G114" s="199"/>
      <c r="H114" s="14"/>
      <c r="I114" s="6">
        <f>(I113+H130)*H114</f>
        <v>0</v>
      </c>
    </row>
    <row r="115" spans="1:9" x14ac:dyDescent="0.25">
      <c r="A115" s="7" t="s">
        <v>15</v>
      </c>
      <c r="B115" s="199" t="s">
        <v>93</v>
      </c>
      <c r="C115" s="199"/>
      <c r="D115" s="199"/>
      <c r="E115" s="199"/>
      <c r="F115" s="199"/>
      <c r="G115" s="199"/>
      <c r="H115" s="14"/>
      <c r="I115" s="6"/>
    </row>
    <row r="116" spans="1:9" x14ac:dyDescent="0.25">
      <c r="A116" s="207" t="s">
        <v>94</v>
      </c>
      <c r="B116" s="207"/>
      <c r="C116" s="212" t="s">
        <v>95</v>
      </c>
      <c r="D116" s="25" t="s">
        <v>96</v>
      </c>
      <c r="E116" s="26"/>
      <c r="F116" s="26"/>
      <c r="G116" s="27"/>
      <c r="H116" s="14"/>
      <c r="I116" s="6">
        <f>($I$132+$I$133+$H$149)/(1-($H$134))*H116</f>
        <v>0</v>
      </c>
    </row>
    <row r="117" spans="1:9" x14ac:dyDescent="0.25">
      <c r="A117" s="207" t="s">
        <v>97</v>
      </c>
      <c r="B117" s="207"/>
      <c r="C117" s="213"/>
      <c r="D117" s="25" t="s">
        <v>98</v>
      </c>
      <c r="E117" s="26"/>
      <c r="F117" s="26"/>
      <c r="G117" s="27"/>
      <c r="H117" s="28"/>
      <c r="I117" s="6">
        <f>($I$132+$I$133+$H$149)/(1-($H$134))*H117</f>
        <v>0</v>
      </c>
    </row>
    <row r="118" spans="1:9" x14ac:dyDescent="0.25">
      <c r="A118" s="215" t="s">
        <v>99</v>
      </c>
      <c r="B118" s="216"/>
      <c r="C118" s="214"/>
      <c r="D118" s="25" t="s">
        <v>100</v>
      </c>
      <c r="E118" s="26"/>
      <c r="F118" s="26"/>
      <c r="G118" s="27"/>
      <c r="H118" s="28"/>
      <c r="I118" s="6">
        <f>($I$132+$I$133+$H$149)/(1-($H$134))*H118</f>
        <v>0</v>
      </c>
    </row>
    <row r="119" spans="1:9" x14ac:dyDescent="0.25">
      <c r="A119" s="207" t="s">
        <v>101</v>
      </c>
      <c r="B119" s="207"/>
      <c r="C119" s="29" t="s">
        <v>102</v>
      </c>
      <c r="D119" s="25" t="s">
        <v>103</v>
      </c>
      <c r="E119" s="26"/>
      <c r="F119" s="26"/>
      <c r="G119" s="27"/>
      <c r="H119" s="14"/>
      <c r="I119" s="6">
        <f>($I$132+$I$133+$H$149)/(1-($H$134))*H119</f>
        <v>0</v>
      </c>
    </row>
    <row r="120" spans="1:9" x14ac:dyDescent="0.25">
      <c r="A120" s="200" t="s">
        <v>32</v>
      </c>
      <c r="B120" s="200"/>
      <c r="C120" s="200"/>
      <c r="D120" s="200"/>
      <c r="E120" s="200"/>
      <c r="F120" s="200"/>
      <c r="G120" s="200"/>
      <c r="H120" s="30">
        <f>(1+H113)*(1+H114)/(1-(H115))-1</f>
        <v>0</v>
      </c>
      <c r="I120" s="23">
        <f>I113+I114+I116+I117+I118+I119</f>
        <v>0</v>
      </c>
    </row>
    <row r="121" spans="1:9" x14ac:dyDescent="0.25">
      <c r="A121" s="202"/>
      <c r="B121" s="202"/>
      <c r="C121" s="202"/>
      <c r="D121" s="202"/>
      <c r="E121" s="202"/>
      <c r="F121" s="202"/>
      <c r="G121" s="202"/>
      <c r="H121" s="202"/>
      <c r="I121" s="202"/>
    </row>
    <row r="122" spans="1:9" x14ac:dyDescent="0.25">
      <c r="A122" s="208" t="s">
        <v>104</v>
      </c>
      <c r="B122" s="208"/>
      <c r="C122" s="208"/>
      <c r="D122" s="208"/>
      <c r="E122" s="208"/>
      <c r="F122" s="208"/>
      <c r="G122" s="208"/>
      <c r="H122" s="208"/>
      <c r="I122" s="208"/>
    </row>
    <row r="123" spans="1:9" x14ac:dyDescent="0.25">
      <c r="A123" s="209"/>
      <c r="B123" s="209"/>
      <c r="C123" s="209"/>
      <c r="D123" s="209"/>
      <c r="E123" s="209"/>
      <c r="F123" s="209"/>
      <c r="G123" s="209"/>
      <c r="H123" s="209"/>
      <c r="I123" s="209"/>
    </row>
    <row r="124" spans="1:9" x14ac:dyDescent="0.25">
      <c r="A124" s="210" t="s">
        <v>105</v>
      </c>
      <c r="B124" s="210"/>
      <c r="C124" s="210"/>
      <c r="D124" s="210"/>
      <c r="E124" s="210"/>
      <c r="F124" s="210"/>
      <c r="G124" s="210"/>
      <c r="H124" s="211" t="s">
        <v>10</v>
      </c>
      <c r="I124" s="211"/>
    </row>
    <row r="125" spans="1:9" x14ac:dyDescent="0.25">
      <c r="A125" s="7" t="s">
        <v>11</v>
      </c>
      <c r="B125" s="199" t="s">
        <v>106</v>
      </c>
      <c r="C125" s="199"/>
      <c r="D125" s="199"/>
      <c r="E125" s="199"/>
      <c r="F125" s="199"/>
      <c r="G125" s="199"/>
      <c r="H125" s="190">
        <f>H30</f>
        <v>0</v>
      </c>
      <c r="I125" s="190"/>
    </row>
    <row r="126" spans="1:9" x14ac:dyDescent="0.25">
      <c r="A126" s="7" t="s">
        <v>13</v>
      </c>
      <c r="B126" s="199" t="s">
        <v>107</v>
      </c>
      <c r="C126" s="199"/>
      <c r="D126" s="199"/>
      <c r="E126" s="199"/>
      <c r="F126" s="199"/>
      <c r="G126" s="199"/>
      <c r="H126" s="190">
        <f>H68</f>
        <v>0</v>
      </c>
      <c r="I126" s="190"/>
    </row>
    <row r="127" spans="1:9" x14ac:dyDescent="0.25">
      <c r="A127" s="7" t="s">
        <v>15</v>
      </c>
      <c r="B127" s="199" t="s">
        <v>108</v>
      </c>
      <c r="C127" s="199"/>
      <c r="D127" s="199"/>
      <c r="E127" s="199"/>
      <c r="F127" s="199"/>
      <c r="G127" s="199"/>
      <c r="H127" s="190">
        <f>I77</f>
        <v>0</v>
      </c>
      <c r="I127" s="190"/>
    </row>
    <row r="128" spans="1:9" x14ac:dyDescent="0.25">
      <c r="A128" s="7" t="s">
        <v>17</v>
      </c>
      <c r="B128" s="199" t="s">
        <v>109</v>
      </c>
      <c r="C128" s="199"/>
      <c r="D128" s="199"/>
      <c r="E128" s="199"/>
      <c r="F128" s="199"/>
      <c r="G128" s="199"/>
      <c r="H128" s="190">
        <f>H100</f>
        <v>0</v>
      </c>
      <c r="I128" s="190"/>
    </row>
    <row r="129" spans="1:9" x14ac:dyDescent="0.25">
      <c r="A129" s="7" t="s">
        <v>19</v>
      </c>
      <c r="B129" s="199" t="s">
        <v>110</v>
      </c>
      <c r="C129" s="199"/>
      <c r="D129" s="199"/>
      <c r="E129" s="199"/>
      <c r="F129" s="199"/>
      <c r="G129" s="199"/>
      <c r="H129" s="190">
        <f>H109</f>
        <v>0</v>
      </c>
      <c r="I129" s="190"/>
    </row>
    <row r="130" spans="1:9" x14ac:dyDescent="0.25">
      <c r="A130" s="200" t="s">
        <v>111</v>
      </c>
      <c r="B130" s="200"/>
      <c r="C130" s="200"/>
      <c r="D130" s="200"/>
      <c r="E130" s="200"/>
      <c r="F130" s="200"/>
      <c r="G130" s="200"/>
      <c r="H130" s="206">
        <f>SUM(H125:I129)</f>
        <v>0</v>
      </c>
      <c r="I130" s="206"/>
    </row>
    <row r="131" spans="1:9" x14ac:dyDescent="0.25">
      <c r="A131" s="7" t="s">
        <v>21</v>
      </c>
      <c r="B131" s="199" t="s">
        <v>112</v>
      </c>
      <c r="C131" s="199"/>
      <c r="D131" s="199"/>
      <c r="E131" s="199"/>
      <c r="F131" s="199"/>
      <c r="G131" s="199"/>
      <c r="H131" s="190">
        <f>I120</f>
        <v>0</v>
      </c>
      <c r="I131" s="190"/>
    </row>
    <row r="132" spans="1:9" x14ac:dyDescent="0.25">
      <c r="A132" s="200" t="s">
        <v>113</v>
      </c>
      <c r="B132" s="200"/>
      <c r="C132" s="200"/>
      <c r="D132" s="200"/>
      <c r="E132" s="200"/>
      <c r="F132" s="200"/>
      <c r="G132" s="200"/>
      <c r="H132" s="201">
        <f>H130+H131</f>
        <v>0</v>
      </c>
      <c r="I132" s="201"/>
    </row>
  </sheetData>
  <mergeCells count="187">
    <mergeCell ref="B6:G6"/>
    <mergeCell ref="H6:I6"/>
    <mergeCell ref="B7:G7"/>
    <mergeCell ref="H7:I7"/>
    <mergeCell ref="B8:G8"/>
    <mergeCell ref="H8:I8"/>
    <mergeCell ref="A1:I1"/>
    <mergeCell ref="A2:I2"/>
    <mergeCell ref="A3:I3"/>
    <mergeCell ref="A4:I4"/>
    <mergeCell ref="B5:G5"/>
    <mergeCell ref="H5:I5"/>
    <mergeCell ref="A13:I13"/>
    <mergeCell ref="A14:I14"/>
    <mergeCell ref="A15:I15"/>
    <mergeCell ref="B16:G16"/>
    <mergeCell ref="H16:I16"/>
    <mergeCell ref="B17:G17"/>
    <mergeCell ref="H17:I17"/>
    <mergeCell ref="A9:I9"/>
    <mergeCell ref="A10:I10"/>
    <mergeCell ref="A11:C11"/>
    <mergeCell ref="D11:E11"/>
    <mergeCell ref="F11:I11"/>
    <mergeCell ref="A12:C12"/>
    <mergeCell ref="D12:E12"/>
    <mergeCell ref="F12:I12"/>
    <mergeCell ref="A21:I21"/>
    <mergeCell ref="A22:I22"/>
    <mergeCell ref="B23:G23"/>
    <mergeCell ref="H23:I23"/>
    <mergeCell ref="B24:F24"/>
    <mergeCell ref="H24:I24"/>
    <mergeCell ref="B18:G18"/>
    <mergeCell ref="H18:I18"/>
    <mergeCell ref="B19:G19"/>
    <mergeCell ref="H19:I19"/>
    <mergeCell ref="B20:G20"/>
    <mergeCell ref="H20:I20"/>
    <mergeCell ref="B28:F28"/>
    <mergeCell ref="H28:I28"/>
    <mergeCell ref="B29:F29"/>
    <mergeCell ref="H29:I29"/>
    <mergeCell ref="A30:G30"/>
    <mergeCell ref="H30:I30"/>
    <mergeCell ref="B25:F25"/>
    <mergeCell ref="H25:I25"/>
    <mergeCell ref="B26:F26"/>
    <mergeCell ref="H26:I26"/>
    <mergeCell ref="B27:F27"/>
    <mergeCell ref="H27:I27"/>
    <mergeCell ref="B37:G37"/>
    <mergeCell ref="A38:G38"/>
    <mergeCell ref="A39:I39"/>
    <mergeCell ref="A40:I40"/>
    <mergeCell ref="B41:G41"/>
    <mergeCell ref="B42:G42"/>
    <mergeCell ref="A31:I31"/>
    <mergeCell ref="A32:I32"/>
    <mergeCell ref="A33:I33"/>
    <mergeCell ref="B34:G34"/>
    <mergeCell ref="B35:G35"/>
    <mergeCell ref="B36:G36"/>
    <mergeCell ref="B49:G49"/>
    <mergeCell ref="A50:G50"/>
    <mergeCell ref="A51:I51"/>
    <mergeCell ref="A52:I52"/>
    <mergeCell ref="B53:G53"/>
    <mergeCell ref="H53:I53"/>
    <mergeCell ref="B43:G43"/>
    <mergeCell ref="B44:G44"/>
    <mergeCell ref="B45:G45"/>
    <mergeCell ref="B46:G46"/>
    <mergeCell ref="B47:G47"/>
    <mergeCell ref="B48:G48"/>
    <mergeCell ref="B57:G57"/>
    <mergeCell ref="H57:I57"/>
    <mergeCell ref="B58:G58"/>
    <mergeCell ref="H58:I58"/>
    <mergeCell ref="B59:G59"/>
    <mergeCell ref="H59:I59"/>
    <mergeCell ref="H54:I54"/>
    <mergeCell ref="B55:G55"/>
    <mergeCell ref="H55:I55"/>
    <mergeCell ref="B56:G56"/>
    <mergeCell ref="H56:I56"/>
    <mergeCell ref="B54:F54"/>
    <mergeCell ref="B65:G65"/>
    <mergeCell ref="H65:I65"/>
    <mergeCell ref="B66:G66"/>
    <mergeCell ref="H66:I66"/>
    <mergeCell ref="B67:G67"/>
    <mergeCell ref="H67:I67"/>
    <mergeCell ref="A60:G60"/>
    <mergeCell ref="H60:I60"/>
    <mergeCell ref="A61:I61"/>
    <mergeCell ref="A62:I62"/>
    <mergeCell ref="A63:I63"/>
    <mergeCell ref="B64:G64"/>
    <mergeCell ref="H64:I64"/>
    <mergeCell ref="B73:G73"/>
    <mergeCell ref="B74:G74"/>
    <mergeCell ref="B75:G75"/>
    <mergeCell ref="B76:G76"/>
    <mergeCell ref="A77:G77"/>
    <mergeCell ref="A78:I78"/>
    <mergeCell ref="A68:G68"/>
    <mergeCell ref="H68:I68"/>
    <mergeCell ref="A69:I69"/>
    <mergeCell ref="A70:I70"/>
    <mergeCell ref="B71:G71"/>
    <mergeCell ref="B72:G72"/>
    <mergeCell ref="B85:G85"/>
    <mergeCell ref="B86:G86"/>
    <mergeCell ref="B87:G87"/>
    <mergeCell ref="A88:G88"/>
    <mergeCell ref="A89:I89"/>
    <mergeCell ref="A90:I90"/>
    <mergeCell ref="A79:I79"/>
    <mergeCell ref="A80:I80"/>
    <mergeCell ref="B81:G81"/>
    <mergeCell ref="B82:G82"/>
    <mergeCell ref="B83:G83"/>
    <mergeCell ref="B84:G84"/>
    <mergeCell ref="B97:G97"/>
    <mergeCell ref="H97:I97"/>
    <mergeCell ref="B98:G98"/>
    <mergeCell ref="H98:I98"/>
    <mergeCell ref="B99:G99"/>
    <mergeCell ref="H99:I99"/>
    <mergeCell ref="B91:G91"/>
    <mergeCell ref="B92:G92"/>
    <mergeCell ref="A93:G93"/>
    <mergeCell ref="A94:I94"/>
    <mergeCell ref="A95:I95"/>
    <mergeCell ref="A96:I96"/>
    <mergeCell ref="B104:G104"/>
    <mergeCell ref="H104:I104"/>
    <mergeCell ref="B105:G105"/>
    <mergeCell ref="H105:I105"/>
    <mergeCell ref="B106:G106"/>
    <mergeCell ref="H106:I106"/>
    <mergeCell ref="A100:G100"/>
    <mergeCell ref="H100:I100"/>
    <mergeCell ref="A101:I101"/>
    <mergeCell ref="A102:I102"/>
    <mergeCell ref="B103:G103"/>
    <mergeCell ref="H103:I103"/>
    <mergeCell ref="A110:I110"/>
    <mergeCell ref="A111:I111"/>
    <mergeCell ref="B112:G112"/>
    <mergeCell ref="B113:G113"/>
    <mergeCell ref="B114:G114"/>
    <mergeCell ref="B115:G115"/>
    <mergeCell ref="B107:G107"/>
    <mergeCell ref="H107:I107"/>
    <mergeCell ref="B108:G108"/>
    <mergeCell ref="H108:I108"/>
    <mergeCell ref="A109:G109"/>
    <mergeCell ref="H109:I109"/>
    <mergeCell ref="A121:I121"/>
    <mergeCell ref="A122:I122"/>
    <mergeCell ref="A123:I123"/>
    <mergeCell ref="A124:G124"/>
    <mergeCell ref="H124:I124"/>
    <mergeCell ref="B125:G125"/>
    <mergeCell ref="H125:I125"/>
    <mergeCell ref="A116:B116"/>
    <mergeCell ref="C116:C118"/>
    <mergeCell ref="A117:B117"/>
    <mergeCell ref="A118:B118"/>
    <mergeCell ref="A119:B119"/>
    <mergeCell ref="A120:G120"/>
    <mergeCell ref="A132:G132"/>
    <mergeCell ref="H132:I132"/>
    <mergeCell ref="B129:G129"/>
    <mergeCell ref="H129:I129"/>
    <mergeCell ref="A130:G130"/>
    <mergeCell ref="H130:I130"/>
    <mergeCell ref="B131:G131"/>
    <mergeCell ref="H131:I131"/>
    <mergeCell ref="B126:G126"/>
    <mergeCell ref="H126:I126"/>
    <mergeCell ref="B127:G127"/>
    <mergeCell ref="H127:I127"/>
    <mergeCell ref="B128:G128"/>
    <mergeCell ref="H128:I128"/>
  </mergeCells>
  <pageMargins left="0.511811024" right="0.511811024" top="0.78740157499999996" bottom="0.78740157499999996" header="0.31496062000000002" footer="0.3149606200000000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4F4DAC-F2E0-4587-ACF7-A05959D1979B}">
  <dimension ref="A1:I132"/>
  <sheetViews>
    <sheetView topLeftCell="B26" workbookViewId="0">
      <selection activeCell="K26" sqref="K1:O1048576"/>
    </sheetView>
  </sheetViews>
  <sheetFormatPr defaultRowHeight="15" x14ac:dyDescent="0.25"/>
  <cols>
    <col min="9" max="9" width="26.140625" customWidth="1"/>
  </cols>
  <sheetData>
    <row r="1" spans="1:9" x14ac:dyDescent="0.25">
      <c r="A1" s="203" t="s">
        <v>0</v>
      </c>
      <c r="B1" s="203"/>
      <c r="C1" s="203"/>
      <c r="D1" s="203"/>
      <c r="E1" s="203"/>
      <c r="F1" s="203"/>
      <c r="G1" s="203"/>
      <c r="H1" s="203"/>
      <c r="I1" s="203"/>
    </row>
    <row r="2" spans="1:9" x14ac:dyDescent="0.25">
      <c r="A2" s="204" t="s">
        <v>1</v>
      </c>
      <c r="B2" s="204"/>
      <c r="C2" s="204"/>
      <c r="D2" s="204"/>
      <c r="E2" s="204"/>
      <c r="F2" s="204"/>
      <c r="G2" s="204"/>
      <c r="H2" s="204"/>
      <c r="I2" s="204"/>
    </row>
    <row r="3" spans="1:9" x14ac:dyDescent="0.25">
      <c r="A3" s="205" t="s">
        <v>115</v>
      </c>
      <c r="B3" s="205"/>
      <c r="C3" s="205"/>
      <c r="D3" s="205"/>
      <c r="E3" s="205"/>
      <c r="F3" s="205"/>
      <c r="G3" s="205"/>
      <c r="H3" s="205"/>
      <c r="I3" s="205"/>
    </row>
    <row r="4" spans="1:9" x14ac:dyDescent="0.25">
      <c r="A4" s="185" t="s">
        <v>116</v>
      </c>
      <c r="B4" s="185"/>
      <c r="C4" s="185"/>
      <c r="D4" s="185"/>
      <c r="E4" s="185"/>
      <c r="F4" s="185"/>
      <c r="G4" s="185"/>
      <c r="H4" s="185"/>
      <c r="I4" s="185"/>
    </row>
    <row r="5" spans="1:9" x14ac:dyDescent="0.25">
      <c r="A5" s="32" t="s">
        <v>11</v>
      </c>
      <c r="B5" s="194" t="s">
        <v>117</v>
      </c>
      <c r="C5" s="194"/>
      <c r="D5" s="194"/>
      <c r="E5" s="194"/>
      <c r="F5" s="194"/>
      <c r="G5" s="194"/>
      <c r="H5" s="198" t="s">
        <v>309</v>
      </c>
      <c r="I5" s="198"/>
    </row>
    <row r="6" spans="1:9" ht="30.75" customHeight="1" x14ac:dyDescent="0.25">
      <c r="A6" s="32" t="s">
        <v>13</v>
      </c>
      <c r="B6" s="194" t="s">
        <v>118</v>
      </c>
      <c r="C6" s="194"/>
      <c r="D6" s="194"/>
      <c r="E6" s="194"/>
      <c r="F6" s="194"/>
      <c r="G6" s="194"/>
      <c r="H6" s="195" t="s">
        <v>325</v>
      </c>
      <c r="I6" s="195"/>
    </row>
    <row r="7" spans="1:9" x14ac:dyDescent="0.25">
      <c r="A7" s="32" t="s">
        <v>15</v>
      </c>
      <c r="B7" s="194" t="s">
        <v>119</v>
      </c>
      <c r="C7" s="194"/>
      <c r="D7" s="194"/>
      <c r="E7" s="194"/>
      <c r="F7" s="194"/>
      <c r="G7" s="194"/>
      <c r="H7" s="196" t="s">
        <v>324</v>
      </c>
      <c r="I7" s="197"/>
    </row>
    <row r="8" spans="1:9" x14ac:dyDescent="0.25">
      <c r="A8" s="32" t="s">
        <v>17</v>
      </c>
      <c r="B8" s="194" t="s">
        <v>120</v>
      </c>
      <c r="C8" s="194"/>
      <c r="D8" s="194"/>
      <c r="E8" s="194"/>
      <c r="F8" s="194"/>
      <c r="G8" s="194"/>
      <c r="H8" s="197">
        <v>60</v>
      </c>
      <c r="I8" s="197"/>
    </row>
    <row r="9" spans="1:9" x14ac:dyDescent="0.25">
      <c r="A9" s="186"/>
      <c r="B9" s="186"/>
      <c r="C9" s="186"/>
      <c r="D9" s="186"/>
      <c r="E9" s="186"/>
      <c r="F9" s="186"/>
      <c r="G9" s="186"/>
      <c r="H9" s="186"/>
      <c r="I9" s="186"/>
    </row>
    <row r="10" spans="1:9" x14ac:dyDescent="0.25">
      <c r="A10" s="185" t="s">
        <v>121</v>
      </c>
      <c r="B10" s="185"/>
      <c r="C10" s="185"/>
      <c r="D10" s="185"/>
      <c r="E10" s="185"/>
      <c r="F10" s="185"/>
      <c r="G10" s="185"/>
      <c r="H10" s="185"/>
      <c r="I10" s="185"/>
    </row>
    <row r="11" spans="1:9" x14ac:dyDescent="0.25">
      <c r="A11" s="186" t="s">
        <v>122</v>
      </c>
      <c r="B11" s="186"/>
      <c r="C11" s="186"/>
      <c r="D11" s="186" t="s">
        <v>123</v>
      </c>
      <c r="E11" s="186"/>
      <c r="F11" s="186" t="s">
        <v>124</v>
      </c>
      <c r="G11" s="186"/>
      <c r="H11" s="186"/>
      <c r="I11" s="186"/>
    </row>
    <row r="12" spans="1:9" x14ac:dyDescent="0.25">
      <c r="A12" s="186" t="s">
        <v>125</v>
      </c>
      <c r="B12" s="186"/>
      <c r="C12" s="186"/>
      <c r="D12" s="186" t="s">
        <v>126</v>
      </c>
      <c r="E12" s="186"/>
      <c r="F12" s="186" t="s">
        <v>127</v>
      </c>
      <c r="G12" s="186"/>
      <c r="H12" s="186"/>
      <c r="I12" s="186"/>
    </row>
    <row r="13" spans="1:9" x14ac:dyDescent="0.25">
      <c r="A13" s="185" t="s">
        <v>128</v>
      </c>
      <c r="B13" s="185"/>
      <c r="C13" s="185"/>
      <c r="D13" s="185"/>
      <c r="E13" s="185"/>
      <c r="F13" s="185"/>
      <c r="G13" s="185"/>
      <c r="H13" s="185"/>
      <c r="I13" s="185"/>
    </row>
    <row r="14" spans="1:9" x14ac:dyDescent="0.25">
      <c r="A14" s="185" t="s">
        <v>129</v>
      </c>
      <c r="B14" s="185"/>
      <c r="C14" s="185"/>
      <c r="D14" s="185"/>
      <c r="E14" s="185"/>
      <c r="F14" s="185"/>
      <c r="G14" s="185"/>
      <c r="H14" s="185"/>
      <c r="I14" s="185"/>
    </row>
    <row r="15" spans="1:9" x14ac:dyDescent="0.25">
      <c r="A15" s="193" t="s">
        <v>114</v>
      </c>
      <c r="B15" s="193"/>
      <c r="C15" s="193"/>
      <c r="D15" s="193"/>
      <c r="E15" s="193"/>
      <c r="F15" s="193"/>
      <c r="G15" s="193"/>
      <c r="H15" s="193"/>
      <c r="I15" s="193"/>
    </row>
    <row r="16" spans="1:9" x14ac:dyDescent="0.25">
      <c r="A16" s="2">
        <v>1</v>
      </c>
      <c r="B16" s="228" t="s">
        <v>2</v>
      </c>
      <c r="C16" s="228"/>
      <c r="D16" s="228"/>
      <c r="E16" s="228"/>
      <c r="F16" s="228"/>
      <c r="G16" s="228"/>
      <c r="H16" s="235" t="s">
        <v>130</v>
      </c>
      <c r="I16" s="235"/>
    </row>
    <row r="17" spans="1:9" x14ac:dyDescent="0.25">
      <c r="A17" s="2">
        <v>2</v>
      </c>
      <c r="B17" s="228" t="s">
        <v>3</v>
      </c>
      <c r="C17" s="228"/>
      <c r="D17" s="228"/>
      <c r="E17" s="228"/>
      <c r="F17" s="228"/>
      <c r="G17" s="228"/>
      <c r="H17" s="235" t="s">
        <v>4</v>
      </c>
      <c r="I17" s="235"/>
    </row>
    <row r="18" spans="1:9" x14ac:dyDescent="0.25">
      <c r="A18" s="2">
        <v>3</v>
      </c>
      <c r="B18" s="228" t="s">
        <v>5</v>
      </c>
      <c r="C18" s="228"/>
      <c r="D18" s="228"/>
      <c r="E18" s="228"/>
      <c r="F18" s="228"/>
      <c r="G18" s="228"/>
      <c r="H18" s="238"/>
      <c r="I18" s="239"/>
    </row>
    <row r="19" spans="1:9" x14ac:dyDescent="0.25">
      <c r="A19" s="2">
        <v>4</v>
      </c>
      <c r="B19" s="228" t="s">
        <v>6</v>
      </c>
      <c r="C19" s="228"/>
      <c r="D19" s="228"/>
      <c r="E19" s="228"/>
      <c r="F19" s="228"/>
      <c r="G19" s="228"/>
      <c r="H19" s="235" t="s">
        <v>333</v>
      </c>
      <c r="I19" s="235"/>
    </row>
    <row r="20" spans="1:9" x14ac:dyDescent="0.25">
      <c r="A20" s="2">
        <v>5</v>
      </c>
      <c r="B20" s="228" t="s">
        <v>7</v>
      </c>
      <c r="C20" s="228"/>
      <c r="D20" s="228"/>
      <c r="E20" s="228"/>
      <c r="F20" s="228"/>
      <c r="G20" s="228"/>
      <c r="H20" s="236" t="s">
        <v>307</v>
      </c>
      <c r="I20" s="236"/>
    </row>
    <row r="21" spans="1:9" x14ac:dyDescent="0.25">
      <c r="A21" s="234"/>
      <c r="B21" s="234"/>
      <c r="C21" s="234"/>
      <c r="D21" s="234"/>
      <c r="E21" s="234"/>
      <c r="F21" s="234"/>
      <c r="G21" s="234"/>
      <c r="H21" s="234"/>
      <c r="I21" s="234"/>
    </row>
    <row r="22" spans="1:9" x14ac:dyDescent="0.25">
      <c r="A22" s="218" t="s">
        <v>8</v>
      </c>
      <c r="B22" s="218"/>
      <c r="C22" s="218"/>
      <c r="D22" s="218"/>
      <c r="E22" s="218"/>
      <c r="F22" s="218"/>
      <c r="G22" s="218"/>
      <c r="H22" s="218"/>
      <c r="I22" s="218"/>
    </row>
    <row r="23" spans="1:9" x14ac:dyDescent="0.25">
      <c r="A23" s="1">
        <v>1</v>
      </c>
      <c r="B23" s="218" t="s">
        <v>9</v>
      </c>
      <c r="C23" s="218"/>
      <c r="D23" s="218"/>
      <c r="E23" s="218"/>
      <c r="F23" s="218"/>
      <c r="G23" s="218"/>
      <c r="H23" s="237" t="s">
        <v>10</v>
      </c>
      <c r="I23" s="237"/>
    </row>
    <row r="24" spans="1:9" x14ac:dyDescent="0.25">
      <c r="A24" s="4" t="s">
        <v>11</v>
      </c>
      <c r="B24" s="187" t="s">
        <v>12</v>
      </c>
      <c r="C24" s="188"/>
      <c r="D24" s="188"/>
      <c r="E24" s="188"/>
      <c r="F24" s="189"/>
      <c r="G24" s="5"/>
      <c r="H24" s="190">
        <f>H18</f>
        <v>0</v>
      </c>
      <c r="I24" s="190"/>
    </row>
    <row r="25" spans="1:9" x14ac:dyDescent="0.25">
      <c r="A25" s="7" t="s">
        <v>13</v>
      </c>
      <c r="B25" s="187" t="s">
        <v>14</v>
      </c>
      <c r="C25" s="188"/>
      <c r="D25" s="188"/>
      <c r="E25" s="188"/>
      <c r="F25" s="189"/>
      <c r="G25" s="79"/>
      <c r="H25" s="190">
        <v>0</v>
      </c>
      <c r="I25" s="190"/>
    </row>
    <row r="26" spans="1:9" x14ac:dyDescent="0.25">
      <c r="A26" s="7" t="s">
        <v>15</v>
      </c>
      <c r="B26" s="187" t="s">
        <v>16</v>
      </c>
      <c r="C26" s="188"/>
      <c r="D26" s="188"/>
      <c r="E26" s="188"/>
      <c r="F26" s="189"/>
      <c r="G26" s="5"/>
      <c r="H26" s="190">
        <v>0</v>
      </c>
      <c r="I26" s="190"/>
    </row>
    <row r="27" spans="1:9" x14ac:dyDescent="0.25">
      <c r="A27" s="4" t="s">
        <v>17</v>
      </c>
      <c r="B27" s="187" t="s">
        <v>18</v>
      </c>
      <c r="C27" s="188"/>
      <c r="D27" s="188"/>
      <c r="E27" s="188"/>
      <c r="F27" s="189"/>
      <c r="G27" s="5"/>
      <c r="H27" s="190">
        <v>0</v>
      </c>
      <c r="I27" s="190"/>
    </row>
    <row r="28" spans="1:9" x14ac:dyDescent="0.25">
      <c r="A28" s="4" t="s">
        <v>19</v>
      </c>
      <c r="B28" s="187" t="s">
        <v>20</v>
      </c>
      <c r="C28" s="188"/>
      <c r="D28" s="188"/>
      <c r="E28" s="188"/>
      <c r="F28" s="189"/>
      <c r="G28" s="5"/>
      <c r="H28" s="190">
        <v>0</v>
      </c>
      <c r="I28" s="190"/>
    </row>
    <row r="29" spans="1:9" x14ac:dyDescent="0.25">
      <c r="A29" s="4" t="s">
        <v>21</v>
      </c>
      <c r="B29" s="187" t="s">
        <v>22</v>
      </c>
      <c r="C29" s="188"/>
      <c r="D29" s="188"/>
      <c r="E29" s="188"/>
      <c r="F29" s="189"/>
      <c r="G29" s="5"/>
      <c r="H29" s="191">
        <v>0</v>
      </c>
      <c r="I29" s="191"/>
    </row>
    <row r="30" spans="1:9" x14ac:dyDescent="0.25">
      <c r="A30" s="193" t="s">
        <v>23</v>
      </c>
      <c r="B30" s="193"/>
      <c r="C30" s="193"/>
      <c r="D30" s="193"/>
      <c r="E30" s="193"/>
      <c r="F30" s="193"/>
      <c r="G30" s="193"/>
      <c r="H30" s="231">
        <f>SUM(H24:I29)</f>
        <v>0</v>
      </c>
      <c r="I30" s="231"/>
    </row>
    <row r="31" spans="1:9" x14ac:dyDescent="0.25">
      <c r="A31" s="234"/>
      <c r="B31" s="234"/>
      <c r="C31" s="234"/>
      <c r="D31" s="234"/>
      <c r="E31" s="234"/>
      <c r="F31" s="234"/>
      <c r="G31" s="234"/>
      <c r="H31" s="234"/>
      <c r="I31" s="234"/>
    </row>
    <row r="32" spans="1:9" x14ac:dyDescent="0.25">
      <c r="A32" s="218" t="s">
        <v>24</v>
      </c>
      <c r="B32" s="218"/>
      <c r="C32" s="218"/>
      <c r="D32" s="218"/>
      <c r="E32" s="218"/>
      <c r="F32" s="218"/>
      <c r="G32" s="218"/>
      <c r="H32" s="218"/>
      <c r="I32" s="218"/>
    </row>
    <row r="33" spans="1:9" x14ac:dyDescent="0.25">
      <c r="A33" s="218" t="s">
        <v>25</v>
      </c>
      <c r="B33" s="218"/>
      <c r="C33" s="218"/>
      <c r="D33" s="218"/>
      <c r="E33" s="218"/>
      <c r="F33" s="218"/>
      <c r="G33" s="218"/>
      <c r="H33" s="218"/>
      <c r="I33" s="218"/>
    </row>
    <row r="34" spans="1:9" x14ac:dyDescent="0.25">
      <c r="A34" s="11" t="s">
        <v>26</v>
      </c>
      <c r="B34" s="218" t="s">
        <v>27</v>
      </c>
      <c r="C34" s="218"/>
      <c r="D34" s="218"/>
      <c r="E34" s="218"/>
      <c r="F34" s="218"/>
      <c r="G34" s="218"/>
      <c r="H34" s="11" t="s">
        <v>28</v>
      </c>
      <c r="I34" s="11" t="s">
        <v>10</v>
      </c>
    </row>
    <row r="35" spans="1:9" x14ac:dyDescent="0.25">
      <c r="A35" s="3" t="s">
        <v>11</v>
      </c>
      <c r="B35" s="228" t="s">
        <v>29</v>
      </c>
      <c r="C35" s="228"/>
      <c r="D35" s="228"/>
      <c r="E35" s="228"/>
      <c r="F35" s="228"/>
      <c r="G35" s="228"/>
      <c r="H35" s="12">
        <f>1/12</f>
        <v>8.3333333333333329E-2</v>
      </c>
      <c r="I35" s="5">
        <f>H35*$H$30</f>
        <v>0</v>
      </c>
    </row>
    <row r="36" spans="1:9" x14ac:dyDescent="0.25">
      <c r="A36" s="3" t="s">
        <v>13</v>
      </c>
      <c r="B36" s="228" t="s">
        <v>30</v>
      </c>
      <c r="C36" s="228"/>
      <c r="D36" s="228"/>
      <c r="E36" s="228"/>
      <c r="F36" s="228"/>
      <c r="G36" s="228"/>
      <c r="H36" s="12">
        <v>0.121</v>
      </c>
      <c r="I36" s="5">
        <f>H36*$H$30</f>
        <v>0</v>
      </c>
    </row>
    <row r="37" spans="1:9" x14ac:dyDescent="0.25">
      <c r="A37" s="13" t="s">
        <v>15</v>
      </c>
      <c r="B37" s="199" t="s">
        <v>31</v>
      </c>
      <c r="C37" s="199"/>
      <c r="D37" s="199"/>
      <c r="E37" s="199"/>
      <c r="F37" s="199"/>
      <c r="G37" s="199"/>
      <c r="H37" s="14">
        <f>(H35+H36)*H50</f>
        <v>6.9064666666666663E-2</v>
      </c>
      <c r="I37" s="5">
        <f>H37*$H$30</f>
        <v>0</v>
      </c>
    </row>
    <row r="38" spans="1:9" x14ac:dyDescent="0.25">
      <c r="A38" s="193" t="s">
        <v>32</v>
      </c>
      <c r="B38" s="193"/>
      <c r="C38" s="193"/>
      <c r="D38" s="193"/>
      <c r="E38" s="193"/>
      <c r="F38" s="193"/>
      <c r="G38" s="193"/>
      <c r="H38" s="15">
        <f>SUM(H35:H37)</f>
        <v>0.27339799999999997</v>
      </c>
      <c r="I38" s="16">
        <f>SUM(I35:I37)</f>
        <v>0</v>
      </c>
    </row>
    <row r="39" spans="1:9" x14ac:dyDescent="0.25">
      <c r="A39" s="230"/>
      <c r="B39" s="230"/>
      <c r="C39" s="230"/>
      <c r="D39" s="230"/>
      <c r="E39" s="230"/>
      <c r="F39" s="230"/>
      <c r="G39" s="230"/>
      <c r="H39" s="230"/>
      <c r="I39" s="230"/>
    </row>
    <row r="40" spans="1:9" x14ac:dyDescent="0.25">
      <c r="A40" s="218" t="s">
        <v>33</v>
      </c>
      <c r="B40" s="218"/>
      <c r="C40" s="218"/>
      <c r="D40" s="218"/>
      <c r="E40" s="218"/>
      <c r="F40" s="218"/>
      <c r="G40" s="218"/>
      <c r="H40" s="218"/>
      <c r="I40" s="218"/>
    </row>
    <row r="41" spans="1:9" x14ac:dyDescent="0.25">
      <c r="A41" s="9" t="s">
        <v>34</v>
      </c>
      <c r="B41" s="218" t="s">
        <v>35</v>
      </c>
      <c r="C41" s="218"/>
      <c r="D41" s="218"/>
      <c r="E41" s="218"/>
      <c r="F41" s="218"/>
      <c r="G41" s="218"/>
      <c r="H41" s="9" t="s">
        <v>28</v>
      </c>
      <c r="I41" s="11" t="s">
        <v>10</v>
      </c>
    </row>
    <row r="42" spans="1:9" x14ac:dyDescent="0.25">
      <c r="A42" s="3" t="s">
        <v>11</v>
      </c>
      <c r="B42" s="228" t="s">
        <v>36</v>
      </c>
      <c r="C42" s="228"/>
      <c r="D42" s="228"/>
      <c r="E42" s="228"/>
      <c r="F42" s="228"/>
      <c r="G42" s="228"/>
      <c r="H42" s="17">
        <v>0.2</v>
      </c>
      <c r="I42" s="8">
        <f>H42*$H$30</f>
        <v>0</v>
      </c>
    </row>
    <row r="43" spans="1:9" x14ac:dyDescent="0.25">
      <c r="A43" s="3" t="s">
        <v>13</v>
      </c>
      <c r="B43" s="228" t="s">
        <v>37</v>
      </c>
      <c r="C43" s="228"/>
      <c r="D43" s="228"/>
      <c r="E43" s="228"/>
      <c r="F43" s="228"/>
      <c r="G43" s="228"/>
      <c r="H43" s="17">
        <v>2.5000000000000001E-2</v>
      </c>
      <c r="I43" s="8">
        <f t="shared" ref="I43:I49" si="0">H43*$H$30</f>
        <v>0</v>
      </c>
    </row>
    <row r="44" spans="1:9" x14ac:dyDescent="0.25">
      <c r="A44" s="18" t="s">
        <v>15</v>
      </c>
      <c r="B44" s="199" t="s">
        <v>38</v>
      </c>
      <c r="C44" s="199"/>
      <c r="D44" s="199"/>
      <c r="E44" s="199"/>
      <c r="F44" s="199"/>
      <c r="G44" s="199"/>
      <c r="H44" s="19"/>
      <c r="I44" s="8">
        <f t="shared" si="0"/>
        <v>0</v>
      </c>
    </row>
    <row r="45" spans="1:9" x14ac:dyDescent="0.25">
      <c r="A45" s="18" t="s">
        <v>17</v>
      </c>
      <c r="B45" s="228" t="s">
        <v>39</v>
      </c>
      <c r="C45" s="228"/>
      <c r="D45" s="228"/>
      <c r="E45" s="228"/>
      <c r="F45" s="228"/>
      <c r="G45" s="228"/>
      <c r="H45" s="17">
        <v>1.4999999999999999E-2</v>
      </c>
      <c r="I45" s="8">
        <f t="shared" si="0"/>
        <v>0</v>
      </c>
    </row>
    <row r="46" spans="1:9" x14ac:dyDescent="0.25">
      <c r="A46" s="3" t="s">
        <v>19</v>
      </c>
      <c r="B46" s="228" t="s">
        <v>40</v>
      </c>
      <c r="C46" s="228"/>
      <c r="D46" s="228"/>
      <c r="E46" s="228"/>
      <c r="F46" s="228"/>
      <c r="G46" s="228"/>
      <c r="H46" s="20">
        <v>0.01</v>
      </c>
      <c r="I46" s="8">
        <f t="shared" si="0"/>
        <v>0</v>
      </c>
    </row>
    <row r="47" spans="1:9" x14ac:dyDescent="0.25">
      <c r="A47" s="3" t="s">
        <v>21</v>
      </c>
      <c r="B47" s="228" t="s">
        <v>41</v>
      </c>
      <c r="C47" s="228"/>
      <c r="D47" s="228"/>
      <c r="E47" s="228"/>
      <c r="F47" s="228"/>
      <c r="G47" s="228"/>
      <c r="H47" s="17">
        <v>6.0000000000000001E-3</v>
      </c>
      <c r="I47" s="8">
        <f t="shared" si="0"/>
        <v>0</v>
      </c>
    </row>
    <row r="48" spans="1:9" x14ac:dyDescent="0.25">
      <c r="A48" s="3" t="s">
        <v>42</v>
      </c>
      <c r="B48" s="228" t="s">
        <v>43</v>
      </c>
      <c r="C48" s="228"/>
      <c r="D48" s="228"/>
      <c r="E48" s="228"/>
      <c r="F48" s="228"/>
      <c r="G48" s="228"/>
      <c r="H48" s="17">
        <v>2E-3</v>
      </c>
      <c r="I48" s="8">
        <f t="shared" si="0"/>
        <v>0</v>
      </c>
    </row>
    <row r="49" spans="1:9" x14ac:dyDescent="0.25">
      <c r="A49" s="3" t="s">
        <v>44</v>
      </c>
      <c r="B49" s="228" t="s">
        <v>45</v>
      </c>
      <c r="C49" s="228"/>
      <c r="D49" s="228"/>
      <c r="E49" s="228"/>
      <c r="F49" s="228"/>
      <c r="G49" s="228"/>
      <c r="H49" s="20">
        <v>0.08</v>
      </c>
      <c r="I49" s="8">
        <f t="shared" si="0"/>
        <v>0</v>
      </c>
    </row>
    <row r="50" spans="1:9" x14ac:dyDescent="0.25">
      <c r="A50" s="193" t="s">
        <v>32</v>
      </c>
      <c r="B50" s="193"/>
      <c r="C50" s="193"/>
      <c r="D50" s="193"/>
      <c r="E50" s="193"/>
      <c r="F50" s="193"/>
      <c r="G50" s="193"/>
      <c r="H50" s="15">
        <f>SUM(H42:H49)</f>
        <v>0.33800000000000002</v>
      </c>
      <c r="I50" s="10">
        <f>SUM(I42:I49)</f>
        <v>0</v>
      </c>
    </row>
    <row r="51" spans="1:9" x14ac:dyDescent="0.25">
      <c r="A51" s="230"/>
      <c r="B51" s="230"/>
      <c r="C51" s="230"/>
      <c r="D51" s="230"/>
      <c r="E51" s="230"/>
      <c r="F51" s="230"/>
      <c r="G51" s="230"/>
      <c r="H51" s="230"/>
      <c r="I51" s="230"/>
    </row>
    <row r="52" spans="1:9" x14ac:dyDescent="0.25">
      <c r="A52" s="218" t="s">
        <v>46</v>
      </c>
      <c r="B52" s="218"/>
      <c r="C52" s="218"/>
      <c r="D52" s="218"/>
      <c r="E52" s="218"/>
      <c r="F52" s="218"/>
      <c r="G52" s="218"/>
      <c r="H52" s="218"/>
      <c r="I52" s="218"/>
    </row>
    <row r="53" spans="1:9" x14ac:dyDescent="0.25">
      <c r="A53" s="9" t="s">
        <v>47</v>
      </c>
      <c r="B53" s="218" t="s">
        <v>48</v>
      </c>
      <c r="C53" s="218"/>
      <c r="D53" s="218"/>
      <c r="E53" s="218"/>
      <c r="F53" s="218"/>
      <c r="G53" s="218"/>
      <c r="H53" s="193" t="s">
        <v>10</v>
      </c>
      <c r="I53" s="193"/>
    </row>
    <row r="54" spans="1:9" x14ac:dyDescent="0.25">
      <c r="A54" s="3" t="s">
        <v>11</v>
      </c>
      <c r="B54" s="232" t="s">
        <v>49</v>
      </c>
      <c r="C54" s="230"/>
      <c r="D54" s="230"/>
      <c r="E54" s="230"/>
      <c r="F54" s="233"/>
      <c r="G54" s="78">
        <v>7.84</v>
      </c>
      <c r="H54" s="190"/>
      <c r="I54" s="190"/>
    </row>
    <row r="55" spans="1:9" x14ac:dyDescent="0.25">
      <c r="A55" s="3" t="s">
        <v>13</v>
      </c>
      <c r="B55" s="228" t="s">
        <v>50</v>
      </c>
      <c r="C55" s="228"/>
      <c r="D55" s="228"/>
      <c r="E55" s="228"/>
      <c r="F55" s="228"/>
      <c r="G55" s="228"/>
      <c r="H55" s="190"/>
      <c r="I55" s="190"/>
    </row>
    <row r="56" spans="1:9" x14ac:dyDescent="0.25">
      <c r="A56" s="3" t="s">
        <v>15</v>
      </c>
      <c r="B56" s="199" t="s">
        <v>51</v>
      </c>
      <c r="C56" s="199"/>
      <c r="D56" s="199"/>
      <c r="E56" s="199"/>
      <c r="F56" s="199"/>
      <c r="G56" s="199"/>
      <c r="H56" s="190"/>
      <c r="I56" s="190"/>
    </row>
    <row r="57" spans="1:9" x14ac:dyDescent="0.25">
      <c r="A57" s="3" t="s">
        <v>17</v>
      </c>
      <c r="B57" s="228" t="s">
        <v>52</v>
      </c>
      <c r="C57" s="228"/>
      <c r="D57" s="228"/>
      <c r="E57" s="228"/>
      <c r="F57" s="228"/>
      <c r="G57" s="228"/>
      <c r="H57" s="190"/>
      <c r="I57" s="190"/>
    </row>
    <row r="58" spans="1:9" x14ac:dyDescent="0.25">
      <c r="A58" s="3" t="s">
        <v>19</v>
      </c>
      <c r="B58" s="228" t="s">
        <v>53</v>
      </c>
      <c r="C58" s="228"/>
      <c r="D58" s="228"/>
      <c r="E58" s="228"/>
      <c r="F58" s="228"/>
      <c r="G58" s="228"/>
      <c r="H58" s="190"/>
      <c r="I58" s="190"/>
    </row>
    <row r="59" spans="1:9" x14ac:dyDescent="0.25">
      <c r="A59" s="3" t="s">
        <v>21</v>
      </c>
      <c r="B59" s="228" t="s">
        <v>336</v>
      </c>
      <c r="C59" s="228"/>
      <c r="D59" s="228"/>
      <c r="E59" s="228"/>
      <c r="F59" s="228"/>
      <c r="G59" s="228"/>
      <c r="H59" s="190"/>
      <c r="I59" s="190"/>
    </row>
    <row r="60" spans="1:9" x14ac:dyDescent="0.25">
      <c r="A60" s="193" t="s">
        <v>32</v>
      </c>
      <c r="B60" s="193"/>
      <c r="C60" s="193"/>
      <c r="D60" s="193"/>
      <c r="E60" s="193"/>
      <c r="F60" s="193"/>
      <c r="G60" s="193"/>
      <c r="H60" s="231">
        <f>SUM(H54:H59)</f>
        <v>0</v>
      </c>
      <c r="I60" s="231"/>
    </row>
    <row r="61" spans="1:9" x14ac:dyDescent="0.25">
      <c r="A61" s="229"/>
      <c r="B61" s="229"/>
      <c r="C61" s="229"/>
      <c r="D61" s="229"/>
      <c r="E61" s="229"/>
      <c r="F61" s="229"/>
      <c r="G61" s="229"/>
      <c r="H61" s="229"/>
      <c r="I61" s="229"/>
    </row>
    <row r="62" spans="1:9" x14ac:dyDescent="0.25">
      <c r="A62" s="226" t="s">
        <v>55</v>
      </c>
      <c r="B62" s="226"/>
      <c r="C62" s="226"/>
      <c r="D62" s="226"/>
      <c r="E62" s="226"/>
      <c r="F62" s="226"/>
      <c r="G62" s="226"/>
      <c r="H62" s="226"/>
      <c r="I62" s="226"/>
    </row>
    <row r="63" spans="1:9" x14ac:dyDescent="0.25">
      <c r="A63" s="227"/>
      <c r="B63" s="227"/>
      <c r="C63" s="227"/>
      <c r="D63" s="227"/>
      <c r="E63" s="227"/>
      <c r="F63" s="227"/>
      <c r="G63" s="227"/>
      <c r="H63" s="227"/>
      <c r="I63" s="227"/>
    </row>
    <row r="64" spans="1:9" x14ac:dyDescent="0.25">
      <c r="A64" s="21">
        <v>2</v>
      </c>
      <c r="B64" s="210" t="s">
        <v>56</v>
      </c>
      <c r="C64" s="210"/>
      <c r="D64" s="210"/>
      <c r="E64" s="210"/>
      <c r="F64" s="210"/>
      <c r="G64" s="210"/>
      <c r="H64" s="200" t="s">
        <v>10</v>
      </c>
      <c r="I64" s="200"/>
    </row>
    <row r="65" spans="1:9" x14ac:dyDescent="0.25">
      <c r="A65" s="7" t="s">
        <v>26</v>
      </c>
      <c r="B65" s="199" t="s">
        <v>57</v>
      </c>
      <c r="C65" s="199"/>
      <c r="D65" s="199"/>
      <c r="E65" s="199"/>
      <c r="F65" s="199"/>
      <c r="G65" s="199"/>
      <c r="H65" s="190">
        <f>I38</f>
        <v>0</v>
      </c>
      <c r="I65" s="190"/>
    </row>
    <row r="66" spans="1:9" x14ac:dyDescent="0.25">
      <c r="A66" s="7" t="s">
        <v>34</v>
      </c>
      <c r="B66" s="199" t="s">
        <v>35</v>
      </c>
      <c r="C66" s="199"/>
      <c r="D66" s="199"/>
      <c r="E66" s="199"/>
      <c r="F66" s="199"/>
      <c r="G66" s="199"/>
      <c r="H66" s="190">
        <f>I50</f>
        <v>0</v>
      </c>
      <c r="I66" s="190"/>
    </row>
    <row r="67" spans="1:9" x14ac:dyDescent="0.25">
      <c r="A67" s="7" t="s">
        <v>47</v>
      </c>
      <c r="B67" s="199" t="s">
        <v>48</v>
      </c>
      <c r="C67" s="199"/>
      <c r="D67" s="199"/>
      <c r="E67" s="199"/>
      <c r="F67" s="199"/>
      <c r="G67" s="199"/>
      <c r="H67" s="190">
        <f>H60</f>
        <v>0</v>
      </c>
      <c r="I67" s="190"/>
    </row>
    <row r="68" spans="1:9" x14ac:dyDescent="0.25">
      <c r="A68" s="193" t="s">
        <v>32</v>
      </c>
      <c r="B68" s="193"/>
      <c r="C68" s="193"/>
      <c r="D68" s="193"/>
      <c r="E68" s="193"/>
      <c r="F68" s="193"/>
      <c r="G68" s="193"/>
      <c r="H68" s="231">
        <f>SUM(H65:H67)</f>
        <v>0</v>
      </c>
      <c r="I68" s="231"/>
    </row>
    <row r="69" spans="1:9" x14ac:dyDescent="0.25">
      <c r="A69" s="225"/>
      <c r="B69" s="225"/>
      <c r="C69" s="225"/>
      <c r="D69" s="225"/>
      <c r="E69" s="225"/>
      <c r="F69" s="225"/>
      <c r="G69" s="225"/>
      <c r="H69" s="225"/>
      <c r="I69" s="225"/>
    </row>
    <row r="70" spans="1:9" x14ac:dyDescent="0.25">
      <c r="A70" s="218" t="s">
        <v>58</v>
      </c>
      <c r="B70" s="218"/>
      <c r="C70" s="218"/>
      <c r="D70" s="218"/>
      <c r="E70" s="218"/>
      <c r="F70" s="218"/>
      <c r="G70" s="218"/>
      <c r="H70" s="218"/>
      <c r="I70" s="218"/>
    </row>
    <row r="71" spans="1:9" x14ac:dyDescent="0.25">
      <c r="A71" s="1">
        <v>3</v>
      </c>
      <c r="B71" s="218" t="s">
        <v>59</v>
      </c>
      <c r="C71" s="218"/>
      <c r="D71" s="218"/>
      <c r="E71" s="218"/>
      <c r="F71" s="218"/>
      <c r="G71" s="218"/>
      <c r="H71" s="9" t="s">
        <v>28</v>
      </c>
      <c r="I71" s="11" t="s">
        <v>10</v>
      </c>
    </row>
    <row r="72" spans="1:9" x14ac:dyDescent="0.25">
      <c r="A72" s="4" t="s">
        <v>11</v>
      </c>
      <c r="B72" s="228" t="s">
        <v>60</v>
      </c>
      <c r="C72" s="228"/>
      <c r="D72" s="228"/>
      <c r="E72" s="228"/>
      <c r="F72" s="228"/>
      <c r="G72" s="228"/>
      <c r="H72" s="14">
        <f>5%/12</f>
        <v>4.1666666666666666E-3</v>
      </c>
      <c r="I72" s="8">
        <f>H72*$H$30</f>
        <v>0</v>
      </c>
    </row>
    <row r="73" spans="1:9" x14ac:dyDescent="0.25">
      <c r="A73" s="4" t="s">
        <v>13</v>
      </c>
      <c r="B73" s="228" t="s">
        <v>61</v>
      </c>
      <c r="C73" s="228"/>
      <c r="D73" s="228"/>
      <c r="E73" s="228"/>
      <c r="F73" s="228"/>
      <c r="G73" s="228"/>
      <c r="H73" s="14">
        <f>H72*H49</f>
        <v>3.3333333333333332E-4</v>
      </c>
      <c r="I73" s="8">
        <f t="shared" ref="I73:I76" si="1">H73*$H$30</f>
        <v>0</v>
      </c>
    </row>
    <row r="74" spans="1:9" x14ac:dyDescent="0.25">
      <c r="A74" s="4" t="s">
        <v>15</v>
      </c>
      <c r="B74" s="228" t="s">
        <v>62</v>
      </c>
      <c r="C74" s="228"/>
      <c r="D74" s="228"/>
      <c r="E74" s="228"/>
      <c r="F74" s="228"/>
      <c r="G74" s="228"/>
      <c r="H74" s="14">
        <f>7/30/12</f>
        <v>1.9444444444444445E-2</v>
      </c>
      <c r="I74" s="8">
        <f t="shared" si="1"/>
        <v>0</v>
      </c>
    </row>
    <row r="75" spans="1:9" x14ac:dyDescent="0.25">
      <c r="A75" s="4" t="s">
        <v>17</v>
      </c>
      <c r="B75" s="228" t="s">
        <v>63</v>
      </c>
      <c r="C75" s="228"/>
      <c r="D75" s="228"/>
      <c r="E75" s="228"/>
      <c r="F75" s="228"/>
      <c r="G75" s="228"/>
      <c r="H75" s="14">
        <f>H74*H50</f>
        <v>6.5722222222222224E-3</v>
      </c>
      <c r="I75" s="8">
        <f t="shared" si="1"/>
        <v>0</v>
      </c>
    </row>
    <row r="76" spans="1:9" x14ac:dyDescent="0.25">
      <c r="A76" s="4" t="s">
        <v>19</v>
      </c>
      <c r="B76" s="228" t="s">
        <v>64</v>
      </c>
      <c r="C76" s="228"/>
      <c r="D76" s="228"/>
      <c r="E76" s="228"/>
      <c r="F76" s="228"/>
      <c r="G76" s="228"/>
      <c r="H76" s="14">
        <v>0.04</v>
      </c>
      <c r="I76" s="8">
        <f t="shared" si="1"/>
        <v>0</v>
      </c>
    </row>
    <row r="77" spans="1:9" x14ac:dyDescent="0.25">
      <c r="A77" s="193" t="s">
        <v>32</v>
      </c>
      <c r="B77" s="193"/>
      <c r="C77" s="193"/>
      <c r="D77" s="193"/>
      <c r="E77" s="193"/>
      <c r="F77" s="193"/>
      <c r="G77" s="193"/>
      <c r="H77" s="15">
        <f>SUM(H72:H76)</f>
        <v>7.0516666666666672E-2</v>
      </c>
      <c r="I77" s="10">
        <f>SUM(I72:I76)</f>
        <v>0</v>
      </c>
    </row>
    <row r="78" spans="1:9" x14ac:dyDescent="0.25">
      <c r="A78" s="230"/>
      <c r="B78" s="230"/>
      <c r="C78" s="230"/>
      <c r="D78" s="230"/>
      <c r="E78" s="230"/>
      <c r="F78" s="230"/>
      <c r="G78" s="230"/>
      <c r="H78" s="230"/>
      <c r="I78" s="230"/>
    </row>
    <row r="79" spans="1:9" x14ac:dyDescent="0.25">
      <c r="A79" s="218" t="s">
        <v>65</v>
      </c>
      <c r="B79" s="218"/>
      <c r="C79" s="218"/>
      <c r="D79" s="218"/>
      <c r="E79" s="218"/>
      <c r="F79" s="218"/>
      <c r="G79" s="218"/>
      <c r="H79" s="218"/>
      <c r="I79" s="218"/>
    </row>
    <row r="80" spans="1:9" x14ac:dyDescent="0.25">
      <c r="A80" s="218" t="s">
        <v>66</v>
      </c>
      <c r="B80" s="218"/>
      <c r="C80" s="218"/>
      <c r="D80" s="218"/>
      <c r="E80" s="218"/>
      <c r="F80" s="218"/>
      <c r="G80" s="218"/>
      <c r="H80" s="218"/>
      <c r="I80" s="218"/>
    </row>
    <row r="81" spans="1:9" x14ac:dyDescent="0.25">
      <c r="A81" s="11" t="s">
        <v>67</v>
      </c>
      <c r="B81" s="218" t="s">
        <v>68</v>
      </c>
      <c r="C81" s="218"/>
      <c r="D81" s="218"/>
      <c r="E81" s="218"/>
      <c r="F81" s="218"/>
      <c r="G81" s="218"/>
      <c r="H81" s="9" t="s">
        <v>28</v>
      </c>
      <c r="I81" s="11" t="s">
        <v>10</v>
      </c>
    </row>
    <row r="82" spans="1:9" x14ac:dyDescent="0.25">
      <c r="A82" s="3" t="s">
        <v>11</v>
      </c>
      <c r="B82" s="228" t="s">
        <v>69</v>
      </c>
      <c r="C82" s="228"/>
      <c r="D82" s="228"/>
      <c r="E82" s="228"/>
      <c r="F82" s="228"/>
      <c r="G82" s="228"/>
      <c r="H82" s="12">
        <v>0</v>
      </c>
      <c r="I82" s="5">
        <f t="shared" ref="I82" si="2">H82*$H$49</f>
        <v>0</v>
      </c>
    </row>
    <row r="83" spans="1:9" x14ac:dyDescent="0.25">
      <c r="A83" s="3" t="s">
        <v>13</v>
      </c>
      <c r="B83" s="228" t="s">
        <v>70</v>
      </c>
      <c r="C83" s="228"/>
      <c r="D83" s="228"/>
      <c r="E83" s="228"/>
      <c r="F83" s="228"/>
      <c r="G83" s="228"/>
      <c r="H83" s="12">
        <v>2.8E-3</v>
      </c>
      <c r="I83" s="5">
        <f>H83*$H$30</f>
        <v>0</v>
      </c>
    </row>
    <row r="84" spans="1:9" x14ac:dyDescent="0.25">
      <c r="A84" s="3" t="s">
        <v>15</v>
      </c>
      <c r="B84" s="228" t="s">
        <v>71</v>
      </c>
      <c r="C84" s="228"/>
      <c r="D84" s="228"/>
      <c r="E84" s="228"/>
      <c r="F84" s="228"/>
      <c r="G84" s="228"/>
      <c r="H84" s="12">
        <v>4.0000000000000002E-4</v>
      </c>
      <c r="I84" s="5">
        <f t="shared" ref="I84:I87" si="3">H84*$H$30</f>
        <v>0</v>
      </c>
    </row>
    <row r="85" spans="1:9" x14ac:dyDescent="0.25">
      <c r="A85" s="3" t="s">
        <v>17</v>
      </c>
      <c r="B85" s="228" t="s">
        <v>72</v>
      </c>
      <c r="C85" s="228"/>
      <c r="D85" s="228"/>
      <c r="E85" s="228"/>
      <c r="F85" s="228"/>
      <c r="G85" s="228"/>
      <c r="H85" s="12">
        <v>2.5000000000000001E-3</v>
      </c>
      <c r="I85" s="5">
        <f t="shared" si="3"/>
        <v>0</v>
      </c>
    </row>
    <row r="86" spans="1:9" x14ac:dyDescent="0.25">
      <c r="A86" s="3" t="s">
        <v>19</v>
      </c>
      <c r="B86" s="228" t="s">
        <v>73</v>
      </c>
      <c r="C86" s="228"/>
      <c r="D86" s="228"/>
      <c r="E86" s="228"/>
      <c r="F86" s="228"/>
      <c r="G86" s="228"/>
      <c r="H86" s="12">
        <v>5.9999999999999995E-4</v>
      </c>
      <c r="I86" s="5">
        <f t="shared" si="3"/>
        <v>0</v>
      </c>
    </row>
    <row r="87" spans="1:9" x14ac:dyDescent="0.25">
      <c r="A87" s="3" t="s">
        <v>21</v>
      </c>
      <c r="B87" s="228" t="s">
        <v>74</v>
      </c>
      <c r="C87" s="228"/>
      <c r="D87" s="228"/>
      <c r="E87" s="228"/>
      <c r="F87" s="228"/>
      <c r="G87" s="228"/>
      <c r="H87" s="12">
        <v>0</v>
      </c>
      <c r="I87" s="5">
        <f t="shared" si="3"/>
        <v>0</v>
      </c>
    </row>
    <row r="88" spans="1:9" x14ac:dyDescent="0.25">
      <c r="A88" s="193" t="s">
        <v>32</v>
      </c>
      <c r="B88" s="193"/>
      <c r="C88" s="193"/>
      <c r="D88" s="193"/>
      <c r="E88" s="193"/>
      <c r="F88" s="193"/>
      <c r="G88" s="193"/>
      <c r="H88" s="15">
        <f>SUM(H82:H87)</f>
        <v>6.3E-3</v>
      </c>
      <c r="I88" s="10">
        <f>SUM(I82:I87)</f>
        <v>0</v>
      </c>
    </row>
    <row r="89" spans="1:9" x14ac:dyDescent="0.25">
      <c r="A89" s="225"/>
      <c r="B89" s="225"/>
      <c r="C89" s="225"/>
      <c r="D89" s="225"/>
      <c r="E89" s="225"/>
      <c r="F89" s="225"/>
      <c r="G89" s="225"/>
      <c r="H89" s="225"/>
      <c r="I89" s="225"/>
    </row>
    <row r="90" spans="1:9" x14ac:dyDescent="0.25">
      <c r="A90" s="218" t="s">
        <v>75</v>
      </c>
      <c r="B90" s="218"/>
      <c r="C90" s="218"/>
      <c r="D90" s="218"/>
      <c r="E90" s="218"/>
      <c r="F90" s="218"/>
      <c r="G90" s="218"/>
      <c r="H90" s="218"/>
      <c r="I90" s="218"/>
    </row>
    <row r="91" spans="1:9" x14ac:dyDescent="0.25">
      <c r="A91" s="11" t="s">
        <v>76</v>
      </c>
      <c r="B91" s="218" t="s">
        <v>77</v>
      </c>
      <c r="C91" s="218"/>
      <c r="D91" s="218"/>
      <c r="E91" s="218"/>
      <c r="F91" s="218"/>
      <c r="G91" s="218"/>
      <c r="H91" s="9" t="s">
        <v>28</v>
      </c>
      <c r="I91" s="11" t="s">
        <v>10</v>
      </c>
    </row>
    <row r="92" spans="1:9" x14ac:dyDescent="0.25">
      <c r="A92" s="3" t="s">
        <v>11</v>
      </c>
      <c r="B92" s="228" t="s">
        <v>78</v>
      </c>
      <c r="C92" s="228"/>
      <c r="D92" s="228"/>
      <c r="E92" s="228"/>
      <c r="F92" s="228"/>
      <c r="G92" s="228"/>
      <c r="H92" s="12">
        <v>0</v>
      </c>
      <c r="I92" s="5">
        <v>0</v>
      </c>
    </row>
    <row r="93" spans="1:9" x14ac:dyDescent="0.25">
      <c r="A93" s="193" t="s">
        <v>32</v>
      </c>
      <c r="B93" s="193"/>
      <c r="C93" s="193"/>
      <c r="D93" s="193"/>
      <c r="E93" s="193"/>
      <c r="F93" s="193"/>
      <c r="G93" s="193"/>
      <c r="H93" s="15">
        <f>SUM(H92:H92)</f>
        <v>0</v>
      </c>
      <c r="I93" s="10">
        <f>SUM(I92:I92)</f>
        <v>0</v>
      </c>
    </row>
    <row r="94" spans="1:9" x14ac:dyDescent="0.25">
      <c r="A94" s="229"/>
      <c r="B94" s="229"/>
      <c r="C94" s="229"/>
      <c r="D94" s="229"/>
      <c r="E94" s="229"/>
      <c r="F94" s="229"/>
      <c r="G94" s="229"/>
      <c r="H94" s="229"/>
      <c r="I94" s="229"/>
    </row>
    <row r="95" spans="1:9" x14ac:dyDescent="0.25">
      <c r="A95" s="226" t="s">
        <v>79</v>
      </c>
      <c r="B95" s="226"/>
      <c r="C95" s="226"/>
      <c r="D95" s="226"/>
      <c r="E95" s="226"/>
      <c r="F95" s="226"/>
      <c r="G95" s="226"/>
      <c r="H95" s="226"/>
      <c r="I95" s="226"/>
    </row>
    <row r="96" spans="1:9" x14ac:dyDescent="0.25">
      <c r="A96" s="227"/>
      <c r="B96" s="227"/>
      <c r="C96" s="227"/>
      <c r="D96" s="227"/>
      <c r="E96" s="227"/>
      <c r="F96" s="227"/>
      <c r="G96" s="227"/>
      <c r="H96" s="227"/>
      <c r="I96" s="227"/>
    </row>
    <row r="97" spans="1:9" x14ac:dyDescent="0.25">
      <c r="A97" s="21">
        <v>4</v>
      </c>
      <c r="B97" s="210" t="s">
        <v>80</v>
      </c>
      <c r="C97" s="210"/>
      <c r="D97" s="210"/>
      <c r="E97" s="210"/>
      <c r="F97" s="210"/>
      <c r="G97" s="210"/>
      <c r="H97" s="200" t="s">
        <v>10</v>
      </c>
      <c r="I97" s="200"/>
    </row>
    <row r="98" spans="1:9" x14ac:dyDescent="0.25">
      <c r="A98" s="7" t="s">
        <v>67</v>
      </c>
      <c r="B98" s="199" t="s">
        <v>81</v>
      </c>
      <c r="C98" s="199"/>
      <c r="D98" s="199"/>
      <c r="E98" s="199"/>
      <c r="F98" s="199"/>
      <c r="G98" s="199"/>
      <c r="H98" s="190">
        <f>I88</f>
        <v>0</v>
      </c>
      <c r="I98" s="190"/>
    </row>
    <row r="99" spans="1:9" x14ac:dyDescent="0.25">
      <c r="A99" s="7" t="s">
        <v>76</v>
      </c>
      <c r="B99" s="199" t="s">
        <v>77</v>
      </c>
      <c r="C99" s="199"/>
      <c r="D99" s="199"/>
      <c r="E99" s="199"/>
      <c r="F99" s="199"/>
      <c r="G99" s="199"/>
      <c r="H99" s="190">
        <f>I93</f>
        <v>0</v>
      </c>
      <c r="I99" s="190"/>
    </row>
    <row r="100" spans="1:9" x14ac:dyDescent="0.25">
      <c r="A100" s="193" t="s">
        <v>32</v>
      </c>
      <c r="B100" s="193"/>
      <c r="C100" s="193"/>
      <c r="D100" s="193"/>
      <c r="E100" s="193"/>
      <c r="F100" s="193"/>
      <c r="G100" s="193"/>
      <c r="H100" s="224">
        <f>SUM(H98:I99)</f>
        <v>0</v>
      </c>
      <c r="I100" s="224"/>
    </row>
    <row r="101" spans="1:9" x14ac:dyDescent="0.25">
      <c r="A101" s="225"/>
      <c r="B101" s="225"/>
      <c r="C101" s="225"/>
      <c r="D101" s="225"/>
      <c r="E101" s="225"/>
      <c r="F101" s="225"/>
      <c r="G101" s="225"/>
      <c r="H101" s="225"/>
      <c r="I101" s="225"/>
    </row>
    <row r="102" spans="1:9" x14ac:dyDescent="0.25">
      <c r="A102" s="218" t="s">
        <v>82</v>
      </c>
      <c r="B102" s="218"/>
      <c r="C102" s="218"/>
      <c r="D102" s="218"/>
      <c r="E102" s="218"/>
      <c r="F102" s="218"/>
      <c r="G102" s="218"/>
      <c r="H102" s="218"/>
      <c r="I102" s="218"/>
    </row>
    <row r="103" spans="1:9" x14ac:dyDescent="0.25">
      <c r="A103" s="1">
        <v>5</v>
      </c>
      <c r="B103" s="218" t="s">
        <v>83</v>
      </c>
      <c r="C103" s="218"/>
      <c r="D103" s="218"/>
      <c r="E103" s="218"/>
      <c r="F103" s="218"/>
      <c r="G103" s="218"/>
      <c r="H103" s="193" t="s">
        <v>10</v>
      </c>
      <c r="I103" s="193"/>
    </row>
    <row r="104" spans="1:9" x14ac:dyDescent="0.25">
      <c r="A104" s="7" t="s">
        <v>11</v>
      </c>
      <c r="B104" s="199" t="s">
        <v>84</v>
      </c>
      <c r="C104" s="199"/>
      <c r="D104" s="199"/>
      <c r="E104" s="199"/>
      <c r="F104" s="199"/>
      <c r="G104" s="199"/>
      <c r="H104" s="223">
        <f>'Uniforme-Todos Estados'!Q13</f>
        <v>0</v>
      </c>
      <c r="I104" s="223"/>
    </row>
    <row r="105" spans="1:9" x14ac:dyDescent="0.25">
      <c r="A105" s="7" t="s">
        <v>13</v>
      </c>
      <c r="B105" s="199" t="s">
        <v>85</v>
      </c>
      <c r="C105" s="199"/>
      <c r="D105" s="199"/>
      <c r="E105" s="199"/>
      <c r="F105" s="199"/>
      <c r="G105" s="199"/>
      <c r="H105" s="222">
        <f>'Mat.Equip-RN'!E65</f>
        <v>0</v>
      </c>
      <c r="I105" s="222"/>
    </row>
    <row r="106" spans="1:9" x14ac:dyDescent="0.25">
      <c r="A106" s="7" t="s">
        <v>15</v>
      </c>
      <c r="B106" s="219" t="s">
        <v>86</v>
      </c>
      <c r="C106" s="220"/>
      <c r="D106" s="220"/>
      <c r="E106" s="220"/>
      <c r="F106" s="220"/>
      <c r="G106" s="221"/>
      <c r="H106" s="222">
        <f>'Mat.Equip-RN'!L36</f>
        <v>0</v>
      </c>
      <c r="I106" s="222"/>
    </row>
    <row r="107" spans="1:9" x14ac:dyDescent="0.25">
      <c r="A107" s="7" t="s">
        <v>17</v>
      </c>
      <c r="B107" s="199" t="s">
        <v>87</v>
      </c>
      <c r="C107" s="199"/>
      <c r="D107" s="199"/>
      <c r="E107" s="199"/>
      <c r="F107" s="199"/>
      <c r="G107" s="199"/>
      <c r="H107" s="222">
        <f>'Mat.Equip-RN'!S48</f>
        <v>0</v>
      </c>
      <c r="I107" s="222"/>
    </row>
    <row r="108" spans="1:9" x14ac:dyDescent="0.25">
      <c r="A108" s="7" t="s">
        <v>19</v>
      </c>
      <c r="B108" s="199" t="s">
        <v>88</v>
      </c>
      <c r="C108" s="199"/>
      <c r="D108" s="199"/>
      <c r="E108" s="199"/>
      <c r="F108" s="199"/>
      <c r="G108" s="199"/>
      <c r="H108" s="222">
        <f>'[1]Insumos '!Z17</f>
        <v>0</v>
      </c>
      <c r="I108" s="222"/>
    </row>
    <row r="109" spans="1:9" x14ac:dyDescent="0.25">
      <c r="A109" s="200" t="s">
        <v>32</v>
      </c>
      <c r="B109" s="200"/>
      <c r="C109" s="200"/>
      <c r="D109" s="200"/>
      <c r="E109" s="200"/>
      <c r="F109" s="200"/>
      <c r="G109" s="200"/>
      <c r="H109" s="206">
        <f>SUM(H104:I108)</f>
        <v>0</v>
      </c>
      <c r="I109" s="206"/>
    </row>
    <row r="110" spans="1:9" x14ac:dyDescent="0.25">
      <c r="A110" s="217"/>
      <c r="B110" s="217"/>
      <c r="C110" s="217"/>
      <c r="D110" s="217"/>
      <c r="E110" s="217"/>
      <c r="F110" s="217"/>
      <c r="G110" s="217"/>
      <c r="H110" s="217"/>
      <c r="I110" s="217"/>
    </row>
    <row r="111" spans="1:9" x14ac:dyDescent="0.25">
      <c r="A111" s="218" t="s">
        <v>89</v>
      </c>
      <c r="B111" s="218"/>
      <c r="C111" s="218"/>
      <c r="D111" s="218"/>
      <c r="E111" s="218"/>
      <c r="F111" s="218"/>
      <c r="G111" s="218"/>
      <c r="H111" s="218"/>
      <c r="I111" s="218"/>
    </row>
    <row r="112" spans="1:9" x14ac:dyDescent="0.25">
      <c r="A112" s="21">
        <v>6</v>
      </c>
      <c r="B112" s="210" t="s">
        <v>90</v>
      </c>
      <c r="C112" s="210"/>
      <c r="D112" s="210"/>
      <c r="E112" s="210"/>
      <c r="F112" s="210"/>
      <c r="G112" s="210"/>
      <c r="H112" s="22" t="s">
        <v>28</v>
      </c>
      <c r="I112" s="24" t="s">
        <v>10</v>
      </c>
    </row>
    <row r="113" spans="1:9" x14ac:dyDescent="0.25">
      <c r="A113" s="7" t="s">
        <v>11</v>
      </c>
      <c r="B113" s="199" t="s">
        <v>91</v>
      </c>
      <c r="C113" s="199"/>
      <c r="D113" s="199"/>
      <c r="E113" s="199"/>
      <c r="F113" s="199"/>
      <c r="G113" s="199"/>
      <c r="H113" s="14"/>
      <c r="I113" s="6">
        <f>H113*H130</f>
        <v>0</v>
      </c>
    </row>
    <row r="114" spans="1:9" x14ac:dyDescent="0.25">
      <c r="A114" s="7" t="s">
        <v>13</v>
      </c>
      <c r="B114" s="199" t="s">
        <v>92</v>
      </c>
      <c r="C114" s="199"/>
      <c r="D114" s="199"/>
      <c r="E114" s="199"/>
      <c r="F114" s="199"/>
      <c r="G114" s="199"/>
      <c r="H114" s="14"/>
      <c r="I114" s="6">
        <f>(I113+H130)*H114</f>
        <v>0</v>
      </c>
    </row>
    <row r="115" spans="1:9" x14ac:dyDescent="0.25">
      <c r="A115" s="7" t="s">
        <v>15</v>
      </c>
      <c r="B115" s="199" t="s">
        <v>93</v>
      </c>
      <c r="C115" s="199"/>
      <c r="D115" s="199"/>
      <c r="E115" s="199"/>
      <c r="F115" s="199"/>
      <c r="G115" s="199"/>
      <c r="H115" s="14"/>
      <c r="I115" s="6"/>
    </row>
    <row r="116" spans="1:9" x14ac:dyDescent="0.25">
      <c r="A116" s="207" t="s">
        <v>94</v>
      </c>
      <c r="B116" s="207"/>
      <c r="C116" s="212" t="s">
        <v>95</v>
      </c>
      <c r="D116" s="25" t="s">
        <v>96</v>
      </c>
      <c r="E116" s="26"/>
      <c r="F116" s="26"/>
      <c r="G116" s="27"/>
      <c r="H116" s="14"/>
      <c r="I116" s="6">
        <f>($I$132+$I$133+$H$149)/(1-($H$134))*H116</f>
        <v>0</v>
      </c>
    </row>
    <row r="117" spans="1:9" x14ac:dyDescent="0.25">
      <c r="A117" s="207" t="s">
        <v>97</v>
      </c>
      <c r="B117" s="207"/>
      <c r="C117" s="213"/>
      <c r="D117" s="25" t="s">
        <v>98</v>
      </c>
      <c r="E117" s="26"/>
      <c r="F117" s="26"/>
      <c r="G117" s="27"/>
      <c r="H117" s="28"/>
      <c r="I117" s="6">
        <f>($I$132+$I$133+$H$149)/(1-($H$134))*H117</f>
        <v>0</v>
      </c>
    </row>
    <row r="118" spans="1:9" x14ac:dyDescent="0.25">
      <c r="A118" s="215" t="s">
        <v>99</v>
      </c>
      <c r="B118" s="216"/>
      <c r="C118" s="214"/>
      <c r="D118" s="25" t="s">
        <v>100</v>
      </c>
      <c r="E118" s="26"/>
      <c r="F118" s="26"/>
      <c r="G118" s="27"/>
      <c r="H118" s="28"/>
      <c r="I118" s="6">
        <f>($I$132+$I$133+$H$149)/(1-($H$134))*H118</f>
        <v>0</v>
      </c>
    </row>
    <row r="119" spans="1:9" x14ac:dyDescent="0.25">
      <c r="A119" s="207" t="s">
        <v>101</v>
      </c>
      <c r="B119" s="207"/>
      <c r="C119" s="29" t="s">
        <v>102</v>
      </c>
      <c r="D119" s="25" t="s">
        <v>103</v>
      </c>
      <c r="E119" s="26"/>
      <c r="F119" s="26"/>
      <c r="G119" s="27"/>
      <c r="H119" s="14"/>
      <c r="I119" s="6">
        <f>($I$132+$I$133+$H$149)/(1-($H$134))*H119</f>
        <v>0</v>
      </c>
    </row>
    <row r="120" spans="1:9" x14ac:dyDescent="0.25">
      <c r="A120" s="200" t="s">
        <v>32</v>
      </c>
      <c r="B120" s="200"/>
      <c r="C120" s="200"/>
      <c r="D120" s="200"/>
      <c r="E120" s="200"/>
      <c r="F120" s="200"/>
      <c r="G120" s="200"/>
      <c r="H120" s="30">
        <f>(1+H113)*(1+H114)/(1-(H115))-1</f>
        <v>0</v>
      </c>
      <c r="I120" s="23">
        <f>I113+I114+I116+I117+I118+I119</f>
        <v>0</v>
      </c>
    </row>
    <row r="121" spans="1:9" x14ac:dyDescent="0.25">
      <c r="A121" s="202"/>
      <c r="B121" s="202"/>
      <c r="C121" s="202"/>
      <c r="D121" s="202"/>
      <c r="E121" s="202"/>
      <c r="F121" s="202"/>
      <c r="G121" s="202"/>
      <c r="H121" s="202"/>
      <c r="I121" s="202"/>
    </row>
    <row r="122" spans="1:9" x14ac:dyDescent="0.25">
      <c r="A122" s="208" t="s">
        <v>104</v>
      </c>
      <c r="B122" s="208"/>
      <c r="C122" s="208"/>
      <c r="D122" s="208"/>
      <c r="E122" s="208"/>
      <c r="F122" s="208"/>
      <c r="G122" s="208"/>
      <c r="H122" s="208"/>
      <c r="I122" s="208"/>
    </row>
    <row r="123" spans="1:9" x14ac:dyDescent="0.25">
      <c r="A123" s="209"/>
      <c r="B123" s="209"/>
      <c r="C123" s="209"/>
      <c r="D123" s="209"/>
      <c r="E123" s="209"/>
      <c r="F123" s="209"/>
      <c r="G123" s="209"/>
      <c r="H123" s="209"/>
      <c r="I123" s="209"/>
    </row>
    <row r="124" spans="1:9" x14ac:dyDescent="0.25">
      <c r="A124" s="210" t="s">
        <v>105</v>
      </c>
      <c r="B124" s="210"/>
      <c r="C124" s="210"/>
      <c r="D124" s="210"/>
      <c r="E124" s="210"/>
      <c r="F124" s="210"/>
      <c r="G124" s="210"/>
      <c r="H124" s="211" t="s">
        <v>10</v>
      </c>
      <c r="I124" s="211"/>
    </row>
    <row r="125" spans="1:9" x14ac:dyDescent="0.25">
      <c r="A125" s="7" t="s">
        <v>11</v>
      </c>
      <c r="B125" s="199" t="s">
        <v>106</v>
      </c>
      <c r="C125" s="199"/>
      <c r="D125" s="199"/>
      <c r="E125" s="199"/>
      <c r="F125" s="199"/>
      <c r="G125" s="199"/>
      <c r="H125" s="190">
        <f>H30</f>
        <v>0</v>
      </c>
      <c r="I125" s="190"/>
    </row>
    <row r="126" spans="1:9" x14ac:dyDescent="0.25">
      <c r="A126" s="7" t="s">
        <v>13</v>
      </c>
      <c r="B126" s="199" t="s">
        <v>107</v>
      </c>
      <c r="C126" s="199"/>
      <c r="D126" s="199"/>
      <c r="E126" s="199"/>
      <c r="F126" s="199"/>
      <c r="G126" s="199"/>
      <c r="H126" s="190">
        <f>H68</f>
        <v>0</v>
      </c>
      <c r="I126" s="190"/>
    </row>
    <row r="127" spans="1:9" x14ac:dyDescent="0.25">
      <c r="A127" s="7" t="s">
        <v>15</v>
      </c>
      <c r="B127" s="199" t="s">
        <v>108</v>
      </c>
      <c r="C127" s="199"/>
      <c r="D127" s="199"/>
      <c r="E127" s="199"/>
      <c r="F127" s="199"/>
      <c r="G127" s="199"/>
      <c r="H127" s="190">
        <f>I77</f>
        <v>0</v>
      </c>
      <c r="I127" s="190"/>
    </row>
    <row r="128" spans="1:9" x14ac:dyDescent="0.25">
      <c r="A128" s="7" t="s">
        <v>17</v>
      </c>
      <c r="B128" s="199" t="s">
        <v>109</v>
      </c>
      <c r="C128" s="199"/>
      <c r="D128" s="199"/>
      <c r="E128" s="199"/>
      <c r="F128" s="199"/>
      <c r="G128" s="199"/>
      <c r="H128" s="190">
        <f>H100</f>
        <v>0</v>
      </c>
      <c r="I128" s="190"/>
    </row>
    <row r="129" spans="1:9" x14ac:dyDescent="0.25">
      <c r="A129" s="7" t="s">
        <v>19</v>
      </c>
      <c r="B129" s="199" t="s">
        <v>110</v>
      </c>
      <c r="C129" s="199"/>
      <c r="D129" s="199"/>
      <c r="E129" s="199"/>
      <c r="F129" s="199"/>
      <c r="G129" s="199"/>
      <c r="H129" s="190">
        <f>H109</f>
        <v>0</v>
      </c>
      <c r="I129" s="190"/>
    </row>
    <row r="130" spans="1:9" x14ac:dyDescent="0.25">
      <c r="A130" s="200" t="s">
        <v>111</v>
      </c>
      <c r="B130" s="200"/>
      <c r="C130" s="200"/>
      <c r="D130" s="200"/>
      <c r="E130" s="200"/>
      <c r="F130" s="200"/>
      <c r="G130" s="200"/>
      <c r="H130" s="206">
        <f>SUM(H125:I129)</f>
        <v>0</v>
      </c>
      <c r="I130" s="206"/>
    </row>
    <row r="131" spans="1:9" x14ac:dyDescent="0.25">
      <c r="A131" s="7" t="s">
        <v>21</v>
      </c>
      <c r="B131" s="199" t="s">
        <v>112</v>
      </c>
      <c r="C131" s="199"/>
      <c r="D131" s="199"/>
      <c r="E131" s="199"/>
      <c r="F131" s="199"/>
      <c r="G131" s="199"/>
      <c r="H131" s="190">
        <f>I120</f>
        <v>0</v>
      </c>
      <c r="I131" s="190"/>
    </row>
    <row r="132" spans="1:9" x14ac:dyDescent="0.25">
      <c r="A132" s="200" t="s">
        <v>113</v>
      </c>
      <c r="B132" s="200"/>
      <c r="C132" s="200"/>
      <c r="D132" s="200"/>
      <c r="E132" s="200"/>
      <c r="F132" s="200"/>
      <c r="G132" s="200"/>
      <c r="H132" s="201">
        <f>H130+H131</f>
        <v>0</v>
      </c>
      <c r="I132" s="201"/>
    </row>
  </sheetData>
  <mergeCells count="187">
    <mergeCell ref="B6:G6"/>
    <mergeCell ref="H6:I6"/>
    <mergeCell ref="B7:G7"/>
    <mergeCell ref="H7:I7"/>
    <mergeCell ref="B8:G8"/>
    <mergeCell ref="H8:I8"/>
    <mergeCell ref="A1:I1"/>
    <mergeCell ref="A2:I2"/>
    <mergeCell ref="A3:I3"/>
    <mergeCell ref="A4:I4"/>
    <mergeCell ref="B5:G5"/>
    <mergeCell ref="H5:I5"/>
    <mergeCell ref="A13:I13"/>
    <mergeCell ref="A14:I14"/>
    <mergeCell ref="A15:I15"/>
    <mergeCell ref="B16:G16"/>
    <mergeCell ref="H16:I16"/>
    <mergeCell ref="B17:G17"/>
    <mergeCell ref="H17:I17"/>
    <mergeCell ref="A9:I9"/>
    <mergeCell ref="A10:I10"/>
    <mergeCell ref="A11:C11"/>
    <mergeCell ref="D11:E11"/>
    <mergeCell ref="F11:I11"/>
    <mergeCell ref="A12:C12"/>
    <mergeCell ref="D12:E12"/>
    <mergeCell ref="F12:I12"/>
    <mergeCell ref="A21:I21"/>
    <mergeCell ref="A22:I22"/>
    <mergeCell ref="B23:G23"/>
    <mergeCell ref="H23:I23"/>
    <mergeCell ref="B24:F24"/>
    <mergeCell ref="H24:I24"/>
    <mergeCell ref="B18:G18"/>
    <mergeCell ref="H18:I18"/>
    <mergeCell ref="B19:G19"/>
    <mergeCell ref="H19:I19"/>
    <mergeCell ref="B20:G20"/>
    <mergeCell ref="H20:I20"/>
    <mergeCell ref="B28:F28"/>
    <mergeCell ref="H28:I28"/>
    <mergeCell ref="B29:F29"/>
    <mergeCell ref="H29:I29"/>
    <mergeCell ref="A30:G30"/>
    <mergeCell ref="H30:I30"/>
    <mergeCell ref="B25:F25"/>
    <mergeCell ref="H25:I25"/>
    <mergeCell ref="B26:F26"/>
    <mergeCell ref="H26:I26"/>
    <mergeCell ref="B27:F27"/>
    <mergeCell ref="H27:I27"/>
    <mergeCell ref="B37:G37"/>
    <mergeCell ref="A38:G38"/>
    <mergeCell ref="A39:I39"/>
    <mergeCell ref="A40:I40"/>
    <mergeCell ref="B41:G41"/>
    <mergeCell ref="B42:G42"/>
    <mergeCell ref="A31:I31"/>
    <mergeCell ref="A32:I32"/>
    <mergeCell ref="A33:I33"/>
    <mergeCell ref="B34:G34"/>
    <mergeCell ref="B35:G35"/>
    <mergeCell ref="B36:G36"/>
    <mergeCell ref="B49:G49"/>
    <mergeCell ref="A50:G50"/>
    <mergeCell ref="A51:I51"/>
    <mergeCell ref="A52:I52"/>
    <mergeCell ref="B53:G53"/>
    <mergeCell ref="H53:I53"/>
    <mergeCell ref="B43:G43"/>
    <mergeCell ref="B44:G44"/>
    <mergeCell ref="B45:G45"/>
    <mergeCell ref="B46:G46"/>
    <mergeCell ref="B47:G47"/>
    <mergeCell ref="B48:G48"/>
    <mergeCell ref="B57:G57"/>
    <mergeCell ref="H57:I57"/>
    <mergeCell ref="B58:G58"/>
    <mergeCell ref="H58:I58"/>
    <mergeCell ref="B59:G59"/>
    <mergeCell ref="H59:I59"/>
    <mergeCell ref="H54:I54"/>
    <mergeCell ref="B55:G55"/>
    <mergeCell ref="H55:I55"/>
    <mergeCell ref="B56:G56"/>
    <mergeCell ref="H56:I56"/>
    <mergeCell ref="B54:F54"/>
    <mergeCell ref="B65:G65"/>
    <mergeCell ref="H65:I65"/>
    <mergeCell ref="B66:G66"/>
    <mergeCell ref="H66:I66"/>
    <mergeCell ref="B67:G67"/>
    <mergeCell ref="H67:I67"/>
    <mergeCell ref="A60:G60"/>
    <mergeCell ref="H60:I60"/>
    <mergeCell ref="A61:I61"/>
    <mergeCell ref="A62:I62"/>
    <mergeCell ref="A63:I63"/>
    <mergeCell ref="B64:G64"/>
    <mergeCell ref="H64:I64"/>
    <mergeCell ref="B73:G73"/>
    <mergeCell ref="B74:G74"/>
    <mergeCell ref="B75:G75"/>
    <mergeCell ref="B76:G76"/>
    <mergeCell ref="A77:G77"/>
    <mergeCell ref="A78:I78"/>
    <mergeCell ref="A68:G68"/>
    <mergeCell ref="H68:I68"/>
    <mergeCell ref="A69:I69"/>
    <mergeCell ref="A70:I70"/>
    <mergeCell ref="B71:G71"/>
    <mergeCell ref="B72:G72"/>
    <mergeCell ref="B85:G85"/>
    <mergeCell ref="B86:G86"/>
    <mergeCell ref="B87:G87"/>
    <mergeCell ref="A88:G88"/>
    <mergeCell ref="A89:I89"/>
    <mergeCell ref="A90:I90"/>
    <mergeCell ref="A79:I79"/>
    <mergeCell ref="A80:I80"/>
    <mergeCell ref="B81:G81"/>
    <mergeCell ref="B82:G82"/>
    <mergeCell ref="B83:G83"/>
    <mergeCell ref="B84:G84"/>
    <mergeCell ref="B97:G97"/>
    <mergeCell ref="H97:I97"/>
    <mergeCell ref="B98:G98"/>
    <mergeCell ref="H98:I98"/>
    <mergeCell ref="B99:G99"/>
    <mergeCell ref="H99:I99"/>
    <mergeCell ref="B91:G91"/>
    <mergeCell ref="B92:G92"/>
    <mergeCell ref="A93:G93"/>
    <mergeCell ref="A94:I94"/>
    <mergeCell ref="A95:I95"/>
    <mergeCell ref="A96:I96"/>
    <mergeCell ref="B104:G104"/>
    <mergeCell ref="H104:I104"/>
    <mergeCell ref="B105:G105"/>
    <mergeCell ref="H105:I105"/>
    <mergeCell ref="B106:G106"/>
    <mergeCell ref="H106:I106"/>
    <mergeCell ref="A100:G100"/>
    <mergeCell ref="H100:I100"/>
    <mergeCell ref="A101:I101"/>
    <mergeCell ref="A102:I102"/>
    <mergeCell ref="B103:G103"/>
    <mergeCell ref="H103:I103"/>
    <mergeCell ref="A110:I110"/>
    <mergeCell ref="A111:I111"/>
    <mergeCell ref="B112:G112"/>
    <mergeCell ref="B113:G113"/>
    <mergeCell ref="B114:G114"/>
    <mergeCell ref="B115:G115"/>
    <mergeCell ref="B107:G107"/>
    <mergeCell ref="H107:I107"/>
    <mergeCell ref="B108:G108"/>
    <mergeCell ref="H108:I108"/>
    <mergeCell ref="A109:G109"/>
    <mergeCell ref="H109:I109"/>
    <mergeCell ref="A121:I121"/>
    <mergeCell ref="A122:I122"/>
    <mergeCell ref="A123:I123"/>
    <mergeCell ref="A124:G124"/>
    <mergeCell ref="H124:I124"/>
    <mergeCell ref="B125:G125"/>
    <mergeCell ref="H125:I125"/>
    <mergeCell ref="A116:B116"/>
    <mergeCell ref="C116:C118"/>
    <mergeCell ref="A117:B117"/>
    <mergeCell ref="A118:B118"/>
    <mergeCell ref="A119:B119"/>
    <mergeCell ref="A120:G120"/>
    <mergeCell ref="A132:G132"/>
    <mergeCell ref="H132:I132"/>
    <mergeCell ref="B129:G129"/>
    <mergeCell ref="H129:I129"/>
    <mergeCell ref="A130:G130"/>
    <mergeCell ref="H130:I130"/>
    <mergeCell ref="B131:G131"/>
    <mergeCell ref="H131:I131"/>
    <mergeCell ref="B126:G126"/>
    <mergeCell ref="H126:I126"/>
    <mergeCell ref="B127:G127"/>
    <mergeCell ref="H127:I127"/>
    <mergeCell ref="B128:G128"/>
    <mergeCell ref="H128:I128"/>
  </mergeCells>
  <pageMargins left="0.511811024" right="0.511811024" top="0.78740157499999996" bottom="0.78740157499999996" header="0.31496062000000002" footer="0.3149606200000000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A818DE-749E-455B-81A9-46399232AFCA}">
  <dimension ref="A1:E24"/>
  <sheetViews>
    <sheetView tabSelected="1" workbookViewId="0">
      <selection activeCell="A4" sqref="A4:E4"/>
    </sheetView>
  </sheetViews>
  <sheetFormatPr defaultRowHeight="15" x14ac:dyDescent="0.25"/>
  <cols>
    <col min="1" max="1" width="30.5703125" bestFit="1" customWidth="1"/>
    <col min="2" max="2" width="8.85546875" bestFit="1" customWidth="1"/>
    <col min="3" max="3" width="29.42578125" bestFit="1" customWidth="1"/>
    <col min="4" max="5" width="18.140625" bestFit="1" customWidth="1"/>
  </cols>
  <sheetData>
    <row r="1" spans="1:5" x14ac:dyDescent="0.25">
      <c r="A1" s="242" t="s">
        <v>360</v>
      </c>
      <c r="B1" s="242"/>
      <c r="C1" s="242"/>
      <c r="D1" s="242"/>
      <c r="E1" s="242"/>
    </row>
    <row r="2" spans="1:5" x14ac:dyDescent="0.25">
      <c r="A2" s="243" t="s">
        <v>361</v>
      </c>
      <c r="B2" s="243"/>
      <c r="C2" s="243"/>
      <c r="D2" s="243"/>
      <c r="E2" s="243"/>
    </row>
    <row r="4" spans="1:5" x14ac:dyDescent="0.25">
      <c r="A4" s="240" t="s">
        <v>362</v>
      </c>
      <c r="B4" s="240"/>
      <c r="C4" s="240"/>
      <c r="D4" s="240"/>
      <c r="E4" s="240"/>
    </row>
    <row r="5" spans="1:5" ht="75" x14ac:dyDescent="0.25">
      <c r="A5" s="96" t="s">
        <v>363</v>
      </c>
      <c r="B5" s="97" t="s">
        <v>364</v>
      </c>
      <c r="C5" s="97" t="s">
        <v>365</v>
      </c>
      <c r="D5" s="97" t="s">
        <v>365</v>
      </c>
      <c r="E5" s="98" t="s">
        <v>366</v>
      </c>
    </row>
    <row r="6" spans="1:5" x14ac:dyDescent="0.25">
      <c r="A6" s="99" t="s">
        <v>367</v>
      </c>
      <c r="B6" s="111">
        <v>8.3333333333333339E-4</v>
      </c>
      <c r="C6" s="117" cm="1">
        <f t="array" ref="C6:D6">'Serv.Interno-RN'!H132:I132</f>
        <v>0</v>
      </c>
      <c r="D6" s="110">
        <v>0</v>
      </c>
      <c r="E6" s="122">
        <f>B6*C6</f>
        <v>0</v>
      </c>
    </row>
    <row r="7" spans="1:5" x14ac:dyDescent="0.25">
      <c r="A7" s="99" t="s">
        <v>368</v>
      </c>
      <c r="B7" s="108"/>
      <c r="C7" s="109"/>
      <c r="D7" s="110"/>
      <c r="E7" s="122"/>
    </row>
    <row r="8" spans="1:5" x14ac:dyDescent="0.25">
      <c r="A8" s="99"/>
      <c r="B8" s="99"/>
      <c r="C8" s="103" t="s">
        <v>32</v>
      </c>
      <c r="D8" s="104"/>
      <c r="E8" s="123">
        <f>SUM(E6:E7)</f>
        <v>0</v>
      </c>
    </row>
    <row r="9" spans="1:5" x14ac:dyDescent="0.25">
      <c r="A9" s="105"/>
      <c r="B9" s="105"/>
      <c r="C9" s="106"/>
      <c r="D9" s="107"/>
      <c r="E9" s="121"/>
    </row>
    <row r="10" spans="1:5" x14ac:dyDescent="0.25">
      <c r="A10" s="241" t="s">
        <v>373</v>
      </c>
      <c r="B10" s="241"/>
      <c r="C10" s="241"/>
      <c r="D10" s="241"/>
      <c r="E10" s="241"/>
    </row>
    <row r="11" spans="1:5" ht="75" x14ac:dyDescent="0.25">
      <c r="A11" s="112" t="s">
        <v>363</v>
      </c>
      <c r="B11" s="113" t="s">
        <v>374</v>
      </c>
      <c r="C11" s="113" t="s">
        <v>365</v>
      </c>
      <c r="D11" s="113" t="s">
        <v>365</v>
      </c>
      <c r="E11" s="114" t="s">
        <v>366</v>
      </c>
    </row>
    <row r="12" spans="1:5" x14ac:dyDescent="0.25">
      <c r="A12" s="99" t="s">
        <v>367</v>
      </c>
      <c r="B12" s="119">
        <v>3.7037037037037035E-4</v>
      </c>
      <c r="C12" s="101" cm="1">
        <f t="array" ref="C12:D12">'Serv.Externo-RN'!H132:I132</f>
        <v>0</v>
      </c>
      <c r="D12" s="102">
        <v>0</v>
      </c>
      <c r="E12" s="122">
        <f>B12*C12</f>
        <v>0</v>
      </c>
    </row>
    <row r="13" spans="1:5" x14ac:dyDescent="0.25">
      <c r="A13" s="99" t="s">
        <v>368</v>
      </c>
      <c r="B13" s="100"/>
      <c r="C13" s="101"/>
      <c r="D13" s="102"/>
      <c r="E13" s="122"/>
    </row>
    <row r="14" spans="1:5" x14ac:dyDescent="0.25">
      <c r="A14" s="99"/>
      <c r="B14" s="99"/>
      <c r="C14" s="103" t="s">
        <v>32</v>
      </c>
      <c r="D14" s="104"/>
      <c r="E14" s="123">
        <f>SUM(E12:E13)</f>
        <v>0</v>
      </c>
    </row>
    <row r="15" spans="1:5" x14ac:dyDescent="0.25">
      <c r="A15" s="105"/>
      <c r="B15" s="105"/>
      <c r="C15" s="106"/>
      <c r="D15" s="107"/>
      <c r="E15" s="121"/>
    </row>
    <row r="16" spans="1:5" x14ac:dyDescent="0.25">
      <c r="A16" s="241" t="s">
        <v>375</v>
      </c>
      <c r="B16" s="241"/>
      <c r="C16" s="241"/>
      <c r="D16" s="241"/>
      <c r="E16" s="241"/>
    </row>
    <row r="17" spans="1:5" ht="75" x14ac:dyDescent="0.25">
      <c r="A17" s="112" t="s">
        <v>363</v>
      </c>
      <c r="B17" s="113" t="s">
        <v>377</v>
      </c>
      <c r="C17" s="113" t="s">
        <v>365</v>
      </c>
      <c r="D17" s="113" t="s">
        <v>365</v>
      </c>
      <c r="E17" s="114" t="s">
        <v>378</v>
      </c>
    </row>
    <row r="18" spans="1:5" x14ac:dyDescent="0.25">
      <c r="A18" s="99" t="s">
        <v>376</v>
      </c>
      <c r="B18" s="118">
        <v>1</v>
      </c>
      <c r="C18" s="101" cm="1">
        <f t="array" ref="C18:D18">'Op.Roçadeira-RN'!H132:I132</f>
        <v>0</v>
      </c>
      <c r="D18" s="102">
        <v>0</v>
      </c>
      <c r="E18" s="122">
        <f>B18*C18</f>
        <v>0</v>
      </c>
    </row>
    <row r="19" spans="1:5" x14ac:dyDescent="0.25">
      <c r="A19" s="99" t="s">
        <v>368</v>
      </c>
      <c r="B19" s="100"/>
      <c r="C19" s="101"/>
      <c r="D19" s="102"/>
      <c r="E19" s="122"/>
    </row>
    <row r="20" spans="1:5" x14ac:dyDescent="0.25">
      <c r="A20" s="99"/>
      <c r="B20" s="99"/>
      <c r="C20" s="103" t="s">
        <v>32</v>
      </c>
      <c r="D20" s="104"/>
      <c r="E20" s="123">
        <f>SUM(E18:E19)</f>
        <v>0</v>
      </c>
    </row>
    <row r="21" spans="1:5" x14ac:dyDescent="0.25">
      <c r="A21" s="105"/>
      <c r="B21" s="105"/>
      <c r="C21" s="106"/>
      <c r="D21" s="107"/>
      <c r="E21" s="121"/>
    </row>
    <row r="22" spans="1:5" x14ac:dyDescent="0.25">
      <c r="A22" s="115" t="s">
        <v>369</v>
      </c>
      <c r="B22" s="115" t="s">
        <v>370</v>
      </c>
      <c r="C22" s="115" t="s">
        <v>379</v>
      </c>
      <c r="D22" s="116" t="s">
        <v>371</v>
      </c>
      <c r="E22" s="116" t="s">
        <v>371</v>
      </c>
    </row>
    <row r="23" spans="1:5" x14ac:dyDescent="0.25">
      <c r="A23" s="99" t="s">
        <v>372</v>
      </c>
      <c r="B23" s="99"/>
      <c r="C23" s="109"/>
      <c r="D23" s="102"/>
      <c r="E23" s="120"/>
    </row>
    <row r="24" spans="1:5" x14ac:dyDescent="0.25">
      <c r="A24" s="99" t="s">
        <v>380</v>
      </c>
      <c r="B24" s="64"/>
      <c r="C24" s="64"/>
      <c r="D24" s="64"/>
      <c r="E24" s="64"/>
    </row>
  </sheetData>
  <mergeCells count="5">
    <mergeCell ref="A1:E1"/>
    <mergeCell ref="A2:E2"/>
    <mergeCell ref="A4:E4"/>
    <mergeCell ref="A10:E10"/>
    <mergeCell ref="A16:E16"/>
  </mergeCells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413588-2B6C-4CF7-8EFD-5974849C2BB2}">
  <dimension ref="A1:T65"/>
  <sheetViews>
    <sheetView workbookViewId="0">
      <selection activeCell="A3" sqref="A3"/>
    </sheetView>
  </sheetViews>
  <sheetFormatPr defaultRowHeight="15" x14ac:dyDescent="0.25"/>
  <cols>
    <col min="1" max="1" width="7.7109375" style="49" customWidth="1"/>
    <col min="2" max="2" width="40.28515625" customWidth="1"/>
    <col min="3" max="3" width="12.140625" style="31" customWidth="1"/>
    <col min="4" max="4" width="18.42578125" style="126" customWidth="1"/>
    <col min="5" max="5" width="13.28515625" style="31" bestFit="1" customWidth="1"/>
    <col min="6" max="6" width="9.28515625" style="52" customWidth="1"/>
    <col min="7" max="7" width="8.85546875" style="31" customWidth="1"/>
    <col min="8" max="8" width="33.42578125" customWidth="1"/>
    <col min="9" max="9" width="14.28515625" style="31" customWidth="1"/>
    <col min="10" max="10" width="12.85546875" style="31" customWidth="1"/>
    <col min="11" max="11" width="14.28515625" style="31" bestFit="1" customWidth="1"/>
    <col min="12" max="12" width="17.5703125" style="31" customWidth="1"/>
    <col min="13" max="13" width="9.28515625" style="52" customWidth="1"/>
    <col min="14" max="14" width="8.85546875" style="31" customWidth="1"/>
    <col min="15" max="15" width="33.42578125" customWidth="1"/>
    <col min="16" max="17" width="14.28515625" style="31" customWidth="1"/>
    <col min="18" max="18" width="15.28515625" style="31" bestFit="1" customWidth="1"/>
    <col min="19" max="19" width="17.5703125" style="31" customWidth="1"/>
    <col min="20" max="20" width="11.5703125" style="52" customWidth="1"/>
    <col min="233" max="233" width="7.7109375" customWidth="1"/>
    <col min="234" max="234" width="40.28515625" customWidth="1"/>
    <col min="235" max="235" width="12.140625" customWidth="1"/>
    <col min="236" max="236" width="13.7109375" customWidth="1"/>
    <col min="237" max="237" width="13.28515625" bestFit="1" customWidth="1"/>
    <col min="238" max="238" width="17.28515625" customWidth="1"/>
    <col min="239" max="239" width="8.85546875" customWidth="1"/>
    <col min="240" max="240" width="33.42578125" customWidth="1"/>
    <col min="241" max="241" width="14.28515625" customWidth="1"/>
    <col min="242" max="242" width="12.85546875" customWidth="1"/>
    <col min="243" max="243" width="14.28515625" bestFit="1" customWidth="1"/>
    <col min="244" max="244" width="17.5703125" customWidth="1"/>
    <col min="245" max="245" width="17.28515625" customWidth="1"/>
    <col min="246" max="246" width="8.85546875" customWidth="1"/>
    <col min="247" max="247" width="33.42578125" customWidth="1"/>
    <col min="248" max="249" width="14.28515625" customWidth="1"/>
    <col min="250" max="250" width="15.28515625" bestFit="1" customWidth="1"/>
    <col min="251" max="252" width="17.5703125" customWidth="1"/>
    <col min="253" max="253" width="8.85546875" customWidth="1"/>
    <col min="254" max="254" width="33.42578125" customWidth="1"/>
    <col min="255" max="256" width="14.28515625" customWidth="1"/>
    <col min="257" max="257" width="15.28515625" bestFit="1" customWidth="1"/>
    <col min="258" max="259" width="17.5703125" customWidth="1"/>
    <col min="260" max="260" width="8.85546875" customWidth="1"/>
    <col min="261" max="261" width="42.7109375" customWidth="1"/>
    <col min="262" max="262" width="13.5703125" customWidth="1"/>
    <col min="263" max="263" width="14.28515625" customWidth="1"/>
    <col min="264" max="264" width="13.28515625" customWidth="1"/>
    <col min="265" max="265" width="13.140625" customWidth="1"/>
    <col min="266" max="266" width="16.7109375" customWidth="1"/>
    <col min="267" max="267" width="17.42578125" customWidth="1"/>
    <col min="270" max="270" width="41.7109375" customWidth="1"/>
    <col min="271" max="271" width="14" customWidth="1"/>
    <col min="272" max="272" width="15.5703125" customWidth="1"/>
    <col min="273" max="273" width="15.42578125" customWidth="1"/>
    <col min="274" max="274" width="14.42578125" customWidth="1"/>
    <col min="275" max="275" width="15.28515625" customWidth="1"/>
    <col min="276" max="276" width="16.7109375" customWidth="1"/>
    <col min="489" max="489" width="7.7109375" customWidth="1"/>
    <col min="490" max="490" width="40.28515625" customWidth="1"/>
    <col min="491" max="491" width="12.140625" customWidth="1"/>
    <col min="492" max="492" width="13.7109375" customWidth="1"/>
    <col min="493" max="493" width="13.28515625" bestFit="1" customWidth="1"/>
    <col min="494" max="494" width="17.28515625" customWidth="1"/>
    <col min="495" max="495" width="8.85546875" customWidth="1"/>
    <col min="496" max="496" width="33.42578125" customWidth="1"/>
    <col min="497" max="497" width="14.28515625" customWidth="1"/>
    <col min="498" max="498" width="12.85546875" customWidth="1"/>
    <col min="499" max="499" width="14.28515625" bestFit="1" customWidth="1"/>
    <col min="500" max="500" width="17.5703125" customWidth="1"/>
    <col min="501" max="501" width="17.28515625" customWidth="1"/>
    <col min="502" max="502" width="8.85546875" customWidth="1"/>
    <col min="503" max="503" width="33.42578125" customWidth="1"/>
    <col min="504" max="505" width="14.28515625" customWidth="1"/>
    <col min="506" max="506" width="15.28515625" bestFit="1" customWidth="1"/>
    <col min="507" max="508" width="17.5703125" customWidth="1"/>
    <col min="509" max="509" width="8.85546875" customWidth="1"/>
    <col min="510" max="510" width="33.42578125" customWidth="1"/>
    <col min="511" max="512" width="14.28515625" customWidth="1"/>
    <col min="513" max="513" width="15.28515625" bestFit="1" customWidth="1"/>
    <col min="514" max="515" width="17.5703125" customWidth="1"/>
    <col min="516" max="516" width="8.85546875" customWidth="1"/>
    <col min="517" max="517" width="42.7109375" customWidth="1"/>
    <col min="518" max="518" width="13.5703125" customWidth="1"/>
    <col min="519" max="519" width="14.28515625" customWidth="1"/>
    <col min="520" max="520" width="13.28515625" customWidth="1"/>
    <col min="521" max="521" width="13.140625" customWidth="1"/>
    <col min="522" max="522" width="16.7109375" customWidth="1"/>
    <col min="523" max="523" width="17.42578125" customWidth="1"/>
    <col min="526" max="526" width="41.7109375" customWidth="1"/>
    <col min="527" max="527" width="14" customWidth="1"/>
    <col min="528" max="528" width="15.5703125" customWidth="1"/>
    <col min="529" max="529" width="15.42578125" customWidth="1"/>
    <col min="530" max="530" width="14.42578125" customWidth="1"/>
    <col min="531" max="531" width="15.28515625" customWidth="1"/>
    <col min="532" max="532" width="16.7109375" customWidth="1"/>
    <col min="745" max="745" width="7.7109375" customWidth="1"/>
    <col min="746" max="746" width="40.28515625" customWidth="1"/>
    <col min="747" max="747" width="12.140625" customWidth="1"/>
    <col min="748" max="748" width="13.7109375" customWidth="1"/>
    <col min="749" max="749" width="13.28515625" bestFit="1" customWidth="1"/>
    <col min="750" max="750" width="17.28515625" customWidth="1"/>
    <col min="751" max="751" width="8.85546875" customWidth="1"/>
    <col min="752" max="752" width="33.42578125" customWidth="1"/>
    <col min="753" max="753" width="14.28515625" customWidth="1"/>
    <col min="754" max="754" width="12.85546875" customWidth="1"/>
    <col min="755" max="755" width="14.28515625" bestFit="1" customWidth="1"/>
    <col min="756" max="756" width="17.5703125" customWidth="1"/>
    <col min="757" max="757" width="17.28515625" customWidth="1"/>
    <col min="758" max="758" width="8.85546875" customWidth="1"/>
    <col min="759" max="759" width="33.42578125" customWidth="1"/>
    <col min="760" max="761" width="14.28515625" customWidth="1"/>
    <col min="762" max="762" width="15.28515625" bestFit="1" customWidth="1"/>
    <col min="763" max="764" width="17.5703125" customWidth="1"/>
    <col min="765" max="765" width="8.85546875" customWidth="1"/>
    <col min="766" max="766" width="33.42578125" customWidth="1"/>
    <col min="767" max="768" width="14.28515625" customWidth="1"/>
    <col min="769" max="769" width="15.28515625" bestFit="1" customWidth="1"/>
    <col min="770" max="771" width="17.5703125" customWidth="1"/>
    <col min="772" max="772" width="8.85546875" customWidth="1"/>
    <col min="773" max="773" width="42.7109375" customWidth="1"/>
    <col min="774" max="774" width="13.5703125" customWidth="1"/>
    <col min="775" max="775" width="14.28515625" customWidth="1"/>
    <col min="776" max="776" width="13.28515625" customWidth="1"/>
    <col min="777" max="777" width="13.140625" customWidth="1"/>
    <col min="778" max="778" width="16.7109375" customWidth="1"/>
    <col min="779" max="779" width="17.42578125" customWidth="1"/>
    <col min="782" max="782" width="41.7109375" customWidth="1"/>
    <col min="783" max="783" width="14" customWidth="1"/>
    <col min="784" max="784" width="15.5703125" customWidth="1"/>
    <col min="785" max="785" width="15.42578125" customWidth="1"/>
    <col min="786" max="786" width="14.42578125" customWidth="1"/>
    <col min="787" max="787" width="15.28515625" customWidth="1"/>
    <col min="788" max="788" width="16.7109375" customWidth="1"/>
    <col min="1001" max="1001" width="7.7109375" customWidth="1"/>
    <col min="1002" max="1002" width="40.28515625" customWidth="1"/>
    <col min="1003" max="1003" width="12.140625" customWidth="1"/>
    <col min="1004" max="1004" width="13.7109375" customWidth="1"/>
    <col min="1005" max="1005" width="13.28515625" bestFit="1" customWidth="1"/>
    <col min="1006" max="1006" width="17.28515625" customWidth="1"/>
    <col min="1007" max="1007" width="8.85546875" customWidth="1"/>
    <col min="1008" max="1008" width="33.42578125" customWidth="1"/>
    <col min="1009" max="1009" width="14.28515625" customWidth="1"/>
    <col min="1010" max="1010" width="12.85546875" customWidth="1"/>
    <col min="1011" max="1011" width="14.28515625" bestFit="1" customWidth="1"/>
    <col min="1012" max="1012" width="17.5703125" customWidth="1"/>
    <col min="1013" max="1013" width="17.28515625" customWidth="1"/>
    <col min="1014" max="1014" width="8.85546875" customWidth="1"/>
    <col min="1015" max="1015" width="33.42578125" customWidth="1"/>
    <col min="1016" max="1017" width="14.28515625" customWidth="1"/>
    <col min="1018" max="1018" width="15.28515625" bestFit="1" customWidth="1"/>
    <col min="1019" max="1020" width="17.5703125" customWidth="1"/>
    <col min="1021" max="1021" width="8.85546875" customWidth="1"/>
    <col min="1022" max="1022" width="33.42578125" customWidth="1"/>
    <col min="1023" max="1024" width="14.28515625" customWidth="1"/>
    <col min="1025" max="1025" width="15.28515625" bestFit="1" customWidth="1"/>
    <col min="1026" max="1027" width="17.5703125" customWidth="1"/>
    <col min="1028" max="1028" width="8.85546875" customWidth="1"/>
    <col min="1029" max="1029" width="42.7109375" customWidth="1"/>
    <col min="1030" max="1030" width="13.5703125" customWidth="1"/>
    <col min="1031" max="1031" width="14.28515625" customWidth="1"/>
    <col min="1032" max="1032" width="13.28515625" customWidth="1"/>
    <col min="1033" max="1033" width="13.140625" customWidth="1"/>
    <col min="1034" max="1034" width="16.7109375" customWidth="1"/>
    <col min="1035" max="1035" width="17.42578125" customWidth="1"/>
    <col min="1038" max="1038" width="41.7109375" customWidth="1"/>
    <col min="1039" max="1039" width="14" customWidth="1"/>
    <col min="1040" max="1040" width="15.5703125" customWidth="1"/>
    <col min="1041" max="1041" width="15.42578125" customWidth="1"/>
    <col min="1042" max="1042" width="14.42578125" customWidth="1"/>
    <col min="1043" max="1043" width="15.28515625" customWidth="1"/>
    <col min="1044" max="1044" width="16.7109375" customWidth="1"/>
    <col min="1257" max="1257" width="7.7109375" customWidth="1"/>
    <col min="1258" max="1258" width="40.28515625" customWidth="1"/>
    <col min="1259" max="1259" width="12.140625" customWidth="1"/>
    <col min="1260" max="1260" width="13.7109375" customWidth="1"/>
    <col min="1261" max="1261" width="13.28515625" bestFit="1" customWidth="1"/>
    <col min="1262" max="1262" width="17.28515625" customWidth="1"/>
    <col min="1263" max="1263" width="8.85546875" customWidth="1"/>
    <col min="1264" max="1264" width="33.42578125" customWidth="1"/>
    <col min="1265" max="1265" width="14.28515625" customWidth="1"/>
    <col min="1266" max="1266" width="12.85546875" customWidth="1"/>
    <col min="1267" max="1267" width="14.28515625" bestFit="1" customWidth="1"/>
    <col min="1268" max="1268" width="17.5703125" customWidth="1"/>
    <col min="1269" max="1269" width="17.28515625" customWidth="1"/>
    <col min="1270" max="1270" width="8.85546875" customWidth="1"/>
    <col min="1271" max="1271" width="33.42578125" customWidth="1"/>
    <col min="1272" max="1273" width="14.28515625" customWidth="1"/>
    <col min="1274" max="1274" width="15.28515625" bestFit="1" customWidth="1"/>
    <col min="1275" max="1276" width="17.5703125" customWidth="1"/>
    <col min="1277" max="1277" width="8.85546875" customWidth="1"/>
    <col min="1278" max="1278" width="33.42578125" customWidth="1"/>
    <col min="1279" max="1280" width="14.28515625" customWidth="1"/>
    <col min="1281" max="1281" width="15.28515625" bestFit="1" customWidth="1"/>
    <col min="1282" max="1283" width="17.5703125" customWidth="1"/>
    <col min="1284" max="1284" width="8.85546875" customWidth="1"/>
    <col min="1285" max="1285" width="42.7109375" customWidth="1"/>
    <col min="1286" max="1286" width="13.5703125" customWidth="1"/>
    <col min="1287" max="1287" width="14.28515625" customWidth="1"/>
    <col min="1288" max="1288" width="13.28515625" customWidth="1"/>
    <col min="1289" max="1289" width="13.140625" customWidth="1"/>
    <col min="1290" max="1290" width="16.7109375" customWidth="1"/>
    <col min="1291" max="1291" width="17.42578125" customWidth="1"/>
    <col min="1294" max="1294" width="41.7109375" customWidth="1"/>
    <col min="1295" max="1295" width="14" customWidth="1"/>
    <col min="1296" max="1296" width="15.5703125" customWidth="1"/>
    <col min="1297" max="1297" width="15.42578125" customWidth="1"/>
    <col min="1298" max="1298" width="14.42578125" customWidth="1"/>
    <col min="1299" max="1299" width="15.28515625" customWidth="1"/>
    <col min="1300" max="1300" width="16.7109375" customWidth="1"/>
    <col min="1513" max="1513" width="7.7109375" customWidth="1"/>
    <col min="1514" max="1514" width="40.28515625" customWidth="1"/>
    <col min="1515" max="1515" width="12.140625" customWidth="1"/>
    <col min="1516" max="1516" width="13.7109375" customWidth="1"/>
    <col min="1517" max="1517" width="13.28515625" bestFit="1" customWidth="1"/>
    <col min="1518" max="1518" width="17.28515625" customWidth="1"/>
    <col min="1519" max="1519" width="8.85546875" customWidth="1"/>
    <col min="1520" max="1520" width="33.42578125" customWidth="1"/>
    <col min="1521" max="1521" width="14.28515625" customWidth="1"/>
    <col min="1522" max="1522" width="12.85546875" customWidth="1"/>
    <col min="1523" max="1523" width="14.28515625" bestFit="1" customWidth="1"/>
    <col min="1524" max="1524" width="17.5703125" customWidth="1"/>
    <col min="1525" max="1525" width="17.28515625" customWidth="1"/>
    <col min="1526" max="1526" width="8.85546875" customWidth="1"/>
    <col min="1527" max="1527" width="33.42578125" customWidth="1"/>
    <col min="1528" max="1529" width="14.28515625" customWidth="1"/>
    <col min="1530" max="1530" width="15.28515625" bestFit="1" customWidth="1"/>
    <col min="1531" max="1532" width="17.5703125" customWidth="1"/>
    <col min="1533" max="1533" width="8.85546875" customWidth="1"/>
    <col min="1534" max="1534" width="33.42578125" customWidth="1"/>
    <col min="1535" max="1536" width="14.28515625" customWidth="1"/>
    <col min="1537" max="1537" width="15.28515625" bestFit="1" customWidth="1"/>
    <col min="1538" max="1539" width="17.5703125" customWidth="1"/>
    <col min="1540" max="1540" width="8.85546875" customWidth="1"/>
    <col min="1541" max="1541" width="42.7109375" customWidth="1"/>
    <col min="1542" max="1542" width="13.5703125" customWidth="1"/>
    <col min="1543" max="1543" width="14.28515625" customWidth="1"/>
    <col min="1544" max="1544" width="13.28515625" customWidth="1"/>
    <col min="1545" max="1545" width="13.140625" customWidth="1"/>
    <col min="1546" max="1546" width="16.7109375" customWidth="1"/>
    <col min="1547" max="1547" width="17.42578125" customWidth="1"/>
    <col min="1550" max="1550" width="41.7109375" customWidth="1"/>
    <col min="1551" max="1551" width="14" customWidth="1"/>
    <col min="1552" max="1552" width="15.5703125" customWidth="1"/>
    <col min="1553" max="1553" width="15.42578125" customWidth="1"/>
    <col min="1554" max="1554" width="14.42578125" customWidth="1"/>
    <col min="1555" max="1555" width="15.28515625" customWidth="1"/>
    <col min="1556" max="1556" width="16.7109375" customWidth="1"/>
    <col min="1769" max="1769" width="7.7109375" customWidth="1"/>
    <col min="1770" max="1770" width="40.28515625" customWidth="1"/>
    <col min="1771" max="1771" width="12.140625" customWidth="1"/>
    <col min="1772" max="1772" width="13.7109375" customWidth="1"/>
    <col min="1773" max="1773" width="13.28515625" bestFit="1" customWidth="1"/>
    <col min="1774" max="1774" width="17.28515625" customWidth="1"/>
    <col min="1775" max="1775" width="8.85546875" customWidth="1"/>
    <col min="1776" max="1776" width="33.42578125" customWidth="1"/>
    <col min="1777" max="1777" width="14.28515625" customWidth="1"/>
    <col min="1778" max="1778" width="12.85546875" customWidth="1"/>
    <col min="1779" max="1779" width="14.28515625" bestFit="1" customWidth="1"/>
    <col min="1780" max="1780" width="17.5703125" customWidth="1"/>
    <col min="1781" max="1781" width="17.28515625" customWidth="1"/>
    <col min="1782" max="1782" width="8.85546875" customWidth="1"/>
    <col min="1783" max="1783" width="33.42578125" customWidth="1"/>
    <col min="1784" max="1785" width="14.28515625" customWidth="1"/>
    <col min="1786" max="1786" width="15.28515625" bestFit="1" customWidth="1"/>
    <col min="1787" max="1788" width="17.5703125" customWidth="1"/>
    <col min="1789" max="1789" width="8.85546875" customWidth="1"/>
    <col min="1790" max="1790" width="33.42578125" customWidth="1"/>
    <col min="1791" max="1792" width="14.28515625" customWidth="1"/>
    <col min="1793" max="1793" width="15.28515625" bestFit="1" customWidth="1"/>
    <col min="1794" max="1795" width="17.5703125" customWidth="1"/>
    <col min="1796" max="1796" width="8.85546875" customWidth="1"/>
    <col min="1797" max="1797" width="42.7109375" customWidth="1"/>
    <col min="1798" max="1798" width="13.5703125" customWidth="1"/>
    <col min="1799" max="1799" width="14.28515625" customWidth="1"/>
    <col min="1800" max="1800" width="13.28515625" customWidth="1"/>
    <col min="1801" max="1801" width="13.140625" customWidth="1"/>
    <col min="1802" max="1802" width="16.7109375" customWidth="1"/>
    <col min="1803" max="1803" width="17.42578125" customWidth="1"/>
    <col min="1806" max="1806" width="41.7109375" customWidth="1"/>
    <col min="1807" max="1807" width="14" customWidth="1"/>
    <col min="1808" max="1808" width="15.5703125" customWidth="1"/>
    <col min="1809" max="1809" width="15.42578125" customWidth="1"/>
    <col min="1810" max="1810" width="14.42578125" customWidth="1"/>
    <col min="1811" max="1811" width="15.28515625" customWidth="1"/>
    <col min="1812" max="1812" width="16.7109375" customWidth="1"/>
    <col min="2025" max="2025" width="7.7109375" customWidth="1"/>
    <col min="2026" max="2026" width="40.28515625" customWidth="1"/>
    <col min="2027" max="2027" width="12.140625" customWidth="1"/>
    <col min="2028" max="2028" width="13.7109375" customWidth="1"/>
    <col min="2029" max="2029" width="13.28515625" bestFit="1" customWidth="1"/>
    <col min="2030" max="2030" width="17.28515625" customWidth="1"/>
    <col min="2031" max="2031" width="8.85546875" customWidth="1"/>
    <col min="2032" max="2032" width="33.42578125" customWidth="1"/>
    <col min="2033" max="2033" width="14.28515625" customWidth="1"/>
    <col min="2034" max="2034" width="12.85546875" customWidth="1"/>
    <col min="2035" max="2035" width="14.28515625" bestFit="1" customWidth="1"/>
    <col min="2036" max="2036" width="17.5703125" customWidth="1"/>
    <col min="2037" max="2037" width="17.28515625" customWidth="1"/>
    <col min="2038" max="2038" width="8.85546875" customWidth="1"/>
    <col min="2039" max="2039" width="33.42578125" customWidth="1"/>
    <col min="2040" max="2041" width="14.28515625" customWidth="1"/>
    <col min="2042" max="2042" width="15.28515625" bestFit="1" customWidth="1"/>
    <col min="2043" max="2044" width="17.5703125" customWidth="1"/>
    <col min="2045" max="2045" width="8.85546875" customWidth="1"/>
    <col min="2046" max="2046" width="33.42578125" customWidth="1"/>
    <col min="2047" max="2048" width="14.28515625" customWidth="1"/>
    <col min="2049" max="2049" width="15.28515625" bestFit="1" customWidth="1"/>
    <col min="2050" max="2051" width="17.5703125" customWidth="1"/>
    <col min="2052" max="2052" width="8.85546875" customWidth="1"/>
    <col min="2053" max="2053" width="42.7109375" customWidth="1"/>
    <col min="2054" max="2054" width="13.5703125" customWidth="1"/>
    <col min="2055" max="2055" width="14.28515625" customWidth="1"/>
    <col min="2056" max="2056" width="13.28515625" customWidth="1"/>
    <col min="2057" max="2057" width="13.140625" customWidth="1"/>
    <col min="2058" max="2058" width="16.7109375" customWidth="1"/>
    <col min="2059" max="2059" width="17.42578125" customWidth="1"/>
    <col min="2062" max="2062" width="41.7109375" customWidth="1"/>
    <col min="2063" max="2063" width="14" customWidth="1"/>
    <col min="2064" max="2064" width="15.5703125" customWidth="1"/>
    <col min="2065" max="2065" width="15.42578125" customWidth="1"/>
    <col min="2066" max="2066" width="14.42578125" customWidth="1"/>
    <col min="2067" max="2067" width="15.28515625" customWidth="1"/>
    <col min="2068" max="2068" width="16.7109375" customWidth="1"/>
    <col min="2281" max="2281" width="7.7109375" customWidth="1"/>
    <col min="2282" max="2282" width="40.28515625" customWidth="1"/>
    <col min="2283" max="2283" width="12.140625" customWidth="1"/>
    <col min="2284" max="2284" width="13.7109375" customWidth="1"/>
    <col min="2285" max="2285" width="13.28515625" bestFit="1" customWidth="1"/>
    <col min="2286" max="2286" width="17.28515625" customWidth="1"/>
    <col min="2287" max="2287" width="8.85546875" customWidth="1"/>
    <col min="2288" max="2288" width="33.42578125" customWidth="1"/>
    <col min="2289" max="2289" width="14.28515625" customWidth="1"/>
    <col min="2290" max="2290" width="12.85546875" customWidth="1"/>
    <col min="2291" max="2291" width="14.28515625" bestFit="1" customWidth="1"/>
    <col min="2292" max="2292" width="17.5703125" customWidth="1"/>
    <col min="2293" max="2293" width="17.28515625" customWidth="1"/>
    <col min="2294" max="2294" width="8.85546875" customWidth="1"/>
    <col min="2295" max="2295" width="33.42578125" customWidth="1"/>
    <col min="2296" max="2297" width="14.28515625" customWidth="1"/>
    <col min="2298" max="2298" width="15.28515625" bestFit="1" customWidth="1"/>
    <col min="2299" max="2300" width="17.5703125" customWidth="1"/>
    <col min="2301" max="2301" width="8.85546875" customWidth="1"/>
    <col min="2302" max="2302" width="33.42578125" customWidth="1"/>
    <col min="2303" max="2304" width="14.28515625" customWidth="1"/>
    <col min="2305" max="2305" width="15.28515625" bestFit="1" customWidth="1"/>
    <col min="2306" max="2307" width="17.5703125" customWidth="1"/>
    <col min="2308" max="2308" width="8.85546875" customWidth="1"/>
    <col min="2309" max="2309" width="42.7109375" customWidth="1"/>
    <col min="2310" max="2310" width="13.5703125" customWidth="1"/>
    <col min="2311" max="2311" width="14.28515625" customWidth="1"/>
    <col min="2312" max="2312" width="13.28515625" customWidth="1"/>
    <col min="2313" max="2313" width="13.140625" customWidth="1"/>
    <col min="2314" max="2314" width="16.7109375" customWidth="1"/>
    <col min="2315" max="2315" width="17.42578125" customWidth="1"/>
    <col min="2318" max="2318" width="41.7109375" customWidth="1"/>
    <col min="2319" max="2319" width="14" customWidth="1"/>
    <col min="2320" max="2320" width="15.5703125" customWidth="1"/>
    <col min="2321" max="2321" width="15.42578125" customWidth="1"/>
    <col min="2322" max="2322" width="14.42578125" customWidth="1"/>
    <col min="2323" max="2323" width="15.28515625" customWidth="1"/>
    <col min="2324" max="2324" width="16.7109375" customWidth="1"/>
    <col min="2537" max="2537" width="7.7109375" customWidth="1"/>
    <col min="2538" max="2538" width="40.28515625" customWidth="1"/>
    <col min="2539" max="2539" width="12.140625" customWidth="1"/>
    <col min="2540" max="2540" width="13.7109375" customWidth="1"/>
    <col min="2541" max="2541" width="13.28515625" bestFit="1" customWidth="1"/>
    <col min="2542" max="2542" width="17.28515625" customWidth="1"/>
    <col min="2543" max="2543" width="8.85546875" customWidth="1"/>
    <col min="2544" max="2544" width="33.42578125" customWidth="1"/>
    <col min="2545" max="2545" width="14.28515625" customWidth="1"/>
    <col min="2546" max="2546" width="12.85546875" customWidth="1"/>
    <col min="2547" max="2547" width="14.28515625" bestFit="1" customWidth="1"/>
    <col min="2548" max="2548" width="17.5703125" customWidth="1"/>
    <col min="2549" max="2549" width="17.28515625" customWidth="1"/>
    <col min="2550" max="2550" width="8.85546875" customWidth="1"/>
    <col min="2551" max="2551" width="33.42578125" customWidth="1"/>
    <col min="2552" max="2553" width="14.28515625" customWidth="1"/>
    <col min="2554" max="2554" width="15.28515625" bestFit="1" customWidth="1"/>
    <col min="2555" max="2556" width="17.5703125" customWidth="1"/>
    <col min="2557" max="2557" width="8.85546875" customWidth="1"/>
    <col min="2558" max="2558" width="33.42578125" customWidth="1"/>
    <col min="2559" max="2560" width="14.28515625" customWidth="1"/>
    <col min="2561" max="2561" width="15.28515625" bestFit="1" customWidth="1"/>
    <col min="2562" max="2563" width="17.5703125" customWidth="1"/>
    <col min="2564" max="2564" width="8.85546875" customWidth="1"/>
    <col min="2565" max="2565" width="42.7109375" customWidth="1"/>
    <col min="2566" max="2566" width="13.5703125" customWidth="1"/>
    <col min="2567" max="2567" width="14.28515625" customWidth="1"/>
    <col min="2568" max="2568" width="13.28515625" customWidth="1"/>
    <col min="2569" max="2569" width="13.140625" customWidth="1"/>
    <col min="2570" max="2570" width="16.7109375" customWidth="1"/>
    <col min="2571" max="2571" width="17.42578125" customWidth="1"/>
    <col min="2574" max="2574" width="41.7109375" customWidth="1"/>
    <col min="2575" max="2575" width="14" customWidth="1"/>
    <col min="2576" max="2576" width="15.5703125" customWidth="1"/>
    <col min="2577" max="2577" width="15.42578125" customWidth="1"/>
    <col min="2578" max="2578" width="14.42578125" customWidth="1"/>
    <col min="2579" max="2579" width="15.28515625" customWidth="1"/>
    <col min="2580" max="2580" width="16.7109375" customWidth="1"/>
    <col min="2793" max="2793" width="7.7109375" customWidth="1"/>
    <col min="2794" max="2794" width="40.28515625" customWidth="1"/>
    <col min="2795" max="2795" width="12.140625" customWidth="1"/>
    <col min="2796" max="2796" width="13.7109375" customWidth="1"/>
    <col min="2797" max="2797" width="13.28515625" bestFit="1" customWidth="1"/>
    <col min="2798" max="2798" width="17.28515625" customWidth="1"/>
    <col min="2799" max="2799" width="8.85546875" customWidth="1"/>
    <col min="2800" max="2800" width="33.42578125" customWidth="1"/>
    <col min="2801" max="2801" width="14.28515625" customWidth="1"/>
    <col min="2802" max="2802" width="12.85546875" customWidth="1"/>
    <col min="2803" max="2803" width="14.28515625" bestFit="1" customWidth="1"/>
    <col min="2804" max="2804" width="17.5703125" customWidth="1"/>
    <col min="2805" max="2805" width="17.28515625" customWidth="1"/>
    <col min="2806" max="2806" width="8.85546875" customWidth="1"/>
    <col min="2807" max="2807" width="33.42578125" customWidth="1"/>
    <col min="2808" max="2809" width="14.28515625" customWidth="1"/>
    <col min="2810" max="2810" width="15.28515625" bestFit="1" customWidth="1"/>
    <col min="2811" max="2812" width="17.5703125" customWidth="1"/>
    <col min="2813" max="2813" width="8.85546875" customWidth="1"/>
    <col min="2814" max="2814" width="33.42578125" customWidth="1"/>
    <col min="2815" max="2816" width="14.28515625" customWidth="1"/>
    <col min="2817" max="2817" width="15.28515625" bestFit="1" customWidth="1"/>
    <col min="2818" max="2819" width="17.5703125" customWidth="1"/>
    <col min="2820" max="2820" width="8.85546875" customWidth="1"/>
    <col min="2821" max="2821" width="42.7109375" customWidth="1"/>
    <col min="2822" max="2822" width="13.5703125" customWidth="1"/>
    <col min="2823" max="2823" width="14.28515625" customWidth="1"/>
    <col min="2824" max="2824" width="13.28515625" customWidth="1"/>
    <col min="2825" max="2825" width="13.140625" customWidth="1"/>
    <col min="2826" max="2826" width="16.7109375" customWidth="1"/>
    <col min="2827" max="2827" width="17.42578125" customWidth="1"/>
    <col min="2830" max="2830" width="41.7109375" customWidth="1"/>
    <col min="2831" max="2831" width="14" customWidth="1"/>
    <col min="2832" max="2832" width="15.5703125" customWidth="1"/>
    <col min="2833" max="2833" width="15.42578125" customWidth="1"/>
    <col min="2834" max="2834" width="14.42578125" customWidth="1"/>
    <col min="2835" max="2835" width="15.28515625" customWidth="1"/>
    <col min="2836" max="2836" width="16.7109375" customWidth="1"/>
    <col min="3049" max="3049" width="7.7109375" customWidth="1"/>
    <col min="3050" max="3050" width="40.28515625" customWidth="1"/>
    <col min="3051" max="3051" width="12.140625" customWidth="1"/>
    <col min="3052" max="3052" width="13.7109375" customWidth="1"/>
    <col min="3053" max="3053" width="13.28515625" bestFit="1" customWidth="1"/>
    <col min="3054" max="3054" width="17.28515625" customWidth="1"/>
    <col min="3055" max="3055" width="8.85546875" customWidth="1"/>
    <col min="3056" max="3056" width="33.42578125" customWidth="1"/>
    <col min="3057" max="3057" width="14.28515625" customWidth="1"/>
    <col min="3058" max="3058" width="12.85546875" customWidth="1"/>
    <col min="3059" max="3059" width="14.28515625" bestFit="1" customWidth="1"/>
    <col min="3060" max="3060" width="17.5703125" customWidth="1"/>
    <col min="3061" max="3061" width="17.28515625" customWidth="1"/>
    <col min="3062" max="3062" width="8.85546875" customWidth="1"/>
    <col min="3063" max="3063" width="33.42578125" customWidth="1"/>
    <col min="3064" max="3065" width="14.28515625" customWidth="1"/>
    <col min="3066" max="3066" width="15.28515625" bestFit="1" customWidth="1"/>
    <col min="3067" max="3068" width="17.5703125" customWidth="1"/>
    <col min="3069" max="3069" width="8.85546875" customWidth="1"/>
    <col min="3070" max="3070" width="33.42578125" customWidth="1"/>
    <col min="3071" max="3072" width="14.28515625" customWidth="1"/>
    <col min="3073" max="3073" width="15.28515625" bestFit="1" customWidth="1"/>
    <col min="3074" max="3075" width="17.5703125" customWidth="1"/>
    <col min="3076" max="3076" width="8.85546875" customWidth="1"/>
    <col min="3077" max="3077" width="42.7109375" customWidth="1"/>
    <col min="3078" max="3078" width="13.5703125" customWidth="1"/>
    <col min="3079" max="3079" width="14.28515625" customWidth="1"/>
    <col min="3080" max="3080" width="13.28515625" customWidth="1"/>
    <col min="3081" max="3081" width="13.140625" customWidth="1"/>
    <col min="3082" max="3082" width="16.7109375" customWidth="1"/>
    <col min="3083" max="3083" width="17.42578125" customWidth="1"/>
    <col min="3086" max="3086" width="41.7109375" customWidth="1"/>
    <col min="3087" max="3087" width="14" customWidth="1"/>
    <col min="3088" max="3088" width="15.5703125" customWidth="1"/>
    <col min="3089" max="3089" width="15.42578125" customWidth="1"/>
    <col min="3090" max="3090" width="14.42578125" customWidth="1"/>
    <col min="3091" max="3091" width="15.28515625" customWidth="1"/>
    <col min="3092" max="3092" width="16.7109375" customWidth="1"/>
    <col min="3305" max="3305" width="7.7109375" customWidth="1"/>
    <col min="3306" max="3306" width="40.28515625" customWidth="1"/>
    <col min="3307" max="3307" width="12.140625" customWidth="1"/>
    <col min="3308" max="3308" width="13.7109375" customWidth="1"/>
    <col min="3309" max="3309" width="13.28515625" bestFit="1" customWidth="1"/>
    <col min="3310" max="3310" width="17.28515625" customWidth="1"/>
    <col min="3311" max="3311" width="8.85546875" customWidth="1"/>
    <col min="3312" max="3312" width="33.42578125" customWidth="1"/>
    <col min="3313" max="3313" width="14.28515625" customWidth="1"/>
    <col min="3314" max="3314" width="12.85546875" customWidth="1"/>
    <col min="3315" max="3315" width="14.28515625" bestFit="1" customWidth="1"/>
    <col min="3316" max="3316" width="17.5703125" customWidth="1"/>
    <col min="3317" max="3317" width="17.28515625" customWidth="1"/>
    <col min="3318" max="3318" width="8.85546875" customWidth="1"/>
    <col min="3319" max="3319" width="33.42578125" customWidth="1"/>
    <col min="3320" max="3321" width="14.28515625" customWidth="1"/>
    <col min="3322" max="3322" width="15.28515625" bestFit="1" customWidth="1"/>
    <col min="3323" max="3324" width="17.5703125" customWidth="1"/>
    <col min="3325" max="3325" width="8.85546875" customWidth="1"/>
    <col min="3326" max="3326" width="33.42578125" customWidth="1"/>
    <col min="3327" max="3328" width="14.28515625" customWidth="1"/>
    <col min="3329" max="3329" width="15.28515625" bestFit="1" customWidth="1"/>
    <col min="3330" max="3331" width="17.5703125" customWidth="1"/>
    <col min="3332" max="3332" width="8.85546875" customWidth="1"/>
    <col min="3333" max="3333" width="42.7109375" customWidth="1"/>
    <col min="3334" max="3334" width="13.5703125" customWidth="1"/>
    <col min="3335" max="3335" width="14.28515625" customWidth="1"/>
    <col min="3336" max="3336" width="13.28515625" customWidth="1"/>
    <col min="3337" max="3337" width="13.140625" customWidth="1"/>
    <col min="3338" max="3338" width="16.7109375" customWidth="1"/>
    <col min="3339" max="3339" width="17.42578125" customWidth="1"/>
    <col min="3342" max="3342" width="41.7109375" customWidth="1"/>
    <col min="3343" max="3343" width="14" customWidth="1"/>
    <col min="3344" max="3344" width="15.5703125" customWidth="1"/>
    <col min="3345" max="3345" width="15.42578125" customWidth="1"/>
    <col min="3346" max="3346" width="14.42578125" customWidth="1"/>
    <col min="3347" max="3347" width="15.28515625" customWidth="1"/>
    <col min="3348" max="3348" width="16.7109375" customWidth="1"/>
    <col min="3561" max="3561" width="7.7109375" customWidth="1"/>
    <col min="3562" max="3562" width="40.28515625" customWidth="1"/>
    <col min="3563" max="3563" width="12.140625" customWidth="1"/>
    <col min="3564" max="3564" width="13.7109375" customWidth="1"/>
    <col min="3565" max="3565" width="13.28515625" bestFit="1" customWidth="1"/>
    <col min="3566" max="3566" width="17.28515625" customWidth="1"/>
    <col min="3567" max="3567" width="8.85546875" customWidth="1"/>
    <col min="3568" max="3568" width="33.42578125" customWidth="1"/>
    <col min="3569" max="3569" width="14.28515625" customWidth="1"/>
    <col min="3570" max="3570" width="12.85546875" customWidth="1"/>
    <col min="3571" max="3571" width="14.28515625" bestFit="1" customWidth="1"/>
    <col min="3572" max="3572" width="17.5703125" customWidth="1"/>
    <col min="3573" max="3573" width="17.28515625" customWidth="1"/>
    <col min="3574" max="3574" width="8.85546875" customWidth="1"/>
    <col min="3575" max="3575" width="33.42578125" customWidth="1"/>
    <col min="3576" max="3577" width="14.28515625" customWidth="1"/>
    <col min="3578" max="3578" width="15.28515625" bestFit="1" customWidth="1"/>
    <col min="3579" max="3580" width="17.5703125" customWidth="1"/>
    <col min="3581" max="3581" width="8.85546875" customWidth="1"/>
    <col min="3582" max="3582" width="33.42578125" customWidth="1"/>
    <col min="3583" max="3584" width="14.28515625" customWidth="1"/>
    <col min="3585" max="3585" width="15.28515625" bestFit="1" customWidth="1"/>
    <col min="3586" max="3587" width="17.5703125" customWidth="1"/>
    <col min="3588" max="3588" width="8.85546875" customWidth="1"/>
    <col min="3589" max="3589" width="42.7109375" customWidth="1"/>
    <col min="3590" max="3590" width="13.5703125" customWidth="1"/>
    <col min="3591" max="3591" width="14.28515625" customWidth="1"/>
    <col min="3592" max="3592" width="13.28515625" customWidth="1"/>
    <col min="3593" max="3593" width="13.140625" customWidth="1"/>
    <col min="3594" max="3594" width="16.7109375" customWidth="1"/>
    <col min="3595" max="3595" width="17.42578125" customWidth="1"/>
    <col min="3598" max="3598" width="41.7109375" customWidth="1"/>
    <col min="3599" max="3599" width="14" customWidth="1"/>
    <col min="3600" max="3600" width="15.5703125" customWidth="1"/>
    <col min="3601" max="3601" width="15.42578125" customWidth="1"/>
    <col min="3602" max="3602" width="14.42578125" customWidth="1"/>
    <col min="3603" max="3603" width="15.28515625" customWidth="1"/>
    <col min="3604" max="3604" width="16.7109375" customWidth="1"/>
    <col min="3817" max="3817" width="7.7109375" customWidth="1"/>
    <col min="3818" max="3818" width="40.28515625" customWidth="1"/>
    <col min="3819" max="3819" width="12.140625" customWidth="1"/>
    <col min="3820" max="3820" width="13.7109375" customWidth="1"/>
    <col min="3821" max="3821" width="13.28515625" bestFit="1" customWidth="1"/>
    <col min="3822" max="3822" width="17.28515625" customWidth="1"/>
    <col min="3823" max="3823" width="8.85546875" customWidth="1"/>
    <col min="3824" max="3824" width="33.42578125" customWidth="1"/>
    <col min="3825" max="3825" width="14.28515625" customWidth="1"/>
    <col min="3826" max="3826" width="12.85546875" customWidth="1"/>
    <col min="3827" max="3827" width="14.28515625" bestFit="1" customWidth="1"/>
    <col min="3828" max="3828" width="17.5703125" customWidth="1"/>
    <col min="3829" max="3829" width="17.28515625" customWidth="1"/>
    <col min="3830" max="3830" width="8.85546875" customWidth="1"/>
    <col min="3831" max="3831" width="33.42578125" customWidth="1"/>
    <col min="3832" max="3833" width="14.28515625" customWidth="1"/>
    <col min="3834" max="3834" width="15.28515625" bestFit="1" customWidth="1"/>
    <col min="3835" max="3836" width="17.5703125" customWidth="1"/>
    <col min="3837" max="3837" width="8.85546875" customWidth="1"/>
    <col min="3838" max="3838" width="33.42578125" customWidth="1"/>
    <col min="3839" max="3840" width="14.28515625" customWidth="1"/>
    <col min="3841" max="3841" width="15.28515625" bestFit="1" customWidth="1"/>
    <col min="3842" max="3843" width="17.5703125" customWidth="1"/>
    <col min="3844" max="3844" width="8.85546875" customWidth="1"/>
    <col min="3845" max="3845" width="42.7109375" customWidth="1"/>
    <col min="3846" max="3846" width="13.5703125" customWidth="1"/>
    <col min="3847" max="3847" width="14.28515625" customWidth="1"/>
    <col min="3848" max="3848" width="13.28515625" customWidth="1"/>
    <col min="3849" max="3849" width="13.140625" customWidth="1"/>
    <col min="3850" max="3850" width="16.7109375" customWidth="1"/>
    <col min="3851" max="3851" width="17.42578125" customWidth="1"/>
    <col min="3854" max="3854" width="41.7109375" customWidth="1"/>
    <col min="3855" max="3855" width="14" customWidth="1"/>
    <col min="3856" max="3856" width="15.5703125" customWidth="1"/>
    <col min="3857" max="3857" width="15.42578125" customWidth="1"/>
    <col min="3858" max="3858" width="14.42578125" customWidth="1"/>
    <col min="3859" max="3859" width="15.28515625" customWidth="1"/>
    <col min="3860" max="3860" width="16.7109375" customWidth="1"/>
    <col min="4073" max="4073" width="7.7109375" customWidth="1"/>
    <col min="4074" max="4074" width="40.28515625" customWidth="1"/>
    <col min="4075" max="4075" width="12.140625" customWidth="1"/>
    <col min="4076" max="4076" width="13.7109375" customWidth="1"/>
    <col min="4077" max="4077" width="13.28515625" bestFit="1" customWidth="1"/>
    <col min="4078" max="4078" width="17.28515625" customWidth="1"/>
    <col min="4079" max="4079" width="8.85546875" customWidth="1"/>
    <col min="4080" max="4080" width="33.42578125" customWidth="1"/>
    <col min="4081" max="4081" width="14.28515625" customWidth="1"/>
    <col min="4082" max="4082" width="12.85546875" customWidth="1"/>
    <col min="4083" max="4083" width="14.28515625" bestFit="1" customWidth="1"/>
    <col min="4084" max="4084" width="17.5703125" customWidth="1"/>
    <col min="4085" max="4085" width="17.28515625" customWidth="1"/>
    <col min="4086" max="4086" width="8.85546875" customWidth="1"/>
    <col min="4087" max="4087" width="33.42578125" customWidth="1"/>
    <col min="4088" max="4089" width="14.28515625" customWidth="1"/>
    <col min="4090" max="4090" width="15.28515625" bestFit="1" customWidth="1"/>
    <col min="4091" max="4092" width="17.5703125" customWidth="1"/>
    <col min="4093" max="4093" width="8.85546875" customWidth="1"/>
    <col min="4094" max="4094" width="33.42578125" customWidth="1"/>
    <col min="4095" max="4096" width="14.28515625" customWidth="1"/>
    <col min="4097" max="4097" width="15.28515625" bestFit="1" customWidth="1"/>
    <col min="4098" max="4099" width="17.5703125" customWidth="1"/>
    <col min="4100" max="4100" width="8.85546875" customWidth="1"/>
    <col min="4101" max="4101" width="42.7109375" customWidth="1"/>
    <col min="4102" max="4102" width="13.5703125" customWidth="1"/>
    <col min="4103" max="4103" width="14.28515625" customWidth="1"/>
    <col min="4104" max="4104" width="13.28515625" customWidth="1"/>
    <col min="4105" max="4105" width="13.140625" customWidth="1"/>
    <col min="4106" max="4106" width="16.7109375" customWidth="1"/>
    <col min="4107" max="4107" width="17.42578125" customWidth="1"/>
    <col min="4110" max="4110" width="41.7109375" customWidth="1"/>
    <col min="4111" max="4111" width="14" customWidth="1"/>
    <col min="4112" max="4112" width="15.5703125" customWidth="1"/>
    <col min="4113" max="4113" width="15.42578125" customWidth="1"/>
    <col min="4114" max="4114" width="14.42578125" customWidth="1"/>
    <col min="4115" max="4115" width="15.28515625" customWidth="1"/>
    <col min="4116" max="4116" width="16.7109375" customWidth="1"/>
    <col min="4329" max="4329" width="7.7109375" customWidth="1"/>
    <col min="4330" max="4330" width="40.28515625" customWidth="1"/>
    <col min="4331" max="4331" width="12.140625" customWidth="1"/>
    <col min="4332" max="4332" width="13.7109375" customWidth="1"/>
    <col min="4333" max="4333" width="13.28515625" bestFit="1" customWidth="1"/>
    <col min="4334" max="4334" width="17.28515625" customWidth="1"/>
    <col min="4335" max="4335" width="8.85546875" customWidth="1"/>
    <col min="4336" max="4336" width="33.42578125" customWidth="1"/>
    <col min="4337" max="4337" width="14.28515625" customWidth="1"/>
    <col min="4338" max="4338" width="12.85546875" customWidth="1"/>
    <col min="4339" max="4339" width="14.28515625" bestFit="1" customWidth="1"/>
    <col min="4340" max="4340" width="17.5703125" customWidth="1"/>
    <col min="4341" max="4341" width="17.28515625" customWidth="1"/>
    <col min="4342" max="4342" width="8.85546875" customWidth="1"/>
    <col min="4343" max="4343" width="33.42578125" customWidth="1"/>
    <col min="4344" max="4345" width="14.28515625" customWidth="1"/>
    <col min="4346" max="4346" width="15.28515625" bestFit="1" customWidth="1"/>
    <col min="4347" max="4348" width="17.5703125" customWidth="1"/>
    <col min="4349" max="4349" width="8.85546875" customWidth="1"/>
    <col min="4350" max="4350" width="33.42578125" customWidth="1"/>
    <col min="4351" max="4352" width="14.28515625" customWidth="1"/>
    <col min="4353" max="4353" width="15.28515625" bestFit="1" customWidth="1"/>
    <col min="4354" max="4355" width="17.5703125" customWidth="1"/>
    <col min="4356" max="4356" width="8.85546875" customWidth="1"/>
    <col min="4357" max="4357" width="42.7109375" customWidth="1"/>
    <col min="4358" max="4358" width="13.5703125" customWidth="1"/>
    <col min="4359" max="4359" width="14.28515625" customWidth="1"/>
    <col min="4360" max="4360" width="13.28515625" customWidth="1"/>
    <col min="4361" max="4361" width="13.140625" customWidth="1"/>
    <col min="4362" max="4362" width="16.7109375" customWidth="1"/>
    <col min="4363" max="4363" width="17.42578125" customWidth="1"/>
    <col min="4366" max="4366" width="41.7109375" customWidth="1"/>
    <col min="4367" max="4367" width="14" customWidth="1"/>
    <col min="4368" max="4368" width="15.5703125" customWidth="1"/>
    <col min="4369" max="4369" width="15.42578125" customWidth="1"/>
    <col min="4370" max="4370" width="14.42578125" customWidth="1"/>
    <col min="4371" max="4371" width="15.28515625" customWidth="1"/>
    <col min="4372" max="4372" width="16.7109375" customWidth="1"/>
    <col min="4585" max="4585" width="7.7109375" customWidth="1"/>
    <col min="4586" max="4586" width="40.28515625" customWidth="1"/>
    <col min="4587" max="4587" width="12.140625" customWidth="1"/>
    <col min="4588" max="4588" width="13.7109375" customWidth="1"/>
    <col min="4589" max="4589" width="13.28515625" bestFit="1" customWidth="1"/>
    <col min="4590" max="4590" width="17.28515625" customWidth="1"/>
    <col min="4591" max="4591" width="8.85546875" customWidth="1"/>
    <col min="4592" max="4592" width="33.42578125" customWidth="1"/>
    <col min="4593" max="4593" width="14.28515625" customWidth="1"/>
    <col min="4594" max="4594" width="12.85546875" customWidth="1"/>
    <col min="4595" max="4595" width="14.28515625" bestFit="1" customWidth="1"/>
    <col min="4596" max="4596" width="17.5703125" customWidth="1"/>
    <col min="4597" max="4597" width="17.28515625" customWidth="1"/>
    <col min="4598" max="4598" width="8.85546875" customWidth="1"/>
    <col min="4599" max="4599" width="33.42578125" customWidth="1"/>
    <col min="4600" max="4601" width="14.28515625" customWidth="1"/>
    <col min="4602" max="4602" width="15.28515625" bestFit="1" customWidth="1"/>
    <col min="4603" max="4604" width="17.5703125" customWidth="1"/>
    <col min="4605" max="4605" width="8.85546875" customWidth="1"/>
    <col min="4606" max="4606" width="33.42578125" customWidth="1"/>
    <col min="4607" max="4608" width="14.28515625" customWidth="1"/>
    <col min="4609" max="4609" width="15.28515625" bestFit="1" customWidth="1"/>
    <col min="4610" max="4611" width="17.5703125" customWidth="1"/>
    <col min="4612" max="4612" width="8.85546875" customWidth="1"/>
    <col min="4613" max="4613" width="42.7109375" customWidth="1"/>
    <col min="4614" max="4614" width="13.5703125" customWidth="1"/>
    <col min="4615" max="4615" width="14.28515625" customWidth="1"/>
    <col min="4616" max="4616" width="13.28515625" customWidth="1"/>
    <col min="4617" max="4617" width="13.140625" customWidth="1"/>
    <col min="4618" max="4618" width="16.7109375" customWidth="1"/>
    <col min="4619" max="4619" width="17.42578125" customWidth="1"/>
    <col min="4622" max="4622" width="41.7109375" customWidth="1"/>
    <col min="4623" max="4623" width="14" customWidth="1"/>
    <col min="4624" max="4624" width="15.5703125" customWidth="1"/>
    <col min="4625" max="4625" width="15.42578125" customWidth="1"/>
    <col min="4626" max="4626" width="14.42578125" customWidth="1"/>
    <col min="4627" max="4627" width="15.28515625" customWidth="1"/>
    <col min="4628" max="4628" width="16.7109375" customWidth="1"/>
    <col min="4841" max="4841" width="7.7109375" customWidth="1"/>
    <col min="4842" max="4842" width="40.28515625" customWidth="1"/>
    <col min="4843" max="4843" width="12.140625" customWidth="1"/>
    <col min="4844" max="4844" width="13.7109375" customWidth="1"/>
    <col min="4845" max="4845" width="13.28515625" bestFit="1" customWidth="1"/>
    <col min="4846" max="4846" width="17.28515625" customWidth="1"/>
    <col min="4847" max="4847" width="8.85546875" customWidth="1"/>
    <col min="4848" max="4848" width="33.42578125" customWidth="1"/>
    <col min="4849" max="4849" width="14.28515625" customWidth="1"/>
    <col min="4850" max="4850" width="12.85546875" customWidth="1"/>
    <col min="4851" max="4851" width="14.28515625" bestFit="1" customWidth="1"/>
    <col min="4852" max="4852" width="17.5703125" customWidth="1"/>
    <col min="4853" max="4853" width="17.28515625" customWidth="1"/>
    <col min="4854" max="4854" width="8.85546875" customWidth="1"/>
    <col min="4855" max="4855" width="33.42578125" customWidth="1"/>
    <col min="4856" max="4857" width="14.28515625" customWidth="1"/>
    <col min="4858" max="4858" width="15.28515625" bestFit="1" customWidth="1"/>
    <col min="4859" max="4860" width="17.5703125" customWidth="1"/>
    <col min="4861" max="4861" width="8.85546875" customWidth="1"/>
    <col min="4862" max="4862" width="33.42578125" customWidth="1"/>
    <col min="4863" max="4864" width="14.28515625" customWidth="1"/>
    <col min="4865" max="4865" width="15.28515625" bestFit="1" customWidth="1"/>
    <col min="4866" max="4867" width="17.5703125" customWidth="1"/>
    <col min="4868" max="4868" width="8.85546875" customWidth="1"/>
    <col min="4869" max="4869" width="42.7109375" customWidth="1"/>
    <col min="4870" max="4870" width="13.5703125" customWidth="1"/>
    <col min="4871" max="4871" width="14.28515625" customWidth="1"/>
    <col min="4872" max="4872" width="13.28515625" customWidth="1"/>
    <col min="4873" max="4873" width="13.140625" customWidth="1"/>
    <col min="4874" max="4874" width="16.7109375" customWidth="1"/>
    <col min="4875" max="4875" width="17.42578125" customWidth="1"/>
    <col min="4878" max="4878" width="41.7109375" customWidth="1"/>
    <col min="4879" max="4879" width="14" customWidth="1"/>
    <col min="4880" max="4880" width="15.5703125" customWidth="1"/>
    <col min="4881" max="4881" width="15.42578125" customWidth="1"/>
    <col min="4882" max="4882" width="14.42578125" customWidth="1"/>
    <col min="4883" max="4883" width="15.28515625" customWidth="1"/>
    <col min="4884" max="4884" width="16.7109375" customWidth="1"/>
    <col min="5097" max="5097" width="7.7109375" customWidth="1"/>
    <col min="5098" max="5098" width="40.28515625" customWidth="1"/>
    <col min="5099" max="5099" width="12.140625" customWidth="1"/>
    <col min="5100" max="5100" width="13.7109375" customWidth="1"/>
    <col min="5101" max="5101" width="13.28515625" bestFit="1" customWidth="1"/>
    <col min="5102" max="5102" width="17.28515625" customWidth="1"/>
    <col min="5103" max="5103" width="8.85546875" customWidth="1"/>
    <col min="5104" max="5104" width="33.42578125" customWidth="1"/>
    <col min="5105" max="5105" width="14.28515625" customWidth="1"/>
    <col min="5106" max="5106" width="12.85546875" customWidth="1"/>
    <col min="5107" max="5107" width="14.28515625" bestFit="1" customWidth="1"/>
    <col min="5108" max="5108" width="17.5703125" customWidth="1"/>
    <col min="5109" max="5109" width="17.28515625" customWidth="1"/>
    <col min="5110" max="5110" width="8.85546875" customWidth="1"/>
    <col min="5111" max="5111" width="33.42578125" customWidth="1"/>
    <col min="5112" max="5113" width="14.28515625" customWidth="1"/>
    <col min="5114" max="5114" width="15.28515625" bestFit="1" customWidth="1"/>
    <col min="5115" max="5116" width="17.5703125" customWidth="1"/>
    <col min="5117" max="5117" width="8.85546875" customWidth="1"/>
    <col min="5118" max="5118" width="33.42578125" customWidth="1"/>
    <col min="5119" max="5120" width="14.28515625" customWidth="1"/>
    <col min="5121" max="5121" width="15.28515625" bestFit="1" customWidth="1"/>
    <col min="5122" max="5123" width="17.5703125" customWidth="1"/>
    <col min="5124" max="5124" width="8.85546875" customWidth="1"/>
    <col min="5125" max="5125" width="42.7109375" customWidth="1"/>
    <col min="5126" max="5126" width="13.5703125" customWidth="1"/>
    <col min="5127" max="5127" width="14.28515625" customWidth="1"/>
    <col min="5128" max="5128" width="13.28515625" customWidth="1"/>
    <col min="5129" max="5129" width="13.140625" customWidth="1"/>
    <col min="5130" max="5130" width="16.7109375" customWidth="1"/>
    <col min="5131" max="5131" width="17.42578125" customWidth="1"/>
    <col min="5134" max="5134" width="41.7109375" customWidth="1"/>
    <col min="5135" max="5135" width="14" customWidth="1"/>
    <col min="5136" max="5136" width="15.5703125" customWidth="1"/>
    <col min="5137" max="5137" width="15.42578125" customWidth="1"/>
    <col min="5138" max="5138" width="14.42578125" customWidth="1"/>
    <col min="5139" max="5139" width="15.28515625" customWidth="1"/>
    <col min="5140" max="5140" width="16.7109375" customWidth="1"/>
    <col min="5353" max="5353" width="7.7109375" customWidth="1"/>
    <col min="5354" max="5354" width="40.28515625" customWidth="1"/>
    <col min="5355" max="5355" width="12.140625" customWidth="1"/>
    <col min="5356" max="5356" width="13.7109375" customWidth="1"/>
    <col min="5357" max="5357" width="13.28515625" bestFit="1" customWidth="1"/>
    <col min="5358" max="5358" width="17.28515625" customWidth="1"/>
    <col min="5359" max="5359" width="8.85546875" customWidth="1"/>
    <col min="5360" max="5360" width="33.42578125" customWidth="1"/>
    <col min="5361" max="5361" width="14.28515625" customWidth="1"/>
    <col min="5362" max="5362" width="12.85546875" customWidth="1"/>
    <col min="5363" max="5363" width="14.28515625" bestFit="1" customWidth="1"/>
    <col min="5364" max="5364" width="17.5703125" customWidth="1"/>
    <col min="5365" max="5365" width="17.28515625" customWidth="1"/>
    <col min="5366" max="5366" width="8.85546875" customWidth="1"/>
    <col min="5367" max="5367" width="33.42578125" customWidth="1"/>
    <col min="5368" max="5369" width="14.28515625" customWidth="1"/>
    <col min="5370" max="5370" width="15.28515625" bestFit="1" customWidth="1"/>
    <col min="5371" max="5372" width="17.5703125" customWidth="1"/>
    <col min="5373" max="5373" width="8.85546875" customWidth="1"/>
    <col min="5374" max="5374" width="33.42578125" customWidth="1"/>
    <col min="5375" max="5376" width="14.28515625" customWidth="1"/>
    <col min="5377" max="5377" width="15.28515625" bestFit="1" customWidth="1"/>
    <col min="5378" max="5379" width="17.5703125" customWidth="1"/>
    <col min="5380" max="5380" width="8.85546875" customWidth="1"/>
    <col min="5381" max="5381" width="42.7109375" customWidth="1"/>
    <col min="5382" max="5382" width="13.5703125" customWidth="1"/>
    <col min="5383" max="5383" width="14.28515625" customWidth="1"/>
    <col min="5384" max="5384" width="13.28515625" customWidth="1"/>
    <col min="5385" max="5385" width="13.140625" customWidth="1"/>
    <col min="5386" max="5386" width="16.7109375" customWidth="1"/>
    <col min="5387" max="5387" width="17.42578125" customWidth="1"/>
    <col min="5390" max="5390" width="41.7109375" customWidth="1"/>
    <col min="5391" max="5391" width="14" customWidth="1"/>
    <col min="5392" max="5392" width="15.5703125" customWidth="1"/>
    <col min="5393" max="5393" width="15.42578125" customWidth="1"/>
    <col min="5394" max="5394" width="14.42578125" customWidth="1"/>
    <col min="5395" max="5395" width="15.28515625" customWidth="1"/>
    <col min="5396" max="5396" width="16.7109375" customWidth="1"/>
    <col min="5609" max="5609" width="7.7109375" customWidth="1"/>
    <col min="5610" max="5610" width="40.28515625" customWidth="1"/>
    <col min="5611" max="5611" width="12.140625" customWidth="1"/>
    <col min="5612" max="5612" width="13.7109375" customWidth="1"/>
    <col min="5613" max="5613" width="13.28515625" bestFit="1" customWidth="1"/>
    <col min="5614" max="5614" width="17.28515625" customWidth="1"/>
    <col min="5615" max="5615" width="8.85546875" customWidth="1"/>
    <col min="5616" max="5616" width="33.42578125" customWidth="1"/>
    <col min="5617" max="5617" width="14.28515625" customWidth="1"/>
    <col min="5618" max="5618" width="12.85546875" customWidth="1"/>
    <col min="5619" max="5619" width="14.28515625" bestFit="1" customWidth="1"/>
    <col min="5620" max="5620" width="17.5703125" customWidth="1"/>
    <col min="5621" max="5621" width="17.28515625" customWidth="1"/>
    <col min="5622" max="5622" width="8.85546875" customWidth="1"/>
    <col min="5623" max="5623" width="33.42578125" customWidth="1"/>
    <col min="5624" max="5625" width="14.28515625" customWidth="1"/>
    <col min="5626" max="5626" width="15.28515625" bestFit="1" customWidth="1"/>
    <col min="5627" max="5628" width="17.5703125" customWidth="1"/>
    <col min="5629" max="5629" width="8.85546875" customWidth="1"/>
    <col min="5630" max="5630" width="33.42578125" customWidth="1"/>
    <col min="5631" max="5632" width="14.28515625" customWidth="1"/>
    <col min="5633" max="5633" width="15.28515625" bestFit="1" customWidth="1"/>
    <col min="5634" max="5635" width="17.5703125" customWidth="1"/>
    <col min="5636" max="5636" width="8.85546875" customWidth="1"/>
    <col min="5637" max="5637" width="42.7109375" customWidth="1"/>
    <col min="5638" max="5638" width="13.5703125" customWidth="1"/>
    <col min="5639" max="5639" width="14.28515625" customWidth="1"/>
    <col min="5640" max="5640" width="13.28515625" customWidth="1"/>
    <col min="5641" max="5641" width="13.140625" customWidth="1"/>
    <col min="5642" max="5642" width="16.7109375" customWidth="1"/>
    <col min="5643" max="5643" width="17.42578125" customWidth="1"/>
    <col min="5646" max="5646" width="41.7109375" customWidth="1"/>
    <col min="5647" max="5647" width="14" customWidth="1"/>
    <col min="5648" max="5648" width="15.5703125" customWidth="1"/>
    <col min="5649" max="5649" width="15.42578125" customWidth="1"/>
    <col min="5650" max="5650" width="14.42578125" customWidth="1"/>
    <col min="5651" max="5651" width="15.28515625" customWidth="1"/>
    <col min="5652" max="5652" width="16.7109375" customWidth="1"/>
    <col min="5865" max="5865" width="7.7109375" customWidth="1"/>
    <col min="5866" max="5866" width="40.28515625" customWidth="1"/>
    <col min="5867" max="5867" width="12.140625" customWidth="1"/>
    <col min="5868" max="5868" width="13.7109375" customWidth="1"/>
    <col min="5869" max="5869" width="13.28515625" bestFit="1" customWidth="1"/>
    <col min="5870" max="5870" width="17.28515625" customWidth="1"/>
    <col min="5871" max="5871" width="8.85546875" customWidth="1"/>
    <col min="5872" max="5872" width="33.42578125" customWidth="1"/>
    <col min="5873" max="5873" width="14.28515625" customWidth="1"/>
    <col min="5874" max="5874" width="12.85546875" customWidth="1"/>
    <col min="5875" max="5875" width="14.28515625" bestFit="1" customWidth="1"/>
    <col min="5876" max="5876" width="17.5703125" customWidth="1"/>
    <col min="5877" max="5877" width="17.28515625" customWidth="1"/>
    <col min="5878" max="5878" width="8.85546875" customWidth="1"/>
    <col min="5879" max="5879" width="33.42578125" customWidth="1"/>
    <col min="5880" max="5881" width="14.28515625" customWidth="1"/>
    <col min="5882" max="5882" width="15.28515625" bestFit="1" customWidth="1"/>
    <col min="5883" max="5884" width="17.5703125" customWidth="1"/>
    <col min="5885" max="5885" width="8.85546875" customWidth="1"/>
    <col min="5886" max="5886" width="33.42578125" customWidth="1"/>
    <col min="5887" max="5888" width="14.28515625" customWidth="1"/>
    <col min="5889" max="5889" width="15.28515625" bestFit="1" customWidth="1"/>
    <col min="5890" max="5891" width="17.5703125" customWidth="1"/>
    <col min="5892" max="5892" width="8.85546875" customWidth="1"/>
    <col min="5893" max="5893" width="42.7109375" customWidth="1"/>
    <col min="5894" max="5894" width="13.5703125" customWidth="1"/>
    <col min="5895" max="5895" width="14.28515625" customWidth="1"/>
    <col min="5896" max="5896" width="13.28515625" customWidth="1"/>
    <col min="5897" max="5897" width="13.140625" customWidth="1"/>
    <col min="5898" max="5898" width="16.7109375" customWidth="1"/>
    <col min="5899" max="5899" width="17.42578125" customWidth="1"/>
    <col min="5902" max="5902" width="41.7109375" customWidth="1"/>
    <col min="5903" max="5903" width="14" customWidth="1"/>
    <col min="5904" max="5904" width="15.5703125" customWidth="1"/>
    <col min="5905" max="5905" width="15.42578125" customWidth="1"/>
    <col min="5906" max="5906" width="14.42578125" customWidth="1"/>
    <col min="5907" max="5907" width="15.28515625" customWidth="1"/>
    <col min="5908" max="5908" width="16.7109375" customWidth="1"/>
    <col min="6121" max="6121" width="7.7109375" customWidth="1"/>
    <col min="6122" max="6122" width="40.28515625" customWidth="1"/>
    <col min="6123" max="6123" width="12.140625" customWidth="1"/>
    <col min="6124" max="6124" width="13.7109375" customWidth="1"/>
    <col min="6125" max="6125" width="13.28515625" bestFit="1" customWidth="1"/>
    <col min="6126" max="6126" width="17.28515625" customWidth="1"/>
    <col min="6127" max="6127" width="8.85546875" customWidth="1"/>
    <col min="6128" max="6128" width="33.42578125" customWidth="1"/>
    <col min="6129" max="6129" width="14.28515625" customWidth="1"/>
    <col min="6130" max="6130" width="12.85546875" customWidth="1"/>
    <col min="6131" max="6131" width="14.28515625" bestFit="1" customWidth="1"/>
    <col min="6132" max="6132" width="17.5703125" customWidth="1"/>
    <col min="6133" max="6133" width="17.28515625" customWidth="1"/>
    <col min="6134" max="6134" width="8.85546875" customWidth="1"/>
    <col min="6135" max="6135" width="33.42578125" customWidth="1"/>
    <col min="6136" max="6137" width="14.28515625" customWidth="1"/>
    <col min="6138" max="6138" width="15.28515625" bestFit="1" customWidth="1"/>
    <col min="6139" max="6140" width="17.5703125" customWidth="1"/>
    <col min="6141" max="6141" width="8.85546875" customWidth="1"/>
    <col min="6142" max="6142" width="33.42578125" customWidth="1"/>
    <col min="6143" max="6144" width="14.28515625" customWidth="1"/>
    <col min="6145" max="6145" width="15.28515625" bestFit="1" customWidth="1"/>
    <col min="6146" max="6147" width="17.5703125" customWidth="1"/>
    <col min="6148" max="6148" width="8.85546875" customWidth="1"/>
    <col min="6149" max="6149" width="42.7109375" customWidth="1"/>
    <col min="6150" max="6150" width="13.5703125" customWidth="1"/>
    <col min="6151" max="6151" width="14.28515625" customWidth="1"/>
    <col min="6152" max="6152" width="13.28515625" customWidth="1"/>
    <col min="6153" max="6153" width="13.140625" customWidth="1"/>
    <col min="6154" max="6154" width="16.7109375" customWidth="1"/>
    <col min="6155" max="6155" width="17.42578125" customWidth="1"/>
    <col min="6158" max="6158" width="41.7109375" customWidth="1"/>
    <col min="6159" max="6159" width="14" customWidth="1"/>
    <col min="6160" max="6160" width="15.5703125" customWidth="1"/>
    <col min="6161" max="6161" width="15.42578125" customWidth="1"/>
    <col min="6162" max="6162" width="14.42578125" customWidth="1"/>
    <col min="6163" max="6163" width="15.28515625" customWidth="1"/>
    <col min="6164" max="6164" width="16.7109375" customWidth="1"/>
    <col min="6377" max="6377" width="7.7109375" customWidth="1"/>
    <col min="6378" max="6378" width="40.28515625" customWidth="1"/>
    <col min="6379" max="6379" width="12.140625" customWidth="1"/>
    <col min="6380" max="6380" width="13.7109375" customWidth="1"/>
    <col min="6381" max="6381" width="13.28515625" bestFit="1" customWidth="1"/>
    <col min="6382" max="6382" width="17.28515625" customWidth="1"/>
    <col min="6383" max="6383" width="8.85546875" customWidth="1"/>
    <col min="6384" max="6384" width="33.42578125" customWidth="1"/>
    <col min="6385" max="6385" width="14.28515625" customWidth="1"/>
    <col min="6386" max="6386" width="12.85546875" customWidth="1"/>
    <col min="6387" max="6387" width="14.28515625" bestFit="1" customWidth="1"/>
    <col min="6388" max="6388" width="17.5703125" customWidth="1"/>
    <col min="6389" max="6389" width="17.28515625" customWidth="1"/>
    <col min="6390" max="6390" width="8.85546875" customWidth="1"/>
    <col min="6391" max="6391" width="33.42578125" customWidth="1"/>
    <col min="6392" max="6393" width="14.28515625" customWidth="1"/>
    <col min="6394" max="6394" width="15.28515625" bestFit="1" customWidth="1"/>
    <col min="6395" max="6396" width="17.5703125" customWidth="1"/>
    <col min="6397" max="6397" width="8.85546875" customWidth="1"/>
    <col min="6398" max="6398" width="33.42578125" customWidth="1"/>
    <col min="6399" max="6400" width="14.28515625" customWidth="1"/>
    <col min="6401" max="6401" width="15.28515625" bestFit="1" customWidth="1"/>
    <col min="6402" max="6403" width="17.5703125" customWidth="1"/>
    <col min="6404" max="6404" width="8.85546875" customWidth="1"/>
    <col min="6405" max="6405" width="42.7109375" customWidth="1"/>
    <col min="6406" max="6406" width="13.5703125" customWidth="1"/>
    <col min="6407" max="6407" width="14.28515625" customWidth="1"/>
    <col min="6408" max="6408" width="13.28515625" customWidth="1"/>
    <col min="6409" max="6409" width="13.140625" customWidth="1"/>
    <col min="6410" max="6410" width="16.7109375" customWidth="1"/>
    <col min="6411" max="6411" width="17.42578125" customWidth="1"/>
    <col min="6414" max="6414" width="41.7109375" customWidth="1"/>
    <col min="6415" max="6415" width="14" customWidth="1"/>
    <col min="6416" max="6416" width="15.5703125" customWidth="1"/>
    <col min="6417" max="6417" width="15.42578125" customWidth="1"/>
    <col min="6418" max="6418" width="14.42578125" customWidth="1"/>
    <col min="6419" max="6419" width="15.28515625" customWidth="1"/>
    <col min="6420" max="6420" width="16.7109375" customWidth="1"/>
    <col min="6633" max="6633" width="7.7109375" customWidth="1"/>
    <col min="6634" max="6634" width="40.28515625" customWidth="1"/>
    <col min="6635" max="6635" width="12.140625" customWidth="1"/>
    <col min="6636" max="6636" width="13.7109375" customWidth="1"/>
    <col min="6637" max="6637" width="13.28515625" bestFit="1" customWidth="1"/>
    <col min="6638" max="6638" width="17.28515625" customWidth="1"/>
    <col min="6639" max="6639" width="8.85546875" customWidth="1"/>
    <col min="6640" max="6640" width="33.42578125" customWidth="1"/>
    <col min="6641" max="6641" width="14.28515625" customWidth="1"/>
    <col min="6642" max="6642" width="12.85546875" customWidth="1"/>
    <col min="6643" max="6643" width="14.28515625" bestFit="1" customWidth="1"/>
    <col min="6644" max="6644" width="17.5703125" customWidth="1"/>
    <col min="6645" max="6645" width="17.28515625" customWidth="1"/>
    <col min="6646" max="6646" width="8.85546875" customWidth="1"/>
    <col min="6647" max="6647" width="33.42578125" customWidth="1"/>
    <col min="6648" max="6649" width="14.28515625" customWidth="1"/>
    <col min="6650" max="6650" width="15.28515625" bestFit="1" customWidth="1"/>
    <col min="6651" max="6652" width="17.5703125" customWidth="1"/>
    <col min="6653" max="6653" width="8.85546875" customWidth="1"/>
    <col min="6654" max="6654" width="33.42578125" customWidth="1"/>
    <col min="6655" max="6656" width="14.28515625" customWidth="1"/>
    <col min="6657" max="6657" width="15.28515625" bestFit="1" customWidth="1"/>
    <col min="6658" max="6659" width="17.5703125" customWidth="1"/>
    <col min="6660" max="6660" width="8.85546875" customWidth="1"/>
    <col min="6661" max="6661" width="42.7109375" customWidth="1"/>
    <col min="6662" max="6662" width="13.5703125" customWidth="1"/>
    <col min="6663" max="6663" width="14.28515625" customWidth="1"/>
    <col min="6664" max="6664" width="13.28515625" customWidth="1"/>
    <col min="6665" max="6665" width="13.140625" customWidth="1"/>
    <col min="6666" max="6666" width="16.7109375" customWidth="1"/>
    <col min="6667" max="6667" width="17.42578125" customWidth="1"/>
    <col min="6670" max="6670" width="41.7109375" customWidth="1"/>
    <col min="6671" max="6671" width="14" customWidth="1"/>
    <col min="6672" max="6672" width="15.5703125" customWidth="1"/>
    <col min="6673" max="6673" width="15.42578125" customWidth="1"/>
    <col min="6674" max="6674" width="14.42578125" customWidth="1"/>
    <col min="6675" max="6675" width="15.28515625" customWidth="1"/>
    <col min="6676" max="6676" width="16.7109375" customWidth="1"/>
    <col min="6889" max="6889" width="7.7109375" customWidth="1"/>
    <col min="6890" max="6890" width="40.28515625" customWidth="1"/>
    <col min="6891" max="6891" width="12.140625" customWidth="1"/>
    <col min="6892" max="6892" width="13.7109375" customWidth="1"/>
    <col min="6893" max="6893" width="13.28515625" bestFit="1" customWidth="1"/>
    <col min="6894" max="6894" width="17.28515625" customWidth="1"/>
    <col min="6895" max="6895" width="8.85546875" customWidth="1"/>
    <col min="6896" max="6896" width="33.42578125" customWidth="1"/>
    <col min="6897" max="6897" width="14.28515625" customWidth="1"/>
    <col min="6898" max="6898" width="12.85546875" customWidth="1"/>
    <col min="6899" max="6899" width="14.28515625" bestFit="1" customWidth="1"/>
    <col min="6900" max="6900" width="17.5703125" customWidth="1"/>
    <col min="6901" max="6901" width="17.28515625" customWidth="1"/>
    <col min="6902" max="6902" width="8.85546875" customWidth="1"/>
    <col min="6903" max="6903" width="33.42578125" customWidth="1"/>
    <col min="6904" max="6905" width="14.28515625" customWidth="1"/>
    <col min="6906" max="6906" width="15.28515625" bestFit="1" customWidth="1"/>
    <col min="6907" max="6908" width="17.5703125" customWidth="1"/>
    <col min="6909" max="6909" width="8.85546875" customWidth="1"/>
    <col min="6910" max="6910" width="33.42578125" customWidth="1"/>
    <col min="6911" max="6912" width="14.28515625" customWidth="1"/>
    <col min="6913" max="6913" width="15.28515625" bestFit="1" customWidth="1"/>
    <col min="6914" max="6915" width="17.5703125" customWidth="1"/>
    <col min="6916" max="6916" width="8.85546875" customWidth="1"/>
    <col min="6917" max="6917" width="42.7109375" customWidth="1"/>
    <col min="6918" max="6918" width="13.5703125" customWidth="1"/>
    <col min="6919" max="6919" width="14.28515625" customWidth="1"/>
    <col min="6920" max="6920" width="13.28515625" customWidth="1"/>
    <col min="6921" max="6921" width="13.140625" customWidth="1"/>
    <col min="6922" max="6922" width="16.7109375" customWidth="1"/>
    <col min="6923" max="6923" width="17.42578125" customWidth="1"/>
    <col min="6926" max="6926" width="41.7109375" customWidth="1"/>
    <col min="6927" max="6927" width="14" customWidth="1"/>
    <col min="6928" max="6928" width="15.5703125" customWidth="1"/>
    <col min="6929" max="6929" width="15.42578125" customWidth="1"/>
    <col min="6930" max="6930" width="14.42578125" customWidth="1"/>
    <col min="6931" max="6931" width="15.28515625" customWidth="1"/>
    <col min="6932" max="6932" width="16.7109375" customWidth="1"/>
    <col min="7145" max="7145" width="7.7109375" customWidth="1"/>
    <col min="7146" max="7146" width="40.28515625" customWidth="1"/>
    <col min="7147" max="7147" width="12.140625" customWidth="1"/>
    <col min="7148" max="7148" width="13.7109375" customWidth="1"/>
    <col min="7149" max="7149" width="13.28515625" bestFit="1" customWidth="1"/>
    <col min="7150" max="7150" width="17.28515625" customWidth="1"/>
    <col min="7151" max="7151" width="8.85546875" customWidth="1"/>
    <col min="7152" max="7152" width="33.42578125" customWidth="1"/>
    <col min="7153" max="7153" width="14.28515625" customWidth="1"/>
    <col min="7154" max="7154" width="12.85546875" customWidth="1"/>
    <col min="7155" max="7155" width="14.28515625" bestFit="1" customWidth="1"/>
    <col min="7156" max="7156" width="17.5703125" customWidth="1"/>
    <col min="7157" max="7157" width="17.28515625" customWidth="1"/>
    <col min="7158" max="7158" width="8.85546875" customWidth="1"/>
    <col min="7159" max="7159" width="33.42578125" customWidth="1"/>
    <col min="7160" max="7161" width="14.28515625" customWidth="1"/>
    <col min="7162" max="7162" width="15.28515625" bestFit="1" customWidth="1"/>
    <col min="7163" max="7164" width="17.5703125" customWidth="1"/>
    <col min="7165" max="7165" width="8.85546875" customWidth="1"/>
    <col min="7166" max="7166" width="33.42578125" customWidth="1"/>
    <col min="7167" max="7168" width="14.28515625" customWidth="1"/>
    <col min="7169" max="7169" width="15.28515625" bestFit="1" customWidth="1"/>
    <col min="7170" max="7171" width="17.5703125" customWidth="1"/>
    <col min="7172" max="7172" width="8.85546875" customWidth="1"/>
    <col min="7173" max="7173" width="42.7109375" customWidth="1"/>
    <col min="7174" max="7174" width="13.5703125" customWidth="1"/>
    <col min="7175" max="7175" width="14.28515625" customWidth="1"/>
    <col min="7176" max="7176" width="13.28515625" customWidth="1"/>
    <col min="7177" max="7177" width="13.140625" customWidth="1"/>
    <col min="7178" max="7178" width="16.7109375" customWidth="1"/>
    <col min="7179" max="7179" width="17.42578125" customWidth="1"/>
    <col min="7182" max="7182" width="41.7109375" customWidth="1"/>
    <col min="7183" max="7183" width="14" customWidth="1"/>
    <col min="7184" max="7184" width="15.5703125" customWidth="1"/>
    <col min="7185" max="7185" width="15.42578125" customWidth="1"/>
    <col min="7186" max="7186" width="14.42578125" customWidth="1"/>
    <col min="7187" max="7187" width="15.28515625" customWidth="1"/>
    <col min="7188" max="7188" width="16.7109375" customWidth="1"/>
    <col min="7401" max="7401" width="7.7109375" customWidth="1"/>
    <col min="7402" max="7402" width="40.28515625" customWidth="1"/>
    <col min="7403" max="7403" width="12.140625" customWidth="1"/>
    <col min="7404" max="7404" width="13.7109375" customWidth="1"/>
    <col min="7405" max="7405" width="13.28515625" bestFit="1" customWidth="1"/>
    <col min="7406" max="7406" width="17.28515625" customWidth="1"/>
    <col min="7407" max="7407" width="8.85546875" customWidth="1"/>
    <col min="7408" max="7408" width="33.42578125" customWidth="1"/>
    <col min="7409" max="7409" width="14.28515625" customWidth="1"/>
    <col min="7410" max="7410" width="12.85546875" customWidth="1"/>
    <col min="7411" max="7411" width="14.28515625" bestFit="1" customWidth="1"/>
    <col min="7412" max="7412" width="17.5703125" customWidth="1"/>
    <col min="7413" max="7413" width="17.28515625" customWidth="1"/>
    <col min="7414" max="7414" width="8.85546875" customWidth="1"/>
    <col min="7415" max="7415" width="33.42578125" customWidth="1"/>
    <col min="7416" max="7417" width="14.28515625" customWidth="1"/>
    <col min="7418" max="7418" width="15.28515625" bestFit="1" customWidth="1"/>
    <col min="7419" max="7420" width="17.5703125" customWidth="1"/>
    <col min="7421" max="7421" width="8.85546875" customWidth="1"/>
    <col min="7422" max="7422" width="33.42578125" customWidth="1"/>
    <col min="7423" max="7424" width="14.28515625" customWidth="1"/>
    <col min="7425" max="7425" width="15.28515625" bestFit="1" customWidth="1"/>
    <col min="7426" max="7427" width="17.5703125" customWidth="1"/>
    <col min="7428" max="7428" width="8.85546875" customWidth="1"/>
    <col min="7429" max="7429" width="42.7109375" customWidth="1"/>
    <col min="7430" max="7430" width="13.5703125" customWidth="1"/>
    <col min="7431" max="7431" width="14.28515625" customWidth="1"/>
    <col min="7432" max="7432" width="13.28515625" customWidth="1"/>
    <col min="7433" max="7433" width="13.140625" customWidth="1"/>
    <col min="7434" max="7434" width="16.7109375" customWidth="1"/>
    <col min="7435" max="7435" width="17.42578125" customWidth="1"/>
    <col min="7438" max="7438" width="41.7109375" customWidth="1"/>
    <col min="7439" max="7439" width="14" customWidth="1"/>
    <col min="7440" max="7440" width="15.5703125" customWidth="1"/>
    <col min="7441" max="7441" width="15.42578125" customWidth="1"/>
    <col min="7442" max="7442" width="14.42578125" customWidth="1"/>
    <col min="7443" max="7443" width="15.28515625" customWidth="1"/>
    <col min="7444" max="7444" width="16.7109375" customWidth="1"/>
    <col min="7657" max="7657" width="7.7109375" customWidth="1"/>
    <col min="7658" max="7658" width="40.28515625" customWidth="1"/>
    <col min="7659" max="7659" width="12.140625" customWidth="1"/>
    <col min="7660" max="7660" width="13.7109375" customWidth="1"/>
    <col min="7661" max="7661" width="13.28515625" bestFit="1" customWidth="1"/>
    <col min="7662" max="7662" width="17.28515625" customWidth="1"/>
    <col min="7663" max="7663" width="8.85546875" customWidth="1"/>
    <col min="7664" max="7664" width="33.42578125" customWidth="1"/>
    <col min="7665" max="7665" width="14.28515625" customWidth="1"/>
    <col min="7666" max="7666" width="12.85546875" customWidth="1"/>
    <col min="7667" max="7667" width="14.28515625" bestFit="1" customWidth="1"/>
    <col min="7668" max="7668" width="17.5703125" customWidth="1"/>
    <col min="7669" max="7669" width="17.28515625" customWidth="1"/>
    <col min="7670" max="7670" width="8.85546875" customWidth="1"/>
    <col min="7671" max="7671" width="33.42578125" customWidth="1"/>
    <col min="7672" max="7673" width="14.28515625" customWidth="1"/>
    <col min="7674" max="7674" width="15.28515625" bestFit="1" customWidth="1"/>
    <col min="7675" max="7676" width="17.5703125" customWidth="1"/>
    <col min="7677" max="7677" width="8.85546875" customWidth="1"/>
    <col min="7678" max="7678" width="33.42578125" customWidth="1"/>
    <col min="7679" max="7680" width="14.28515625" customWidth="1"/>
    <col min="7681" max="7681" width="15.28515625" bestFit="1" customWidth="1"/>
    <col min="7682" max="7683" width="17.5703125" customWidth="1"/>
    <col min="7684" max="7684" width="8.85546875" customWidth="1"/>
    <col min="7685" max="7685" width="42.7109375" customWidth="1"/>
    <col min="7686" max="7686" width="13.5703125" customWidth="1"/>
    <col min="7687" max="7687" width="14.28515625" customWidth="1"/>
    <col min="7688" max="7688" width="13.28515625" customWidth="1"/>
    <col min="7689" max="7689" width="13.140625" customWidth="1"/>
    <col min="7690" max="7690" width="16.7109375" customWidth="1"/>
    <col min="7691" max="7691" width="17.42578125" customWidth="1"/>
    <col min="7694" max="7694" width="41.7109375" customWidth="1"/>
    <col min="7695" max="7695" width="14" customWidth="1"/>
    <col min="7696" max="7696" width="15.5703125" customWidth="1"/>
    <col min="7697" max="7697" width="15.42578125" customWidth="1"/>
    <col min="7698" max="7698" width="14.42578125" customWidth="1"/>
    <col min="7699" max="7699" width="15.28515625" customWidth="1"/>
    <col min="7700" max="7700" width="16.7109375" customWidth="1"/>
    <col min="7913" max="7913" width="7.7109375" customWidth="1"/>
    <col min="7914" max="7914" width="40.28515625" customWidth="1"/>
    <col min="7915" max="7915" width="12.140625" customWidth="1"/>
    <col min="7916" max="7916" width="13.7109375" customWidth="1"/>
    <col min="7917" max="7917" width="13.28515625" bestFit="1" customWidth="1"/>
    <col min="7918" max="7918" width="17.28515625" customWidth="1"/>
    <col min="7919" max="7919" width="8.85546875" customWidth="1"/>
    <col min="7920" max="7920" width="33.42578125" customWidth="1"/>
    <col min="7921" max="7921" width="14.28515625" customWidth="1"/>
    <col min="7922" max="7922" width="12.85546875" customWidth="1"/>
    <col min="7923" max="7923" width="14.28515625" bestFit="1" customWidth="1"/>
    <col min="7924" max="7924" width="17.5703125" customWidth="1"/>
    <col min="7925" max="7925" width="17.28515625" customWidth="1"/>
    <col min="7926" max="7926" width="8.85546875" customWidth="1"/>
    <col min="7927" max="7927" width="33.42578125" customWidth="1"/>
    <col min="7928" max="7929" width="14.28515625" customWidth="1"/>
    <col min="7930" max="7930" width="15.28515625" bestFit="1" customWidth="1"/>
    <col min="7931" max="7932" width="17.5703125" customWidth="1"/>
    <col min="7933" max="7933" width="8.85546875" customWidth="1"/>
    <col min="7934" max="7934" width="33.42578125" customWidth="1"/>
    <col min="7935" max="7936" width="14.28515625" customWidth="1"/>
    <col min="7937" max="7937" width="15.28515625" bestFit="1" customWidth="1"/>
    <col min="7938" max="7939" width="17.5703125" customWidth="1"/>
    <col min="7940" max="7940" width="8.85546875" customWidth="1"/>
    <col min="7941" max="7941" width="42.7109375" customWidth="1"/>
    <col min="7942" max="7942" width="13.5703125" customWidth="1"/>
    <col min="7943" max="7943" width="14.28515625" customWidth="1"/>
    <col min="7944" max="7944" width="13.28515625" customWidth="1"/>
    <col min="7945" max="7945" width="13.140625" customWidth="1"/>
    <col min="7946" max="7946" width="16.7109375" customWidth="1"/>
    <col min="7947" max="7947" width="17.42578125" customWidth="1"/>
    <col min="7950" max="7950" width="41.7109375" customWidth="1"/>
    <col min="7951" max="7951" width="14" customWidth="1"/>
    <col min="7952" max="7952" width="15.5703125" customWidth="1"/>
    <col min="7953" max="7953" width="15.42578125" customWidth="1"/>
    <col min="7954" max="7954" width="14.42578125" customWidth="1"/>
    <col min="7955" max="7955" width="15.28515625" customWidth="1"/>
    <col min="7956" max="7956" width="16.7109375" customWidth="1"/>
    <col min="8169" max="8169" width="7.7109375" customWidth="1"/>
    <col min="8170" max="8170" width="40.28515625" customWidth="1"/>
    <col min="8171" max="8171" width="12.140625" customWidth="1"/>
    <col min="8172" max="8172" width="13.7109375" customWidth="1"/>
    <col min="8173" max="8173" width="13.28515625" bestFit="1" customWidth="1"/>
    <col min="8174" max="8174" width="17.28515625" customWidth="1"/>
    <col min="8175" max="8175" width="8.85546875" customWidth="1"/>
    <col min="8176" max="8176" width="33.42578125" customWidth="1"/>
    <col min="8177" max="8177" width="14.28515625" customWidth="1"/>
    <col min="8178" max="8178" width="12.85546875" customWidth="1"/>
    <col min="8179" max="8179" width="14.28515625" bestFit="1" customWidth="1"/>
    <col min="8180" max="8180" width="17.5703125" customWidth="1"/>
    <col min="8181" max="8181" width="17.28515625" customWidth="1"/>
    <col min="8182" max="8182" width="8.85546875" customWidth="1"/>
    <col min="8183" max="8183" width="33.42578125" customWidth="1"/>
    <col min="8184" max="8185" width="14.28515625" customWidth="1"/>
    <col min="8186" max="8186" width="15.28515625" bestFit="1" customWidth="1"/>
    <col min="8187" max="8188" width="17.5703125" customWidth="1"/>
    <col min="8189" max="8189" width="8.85546875" customWidth="1"/>
    <col min="8190" max="8190" width="33.42578125" customWidth="1"/>
    <col min="8191" max="8192" width="14.28515625" customWidth="1"/>
    <col min="8193" max="8193" width="15.28515625" bestFit="1" customWidth="1"/>
    <col min="8194" max="8195" width="17.5703125" customWidth="1"/>
    <col min="8196" max="8196" width="8.85546875" customWidth="1"/>
    <col min="8197" max="8197" width="42.7109375" customWidth="1"/>
    <col min="8198" max="8198" width="13.5703125" customWidth="1"/>
    <col min="8199" max="8199" width="14.28515625" customWidth="1"/>
    <col min="8200" max="8200" width="13.28515625" customWidth="1"/>
    <col min="8201" max="8201" width="13.140625" customWidth="1"/>
    <col min="8202" max="8202" width="16.7109375" customWidth="1"/>
    <col min="8203" max="8203" width="17.42578125" customWidth="1"/>
    <col min="8206" max="8206" width="41.7109375" customWidth="1"/>
    <col min="8207" max="8207" width="14" customWidth="1"/>
    <col min="8208" max="8208" width="15.5703125" customWidth="1"/>
    <col min="8209" max="8209" width="15.42578125" customWidth="1"/>
    <col min="8210" max="8210" width="14.42578125" customWidth="1"/>
    <col min="8211" max="8211" width="15.28515625" customWidth="1"/>
    <col min="8212" max="8212" width="16.7109375" customWidth="1"/>
    <col min="8425" max="8425" width="7.7109375" customWidth="1"/>
    <col min="8426" max="8426" width="40.28515625" customWidth="1"/>
    <col min="8427" max="8427" width="12.140625" customWidth="1"/>
    <col min="8428" max="8428" width="13.7109375" customWidth="1"/>
    <col min="8429" max="8429" width="13.28515625" bestFit="1" customWidth="1"/>
    <col min="8430" max="8430" width="17.28515625" customWidth="1"/>
    <col min="8431" max="8431" width="8.85546875" customWidth="1"/>
    <col min="8432" max="8432" width="33.42578125" customWidth="1"/>
    <col min="8433" max="8433" width="14.28515625" customWidth="1"/>
    <col min="8434" max="8434" width="12.85546875" customWidth="1"/>
    <col min="8435" max="8435" width="14.28515625" bestFit="1" customWidth="1"/>
    <col min="8436" max="8436" width="17.5703125" customWidth="1"/>
    <col min="8437" max="8437" width="17.28515625" customWidth="1"/>
    <col min="8438" max="8438" width="8.85546875" customWidth="1"/>
    <col min="8439" max="8439" width="33.42578125" customWidth="1"/>
    <col min="8440" max="8441" width="14.28515625" customWidth="1"/>
    <col min="8442" max="8442" width="15.28515625" bestFit="1" customWidth="1"/>
    <col min="8443" max="8444" width="17.5703125" customWidth="1"/>
    <col min="8445" max="8445" width="8.85546875" customWidth="1"/>
    <col min="8446" max="8446" width="33.42578125" customWidth="1"/>
    <col min="8447" max="8448" width="14.28515625" customWidth="1"/>
    <col min="8449" max="8449" width="15.28515625" bestFit="1" customWidth="1"/>
    <col min="8450" max="8451" width="17.5703125" customWidth="1"/>
    <col min="8452" max="8452" width="8.85546875" customWidth="1"/>
    <col min="8453" max="8453" width="42.7109375" customWidth="1"/>
    <col min="8454" max="8454" width="13.5703125" customWidth="1"/>
    <col min="8455" max="8455" width="14.28515625" customWidth="1"/>
    <col min="8456" max="8456" width="13.28515625" customWidth="1"/>
    <col min="8457" max="8457" width="13.140625" customWidth="1"/>
    <col min="8458" max="8458" width="16.7109375" customWidth="1"/>
    <col min="8459" max="8459" width="17.42578125" customWidth="1"/>
    <col min="8462" max="8462" width="41.7109375" customWidth="1"/>
    <col min="8463" max="8463" width="14" customWidth="1"/>
    <col min="8464" max="8464" width="15.5703125" customWidth="1"/>
    <col min="8465" max="8465" width="15.42578125" customWidth="1"/>
    <col min="8466" max="8466" width="14.42578125" customWidth="1"/>
    <col min="8467" max="8467" width="15.28515625" customWidth="1"/>
    <col min="8468" max="8468" width="16.7109375" customWidth="1"/>
    <col min="8681" max="8681" width="7.7109375" customWidth="1"/>
    <col min="8682" max="8682" width="40.28515625" customWidth="1"/>
    <col min="8683" max="8683" width="12.140625" customWidth="1"/>
    <col min="8684" max="8684" width="13.7109375" customWidth="1"/>
    <col min="8685" max="8685" width="13.28515625" bestFit="1" customWidth="1"/>
    <col min="8686" max="8686" width="17.28515625" customWidth="1"/>
    <col min="8687" max="8687" width="8.85546875" customWidth="1"/>
    <col min="8688" max="8688" width="33.42578125" customWidth="1"/>
    <col min="8689" max="8689" width="14.28515625" customWidth="1"/>
    <col min="8690" max="8690" width="12.85546875" customWidth="1"/>
    <col min="8691" max="8691" width="14.28515625" bestFit="1" customWidth="1"/>
    <col min="8692" max="8692" width="17.5703125" customWidth="1"/>
    <col min="8693" max="8693" width="17.28515625" customWidth="1"/>
    <col min="8694" max="8694" width="8.85546875" customWidth="1"/>
    <col min="8695" max="8695" width="33.42578125" customWidth="1"/>
    <col min="8696" max="8697" width="14.28515625" customWidth="1"/>
    <col min="8698" max="8698" width="15.28515625" bestFit="1" customWidth="1"/>
    <col min="8699" max="8700" width="17.5703125" customWidth="1"/>
    <col min="8701" max="8701" width="8.85546875" customWidth="1"/>
    <col min="8702" max="8702" width="33.42578125" customWidth="1"/>
    <col min="8703" max="8704" width="14.28515625" customWidth="1"/>
    <col min="8705" max="8705" width="15.28515625" bestFit="1" customWidth="1"/>
    <col min="8706" max="8707" width="17.5703125" customWidth="1"/>
    <col min="8708" max="8708" width="8.85546875" customWidth="1"/>
    <col min="8709" max="8709" width="42.7109375" customWidth="1"/>
    <col min="8710" max="8710" width="13.5703125" customWidth="1"/>
    <col min="8711" max="8711" width="14.28515625" customWidth="1"/>
    <col min="8712" max="8712" width="13.28515625" customWidth="1"/>
    <col min="8713" max="8713" width="13.140625" customWidth="1"/>
    <col min="8714" max="8714" width="16.7109375" customWidth="1"/>
    <col min="8715" max="8715" width="17.42578125" customWidth="1"/>
    <col min="8718" max="8718" width="41.7109375" customWidth="1"/>
    <col min="8719" max="8719" width="14" customWidth="1"/>
    <col min="8720" max="8720" width="15.5703125" customWidth="1"/>
    <col min="8721" max="8721" width="15.42578125" customWidth="1"/>
    <col min="8722" max="8722" width="14.42578125" customWidth="1"/>
    <col min="8723" max="8723" width="15.28515625" customWidth="1"/>
    <col min="8724" max="8724" width="16.7109375" customWidth="1"/>
    <col min="8937" max="8937" width="7.7109375" customWidth="1"/>
    <col min="8938" max="8938" width="40.28515625" customWidth="1"/>
    <col min="8939" max="8939" width="12.140625" customWidth="1"/>
    <col min="8940" max="8940" width="13.7109375" customWidth="1"/>
    <col min="8941" max="8941" width="13.28515625" bestFit="1" customWidth="1"/>
    <col min="8942" max="8942" width="17.28515625" customWidth="1"/>
    <col min="8943" max="8943" width="8.85546875" customWidth="1"/>
    <col min="8944" max="8944" width="33.42578125" customWidth="1"/>
    <col min="8945" max="8945" width="14.28515625" customWidth="1"/>
    <col min="8946" max="8946" width="12.85546875" customWidth="1"/>
    <col min="8947" max="8947" width="14.28515625" bestFit="1" customWidth="1"/>
    <col min="8948" max="8948" width="17.5703125" customWidth="1"/>
    <col min="8949" max="8949" width="17.28515625" customWidth="1"/>
    <col min="8950" max="8950" width="8.85546875" customWidth="1"/>
    <col min="8951" max="8951" width="33.42578125" customWidth="1"/>
    <col min="8952" max="8953" width="14.28515625" customWidth="1"/>
    <col min="8954" max="8954" width="15.28515625" bestFit="1" customWidth="1"/>
    <col min="8955" max="8956" width="17.5703125" customWidth="1"/>
    <col min="8957" max="8957" width="8.85546875" customWidth="1"/>
    <col min="8958" max="8958" width="33.42578125" customWidth="1"/>
    <col min="8959" max="8960" width="14.28515625" customWidth="1"/>
    <col min="8961" max="8961" width="15.28515625" bestFit="1" customWidth="1"/>
    <col min="8962" max="8963" width="17.5703125" customWidth="1"/>
    <col min="8964" max="8964" width="8.85546875" customWidth="1"/>
    <col min="8965" max="8965" width="42.7109375" customWidth="1"/>
    <col min="8966" max="8966" width="13.5703125" customWidth="1"/>
    <col min="8967" max="8967" width="14.28515625" customWidth="1"/>
    <col min="8968" max="8968" width="13.28515625" customWidth="1"/>
    <col min="8969" max="8969" width="13.140625" customWidth="1"/>
    <col min="8970" max="8970" width="16.7109375" customWidth="1"/>
    <col min="8971" max="8971" width="17.42578125" customWidth="1"/>
    <col min="8974" max="8974" width="41.7109375" customWidth="1"/>
    <col min="8975" max="8975" width="14" customWidth="1"/>
    <col min="8976" max="8976" width="15.5703125" customWidth="1"/>
    <col min="8977" max="8977" width="15.42578125" customWidth="1"/>
    <col min="8978" max="8978" width="14.42578125" customWidth="1"/>
    <col min="8979" max="8979" width="15.28515625" customWidth="1"/>
    <col min="8980" max="8980" width="16.7109375" customWidth="1"/>
    <col min="9193" max="9193" width="7.7109375" customWidth="1"/>
    <col min="9194" max="9194" width="40.28515625" customWidth="1"/>
    <col min="9195" max="9195" width="12.140625" customWidth="1"/>
    <col min="9196" max="9196" width="13.7109375" customWidth="1"/>
    <col min="9197" max="9197" width="13.28515625" bestFit="1" customWidth="1"/>
    <col min="9198" max="9198" width="17.28515625" customWidth="1"/>
    <col min="9199" max="9199" width="8.85546875" customWidth="1"/>
    <col min="9200" max="9200" width="33.42578125" customWidth="1"/>
    <col min="9201" max="9201" width="14.28515625" customWidth="1"/>
    <col min="9202" max="9202" width="12.85546875" customWidth="1"/>
    <col min="9203" max="9203" width="14.28515625" bestFit="1" customWidth="1"/>
    <col min="9204" max="9204" width="17.5703125" customWidth="1"/>
    <col min="9205" max="9205" width="17.28515625" customWidth="1"/>
    <col min="9206" max="9206" width="8.85546875" customWidth="1"/>
    <col min="9207" max="9207" width="33.42578125" customWidth="1"/>
    <col min="9208" max="9209" width="14.28515625" customWidth="1"/>
    <col min="9210" max="9210" width="15.28515625" bestFit="1" customWidth="1"/>
    <col min="9211" max="9212" width="17.5703125" customWidth="1"/>
    <col min="9213" max="9213" width="8.85546875" customWidth="1"/>
    <col min="9214" max="9214" width="33.42578125" customWidth="1"/>
    <col min="9215" max="9216" width="14.28515625" customWidth="1"/>
    <col min="9217" max="9217" width="15.28515625" bestFit="1" customWidth="1"/>
    <col min="9218" max="9219" width="17.5703125" customWidth="1"/>
    <col min="9220" max="9220" width="8.85546875" customWidth="1"/>
    <col min="9221" max="9221" width="42.7109375" customWidth="1"/>
    <col min="9222" max="9222" width="13.5703125" customWidth="1"/>
    <col min="9223" max="9223" width="14.28515625" customWidth="1"/>
    <col min="9224" max="9224" width="13.28515625" customWidth="1"/>
    <col min="9225" max="9225" width="13.140625" customWidth="1"/>
    <col min="9226" max="9226" width="16.7109375" customWidth="1"/>
    <col min="9227" max="9227" width="17.42578125" customWidth="1"/>
    <col min="9230" max="9230" width="41.7109375" customWidth="1"/>
    <col min="9231" max="9231" width="14" customWidth="1"/>
    <col min="9232" max="9232" width="15.5703125" customWidth="1"/>
    <col min="9233" max="9233" width="15.42578125" customWidth="1"/>
    <col min="9234" max="9234" width="14.42578125" customWidth="1"/>
    <col min="9235" max="9235" width="15.28515625" customWidth="1"/>
    <col min="9236" max="9236" width="16.7109375" customWidth="1"/>
    <col min="9449" max="9449" width="7.7109375" customWidth="1"/>
    <col min="9450" max="9450" width="40.28515625" customWidth="1"/>
    <col min="9451" max="9451" width="12.140625" customWidth="1"/>
    <col min="9452" max="9452" width="13.7109375" customWidth="1"/>
    <col min="9453" max="9453" width="13.28515625" bestFit="1" customWidth="1"/>
    <col min="9454" max="9454" width="17.28515625" customWidth="1"/>
    <col min="9455" max="9455" width="8.85546875" customWidth="1"/>
    <col min="9456" max="9456" width="33.42578125" customWidth="1"/>
    <col min="9457" max="9457" width="14.28515625" customWidth="1"/>
    <col min="9458" max="9458" width="12.85546875" customWidth="1"/>
    <col min="9459" max="9459" width="14.28515625" bestFit="1" customWidth="1"/>
    <col min="9460" max="9460" width="17.5703125" customWidth="1"/>
    <col min="9461" max="9461" width="17.28515625" customWidth="1"/>
    <col min="9462" max="9462" width="8.85546875" customWidth="1"/>
    <col min="9463" max="9463" width="33.42578125" customWidth="1"/>
    <col min="9464" max="9465" width="14.28515625" customWidth="1"/>
    <col min="9466" max="9466" width="15.28515625" bestFit="1" customWidth="1"/>
    <col min="9467" max="9468" width="17.5703125" customWidth="1"/>
    <col min="9469" max="9469" width="8.85546875" customWidth="1"/>
    <col min="9470" max="9470" width="33.42578125" customWidth="1"/>
    <col min="9471" max="9472" width="14.28515625" customWidth="1"/>
    <col min="9473" max="9473" width="15.28515625" bestFit="1" customWidth="1"/>
    <col min="9474" max="9475" width="17.5703125" customWidth="1"/>
    <col min="9476" max="9476" width="8.85546875" customWidth="1"/>
    <col min="9477" max="9477" width="42.7109375" customWidth="1"/>
    <col min="9478" max="9478" width="13.5703125" customWidth="1"/>
    <col min="9479" max="9479" width="14.28515625" customWidth="1"/>
    <col min="9480" max="9480" width="13.28515625" customWidth="1"/>
    <col min="9481" max="9481" width="13.140625" customWidth="1"/>
    <col min="9482" max="9482" width="16.7109375" customWidth="1"/>
    <col min="9483" max="9483" width="17.42578125" customWidth="1"/>
    <col min="9486" max="9486" width="41.7109375" customWidth="1"/>
    <col min="9487" max="9487" width="14" customWidth="1"/>
    <col min="9488" max="9488" width="15.5703125" customWidth="1"/>
    <col min="9489" max="9489" width="15.42578125" customWidth="1"/>
    <col min="9490" max="9490" width="14.42578125" customWidth="1"/>
    <col min="9491" max="9491" width="15.28515625" customWidth="1"/>
    <col min="9492" max="9492" width="16.7109375" customWidth="1"/>
    <col min="9705" max="9705" width="7.7109375" customWidth="1"/>
    <col min="9706" max="9706" width="40.28515625" customWidth="1"/>
    <col min="9707" max="9707" width="12.140625" customWidth="1"/>
    <col min="9708" max="9708" width="13.7109375" customWidth="1"/>
    <col min="9709" max="9709" width="13.28515625" bestFit="1" customWidth="1"/>
    <col min="9710" max="9710" width="17.28515625" customWidth="1"/>
    <col min="9711" max="9711" width="8.85546875" customWidth="1"/>
    <col min="9712" max="9712" width="33.42578125" customWidth="1"/>
    <col min="9713" max="9713" width="14.28515625" customWidth="1"/>
    <col min="9714" max="9714" width="12.85546875" customWidth="1"/>
    <col min="9715" max="9715" width="14.28515625" bestFit="1" customWidth="1"/>
    <col min="9716" max="9716" width="17.5703125" customWidth="1"/>
    <col min="9717" max="9717" width="17.28515625" customWidth="1"/>
    <col min="9718" max="9718" width="8.85546875" customWidth="1"/>
    <col min="9719" max="9719" width="33.42578125" customWidth="1"/>
    <col min="9720" max="9721" width="14.28515625" customWidth="1"/>
    <col min="9722" max="9722" width="15.28515625" bestFit="1" customWidth="1"/>
    <col min="9723" max="9724" width="17.5703125" customWidth="1"/>
    <col min="9725" max="9725" width="8.85546875" customWidth="1"/>
    <col min="9726" max="9726" width="33.42578125" customWidth="1"/>
    <col min="9727" max="9728" width="14.28515625" customWidth="1"/>
    <col min="9729" max="9729" width="15.28515625" bestFit="1" customWidth="1"/>
    <col min="9730" max="9731" width="17.5703125" customWidth="1"/>
    <col min="9732" max="9732" width="8.85546875" customWidth="1"/>
    <col min="9733" max="9733" width="42.7109375" customWidth="1"/>
    <col min="9734" max="9734" width="13.5703125" customWidth="1"/>
    <col min="9735" max="9735" width="14.28515625" customWidth="1"/>
    <col min="9736" max="9736" width="13.28515625" customWidth="1"/>
    <col min="9737" max="9737" width="13.140625" customWidth="1"/>
    <col min="9738" max="9738" width="16.7109375" customWidth="1"/>
    <col min="9739" max="9739" width="17.42578125" customWidth="1"/>
    <col min="9742" max="9742" width="41.7109375" customWidth="1"/>
    <col min="9743" max="9743" width="14" customWidth="1"/>
    <col min="9744" max="9744" width="15.5703125" customWidth="1"/>
    <col min="9745" max="9745" width="15.42578125" customWidth="1"/>
    <col min="9746" max="9746" width="14.42578125" customWidth="1"/>
    <col min="9747" max="9747" width="15.28515625" customWidth="1"/>
    <col min="9748" max="9748" width="16.7109375" customWidth="1"/>
    <col min="9961" max="9961" width="7.7109375" customWidth="1"/>
    <col min="9962" max="9962" width="40.28515625" customWidth="1"/>
    <col min="9963" max="9963" width="12.140625" customWidth="1"/>
    <col min="9964" max="9964" width="13.7109375" customWidth="1"/>
    <col min="9965" max="9965" width="13.28515625" bestFit="1" customWidth="1"/>
    <col min="9966" max="9966" width="17.28515625" customWidth="1"/>
    <col min="9967" max="9967" width="8.85546875" customWidth="1"/>
    <col min="9968" max="9968" width="33.42578125" customWidth="1"/>
    <col min="9969" max="9969" width="14.28515625" customWidth="1"/>
    <col min="9970" max="9970" width="12.85546875" customWidth="1"/>
    <col min="9971" max="9971" width="14.28515625" bestFit="1" customWidth="1"/>
    <col min="9972" max="9972" width="17.5703125" customWidth="1"/>
    <col min="9973" max="9973" width="17.28515625" customWidth="1"/>
    <col min="9974" max="9974" width="8.85546875" customWidth="1"/>
    <col min="9975" max="9975" width="33.42578125" customWidth="1"/>
    <col min="9976" max="9977" width="14.28515625" customWidth="1"/>
    <col min="9978" max="9978" width="15.28515625" bestFit="1" customWidth="1"/>
    <col min="9979" max="9980" width="17.5703125" customWidth="1"/>
    <col min="9981" max="9981" width="8.85546875" customWidth="1"/>
    <col min="9982" max="9982" width="33.42578125" customWidth="1"/>
    <col min="9983" max="9984" width="14.28515625" customWidth="1"/>
    <col min="9985" max="9985" width="15.28515625" bestFit="1" customWidth="1"/>
    <col min="9986" max="9987" width="17.5703125" customWidth="1"/>
    <col min="9988" max="9988" width="8.85546875" customWidth="1"/>
    <col min="9989" max="9989" width="42.7109375" customWidth="1"/>
    <col min="9990" max="9990" width="13.5703125" customWidth="1"/>
    <col min="9991" max="9991" width="14.28515625" customWidth="1"/>
    <col min="9992" max="9992" width="13.28515625" customWidth="1"/>
    <col min="9993" max="9993" width="13.140625" customWidth="1"/>
    <col min="9994" max="9994" width="16.7109375" customWidth="1"/>
    <col min="9995" max="9995" width="17.42578125" customWidth="1"/>
    <col min="9998" max="9998" width="41.7109375" customWidth="1"/>
    <col min="9999" max="9999" width="14" customWidth="1"/>
    <col min="10000" max="10000" width="15.5703125" customWidth="1"/>
    <col min="10001" max="10001" width="15.42578125" customWidth="1"/>
    <col min="10002" max="10002" width="14.42578125" customWidth="1"/>
    <col min="10003" max="10003" width="15.28515625" customWidth="1"/>
    <col min="10004" max="10004" width="16.7109375" customWidth="1"/>
    <col min="10217" max="10217" width="7.7109375" customWidth="1"/>
    <col min="10218" max="10218" width="40.28515625" customWidth="1"/>
    <col min="10219" max="10219" width="12.140625" customWidth="1"/>
    <col min="10220" max="10220" width="13.7109375" customWidth="1"/>
    <col min="10221" max="10221" width="13.28515625" bestFit="1" customWidth="1"/>
    <col min="10222" max="10222" width="17.28515625" customWidth="1"/>
    <col min="10223" max="10223" width="8.85546875" customWidth="1"/>
    <col min="10224" max="10224" width="33.42578125" customWidth="1"/>
    <col min="10225" max="10225" width="14.28515625" customWidth="1"/>
    <col min="10226" max="10226" width="12.85546875" customWidth="1"/>
    <col min="10227" max="10227" width="14.28515625" bestFit="1" customWidth="1"/>
    <col min="10228" max="10228" width="17.5703125" customWidth="1"/>
    <col min="10229" max="10229" width="17.28515625" customWidth="1"/>
    <col min="10230" max="10230" width="8.85546875" customWidth="1"/>
    <col min="10231" max="10231" width="33.42578125" customWidth="1"/>
    <col min="10232" max="10233" width="14.28515625" customWidth="1"/>
    <col min="10234" max="10234" width="15.28515625" bestFit="1" customWidth="1"/>
    <col min="10235" max="10236" width="17.5703125" customWidth="1"/>
    <col min="10237" max="10237" width="8.85546875" customWidth="1"/>
    <col min="10238" max="10238" width="33.42578125" customWidth="1"/>
    <col min="10239" max="10240" width="14.28515625" customWidth="1"/>
    <col min="10241" max="10241" width="15.28515625" bestFit="1" customWidth="1"/>
    <col min="10242" max="10243" width="17.5703125" customWidth="1"/>
    <col min="10244" max="10244" width="8.85546875" customWidth="1"/>
    <col min="10245" max="10245" width="42.7109375" customWidth="1"/>
    <col min="10246" max="10246" width="13.5703125" customWidth="1"/>
    <col min="10247" max="10247" width="14.28515625" customWidth="1"/>
    <col min="10248" max="10248" width="13.28515625" customWidth="1"/>
    <col min="10249" max="10249" width="13.140625" customWidth="1"/>
    <col min="10250" max="10250" width="16.7109375" customWidth="1"/>
    <col min="10251" max="10251" width="17.42578125" customWidth="1"/>
    <col min="10254" max="10254" width="41.7109375" customWidth="1"/>
    <col min="10255" max="10255" width="14" customWidth="1"/>
    <col min="10256" max="10256" width="15.5703125" customWidth="1"/>
    <col min="10257" max="10257" width="15.42578125" customWidth="1"/>
    <col min="10258" max="10258" width="14.42578125" customWidth="1"/>
    <col min="10259" max="10259" width="15.28515625" customWidth="1"/>
    <col min="10260" max="10260" width="16.7109375" customWidth="1"/>
    <col min="10473" max="10473" width="7.7109375" customWidth="1"/>
    <col min="10474" max="10474" width="40.28515625" customWidth="1"/>
    <col min="10475" max="10475" width="12.140625" customWidth="1"/>
    <col min="10476" max="10476" width="13.7109375" customWidth="1"/>
    <col min="10477" max="10477" width="13.28515625" bestFit="1" customWidth="1"/>
    <col min="10478" max="10478" width="17.28515625" customWidth="1"/>
    <col min="10479" max="10479" width="8.85546875" customWidth="1"/>
    <col min="10480" max="10480" width="33.42578125" customWidth="1"/>
    <col min="10481" max="10481" width="14.28515625" customWidth="1"/>
    <col min="10482" max="10482" width="12.85546875" customWidth="1"/>
    <col min="10483" max="10483" width="14.28515625" bestFit="1" customWidth="1"/>
    <col min="10484" max="10484" width="17.5703125" customWidth="1"/>
    <col min="10485" max="10485" width="17.28515625" customWidth="1"/>
    <col min="10486" max="10486" width="8.85546875" customWidth="1"/>
    <col min="10487" max="10487" width="33.42578125" customWidth="1"/>
    <col min="10488" max="10489" width="14.28515625" customWidth="1"/>
    <col min="10490" max="10490" width="15.28515625" bestFit="1" customWidth="1"/>
    <col min="10491" max="10492" width="17.5703125" customWidth="1"/>
    <col min="10493" max="10493" width="8.85546875" customWidth="1"/>
    <col min="10494" max="10494" width="33.42578125" customWidth="1"/>
    <col min="10495" max="10496" width="14.28515625" customWidth="1"/>
    <col min="10497" max="10497" width="15.28515625" bestFit="1" customWidth="1"/>
    <col min="10498" max="10499" width="17.5703125" customWidth="1"/>
    <col min="10500" max="10500" width="8.85546875" customWidth="1"/>
    <col min="10501" max="10501" width="42.7109375" customWidth="1"/>
    <col min="10502" max="10502" width="13.5703125" customWidth="1"/>
    <col min="10503" max="10503" width="14.28515625" customWidth="1"/>
    <col min="10504" max="10504" width="13.28515625" customWidth="1"/>
    <col min="10505" max="10505" width="13.140625" customWidth="1"/>
    <col min="10506" max="10506" width="16.7109375" customWidth="1"/>
    <col min="10507" max="10507" width="17.42578125" customWidth="1"/>
    <col min="10510" max="10510" width="41.7109375" customWidth="1"/>
    <col min="10511" max="10511" width="14" customWidth="1"/>
    <col min="10512" max="10512" width="15.5703125" customWidth="1"/>
    <col min="10513" max="10513" width="15.42578125" customWidth="1"/>
    <col min="10514" max="10514" width="14.42578125" customWidth="1"/>
    <col min="10515" max="10515" width="15.28515625" customWidth="1"/>
    <col min="10516" max="10516" width="16.7109375" customWidth="1"/>
    <col min="10729" max="10729" width="7.7109375" customWidth="1"/>
    <col min="10730" max="10730" width="40.28515625" customWidth="1"/>
    <col min="10731" max="10731" width="12.140625" customWidth="1"/>
    <col min="10732" max="10732" width="13.7109375" customWidth="1"/>
    <col min="10733" max="10733" width="13.28515625" bestFit="1" customWidth="1"/>
    <col min="10734" max="10734" width="17.28515625" customWidth="1"/>
    <col min="10735" max="10735" width="8.85546875" customWidth="1"/>
    <col min="10736" max="10736" width="33.42578125" customWidth="1"/>
    <col min="10737" max="10737" width="14.28515625" customWidth="1"/>
    <col min="10738" max="10738" width="12.85546875" customWidth="1"/>
    <col min="10739" max="10739" width="14.28515625" bestFit="1" customWidth="1"/>
    <col min="10740" max="10740" width="17.5703125" customWidth="1"/>
    <col min="10741" max="10741" width="17.28515625" customWidth="1"/>
    <col min="10742" max="10742" width="8.85546875" customWidth="1"/>
    <col min="10743" max="10743" width="33.42578125" customWidth="1"/>
    <col min="10744" max="10745" width="14.28515625" customWidth="1"/>
    <col min="10746" max="10746" width="15.28515625" bestFit="1" customWidth="1"/>
    <col min="10747" max="10748" width="17.5703125" customWidth="1"/>
    <col min="10749" max="10749" width="8.85546875" customWidth="1"/>
    <col min="10750" max="10750" width="33.42578125" customWidth="1"/>
    <col min="10751" max="10752" width="14.28515625" customWidth="1"/>
    <col min="10753" max="10753" width="15.28515625" bestFit="1" customWidth="1"/>
    <col min="10754" max="10755" width="17.5703125" customWidth="1"/>
    <col min="10756" max="10756" width="8.85546875" customWidth="1"/>
    <col min="10757" max="10757" width="42.7109375" customWidth="1"/>
    <col min="10758" max="10758" width="13.5703125" customWidth="1"/>
    <col min="10759" max="10759" width="14.28515625" customWidth="1"/>
    <col min="10760" max="10760" width="13.28515625" customWidth="1"/>
    <col min="10761" max="10761" width="13.140625" customWidth="1"/>
    <col min="10762" max="10762" width="16.7109375" customWidth="1"/>
    <col min="10763" max="10763" width="17.42578125" customWidth="1"/>
    <col min="10766" max="10766" width="41.7109375" customWidth="1"/>
    <col min="10767" max="10767" width="14" customWidth="1"/>
    <col min="10768" max="10768" width="15.5703125" customWidth="1"/>
    <col min="10769" max="10769" width="15.42578125" customWidth="1"/>
    <col min="10770" max="10770" width="14.42578125" customWidth="1"/>
    <col min="10771" max="10771" width="15.28515625" customWidth="1"/>
    <col min="10772" max="10772" width="16.7109375" customWidth="1"/>
    <col min="10985" max="10985" width="7.7109375" customWidth="1"/>
    <col min="10986" max="10986" width="40.28515625" customWidth="1"/>
    <col min="10987" max="10987" width="12.140625" customWidth="1"/>
    <col min="10988" max="10988" width="13.7109375" customWidth="1"/>
    <col min="10989" max="10989" width="13.28515625" bestFit="1" customWidth="1"/>
    <col min="10990" max="10990" width="17.28515625" customWidth="1"/>
    <col min="10991" max="10991" width="8.85546875" customWidth="1"/>
    <col min="10992" max="10992" width="33.42578125" customWidth="1"/>
    <col min="10993" max="10993" width="14.28515625" customWidth="1"/>
    <col min="10994" max="10994" width="12.85546875" customWidth="1"/>
    <col min="10995" max="10995" width="14.28515625" bestFit="1" customWidth="1"/>
    <col min="10996" max="10996" width="17.5703125" customWidth="1"/>
    <col min="10997" max="10997" width="17.28515625" customWidth="1"/>
    <col min="10998" max="10998" width="8.85546875" customWidth="1"/>
    <col min="10999" max="10999" width="33.42578125" customWidth="1"/>
    <col min="11000" max="11001" width="14.28515625" customWidth="1"/>
    <col min="11002" max="11002" width="15.28515625" bestFit="1" customWidth="1"/>
    <col min="11003" max="11004" width="17.5703125" customWidth="1"/>
    <col min="11005" max="11005" width="8.85546875" customWidth="1"/>
    <col min="11006" max="11006" width="33.42578125" customWidth="1"/>
    <col min="11007" max="11008" width="14.28515625" customWidth="1"/>
    <col min="11009" max="11009" width="15.28515625" bestFit="1" customWidth="1"/>
    <col min="11010" max="11011" width="17.5703125" customWidth="1"/>
    <col min="11012" max="11012" width="8.85546875" customWidth="1"/>
    <col min="11013" max="11013" width="42.7109375" customWidth="1"/>
    <col min="11014" max="11014" width="13.5703125" customWidth="1"/>
    <col min="11015" max="11015" width="14.28515625" customWidth="1"/>
    <col min="11016" max="11016" width="13.28515625" customWidth="1"/>
    <col min="11017" max="11017" width="13.140625" customWidth="1"/>
    <col min="11018" max="11018" width="16.7109375" customWidth="1"/>
    <col min="11019" max="11019" width="17.42578125" customWidth="1"/>
    <col min="11022" max="11022" width="41.7109375" customWidth="1"/>
    <col min="11023" max="11023" width="14" customWidth="1"/>
    <col min="11024" max="11024" width="15.5703125" customWidth="1"/>
    <col min="11025" max="11025" width="15.42578125" customWidth="1"/>
    <col min="11026" max="11026" width="14.42578125" customWidth="1"/>
    <col min="11027" max="11027" width="15.28515625" customWidth="1"/>
    <col min="11028" max="11028" width="16.7109375" customWidth="1"/>
    <col min="11241" max="11241" width="7.7109375" customWidth="1"/>
    <col min="11242" max="11242" width="40.28515625" customWidth="1"/>
    <col min="11243" max="11243" width="12.140625" customWidth="1"/>
    <col min="11244" max="11244" width="13.7109375" customWidth="1"/>
    <col min="11245" max="11245" width="13.28515625" bestFit="1" customWidth="1"/>
    <col min="11246" max="11246" width="17.28515625" customWidth="1"/>
    <col min="11247" max="11247" width="8.85546875" customWidth="1"/>
    <col min="11248" max="11248" width="33.42578125" customWidth="1"/>
    <col min="11249" max="11249" width="14.28515625" customWidth="1"/>
    <col min="11250" max="11250" width="12.85546875" customWidth="1"/>
    <col min="11251" max="11251" width="14.28515625" bestFit="1" customWidth="1"/>
    <col min="11252" max="11252" width="17.5703125" customWidth="1"/>
    <col min="11253" max="11253" width="17.28515625" customWidth="1"/>
    <col min="11254" max="11254" width="8.85546875" customWidth="1"/>
    <col min="11255" max="11255" width="33.42578125" customWidth="1"/>
    <col min="11256" max="11257" width="14.28515625" customWidth="1"/>
    <col min="11258" max="11258" width="15.28515625" bestFit="1" customWidth="1"/>
    <col min="11259" max="11260" width="17.5703125" customWidth="1"/>
    <col min="11261" max="11261" width="8.85546875" customWidth="1"/>
    <col min="11262" max="11262" width="33.42578125" customWidth="1"/>
    <col min="11263" max="11264" width="14.28515625" customWidth="1"/>
    <col min="11265" max="11265" width="15.28515625" bestFit="1" customWidth="1"/>
    <col min="11266" max="11267" width="17.5703125" customWidth="1"/>
    <col min="11268" max="11268" width="8.85546875" customWidth="1"/>
    <col min="11269" max="11269" width="42.7109375" customWidth="1"/>
    <col min="11270" max="11270" width="13.5703125" customWidth="1"/>
    <col min="11271" max="11271" width="14.28515625" customWidth="1"/>
    <col min="11272" max="11272" width="13.28515625" customWidth="1"/>
    <col min="11273" max="11273" width="13.140625" customWidth="1"/>
    <col min="11274" max="11274" width="16.7109375" customWidth="1"/>
    <col min="11275" max="11275" width="17.42578125" customWidth="1"/>
    <col min="11278" max="11278" width="41.7109375" customWidth="1"/>
    <col min="11279" max="11279" width="14" customWidth="1"/>
    <col min="11280" max="11280" width="15.5703125" customWidth="1"/>
    <col min="11281" max="11281" width="15.42578125" customWidth="1"/>
    <col min="11282" max="11282" width="14.42578125" customWidth="1"/>
    <col min="11283" max="11283" width="15.28515625" customWidth="1"/>
    <col min="11284" max="11284" width="16.7109375" customWidth="1"/>
    <col min="11497" max="11497" width="7.7109375" customWidth="1"/>
    <col min="11498" max="11498" width="40.28515625" customWidth="1"/>
    <col min="11499" max="11499" width="12.140625" customWidth="1"/>
    <col min="11500" max="11500" width="13.7109375" customWidth="1"/>
    <col min="11501" max="11501" width="13.28515625" bestFit="1" customWidth="1"/>
    <col min="11502" max="11502" width="17.28515625" customWidth="1"/>
    <col min="11503" max="11503" width="8.85546875" customWidth="1"/>
    <col min="11504" max="11504" width="33.42578125" customWidth="1"/>
    <col min="11505" max="11505" width="14.28515625" customWidth="1"/>
    <col min="11506" max="11506" width="12.85546875" customWidth="1"/>
    <col min="11507" max="11507" width="14.28515625" bestFit="1" customWidth="1"/>
    <col min="11508" max="11508" width="17.5703125" customWidth="1"/>
    <col min="11509" max="11509" width="17.28515625" customWidth="1"/>
    <col min="11510" max="11510" width="8.85546875" customWidth="1"/>
    <col min="11511" max="11511" width="33.42578125" customWidth="1"/>
    <col min="11512" max="11513" width="14.28515625" customWidth="1"/>
    <col min="11514" max="11514" width="15.28515625" bestFit="1" customWidth="1"/>
    <col min="11515" max="11516" width="17.5703125" customWidth="1"/>
    <col min="11517" max="11517" width="8.85546875" customWidth="1"/>
    <col min="11518" max="11518" width="33.42578125" customWidth="1"/>
    <col min="11519" max="11520" width="14.28515625" customWidth="1"/>
    <col min="11521" max="11521" width="15.28515625" bestFit="1" customWidth="1"/>
    <col min="11522" max="11523" width="17.5703125" customWidth="1"/>
    <col min="11524" max="11524" width="8.85546875" customWidth="1"/>
    <col min="11525" max="11525" width="42.7109375" customWidth="1"/>
    <col min="11526" max="11526" width="13.5703125" customWidth="1"/>
    <col min="11527" max="11527" width="14.28515625" customWidth="1"/>
    <col min="11528" max="11528" width="13.28515625" customWidth="1"/>
    <col min="11529" max="11529" width="13.140625" customWidth="1"/>
    <col min="11530" max="11530" width="16.7109375" customWidth="1"/>
    <col min="11531" max="11531" width="17.42578125" customWidth="1"/>
    <col min="11534" max="11534" width="41.7109375" customWidth="1"/>
    <col min="11535" max="11535" width="14" customWidth="1"/>
    <col min="11536" max="11536" width="15.5703125" customWidth="1"/>
    <col min="11537" max="11537" width="15.42578125" customWidth="1"/>
    <col min="11538" max="11538" width="14.42578125" customWidth="1"/>
    <col min="11539" max="11539" width="15.28515625" customWidth="1"/>
    <col min="11540" max="11540" width="16.7109375" customWidth="1"/>
    <col min="11753" max="11753" width="7.7109375" customWidth="1"/>
    <col min="11754" max="11754" width="40.28515625" customWidth="1"/>
    <col min="11755" max="11755" width="12.140625" customWidth="1"/>
    <col min="11756" max="11756" width="13.7109375" customWidth="1"/>
    <col min="11757" max="11757" width="13.28515625" bestFit="1" customWidth="1"/>
    <col min="11758" max="11758" width="17.28515625" customWidth="1"/>
    <col min="11759" max="11759" width="8.85546875" customWidth="1"/>
    <col min="11760" max="11760" width="33.42578125" customWidth="1"/>
    <col min="11761" max="11761" width="14.28515625" customWidth="1"/>
    <col min="11762" max="11762" width="12.85546875" customWidth="1"/>
    <col min="11763" max="11763" width="14.28515625" bestFit="1" customWidth="1"/>
    <col min="11764" max="11764" width="17.5703125" customWidth="1"/>
    <col min="11765" max="11765" width="17.28515625" customWidth="1"/>
    <col min="11766" max="11766" width="8.85546875" customWidth="1"/>
    <col min="11767" max="11767" width="33.42578125" customWidth="1"/>
    <col min="11768" max="11769" width="14.28515625" customWidth="1"/>
    <col min="11770" max="11770" width="15.28515625" bestFit="1" customWidth="1"/>
    <col min="11771" max="11772" width="17.5703125" customWidth="1"/>
    <col min="11773" max="11773" width="8.85546875" customWidth="1"/>
    <col min="11774" max="11774" width="33.42578125" customWidth="1"/>
    <col min="11775" max="11776" width="14.28515625" customWidth="1"/>
    <col min="11777" max="11777" width="15.28515625" bestFit="1" customWidth="1"/>
    <col min="11778" max="11779" width="17.5703125" customWidth="1"/>
    <col min="11780" max="11780" width="8.85546875" customWidth="1"/>
    <col min="11781" max="11781" width="42.7109375" customWidth="1"/>
    <col min="11782" max="11782" width="13.5703125" customWidth="1"/>
    <col min="11783" max="11783" width="14.28515625" customWidth="1"/>
    <col min="11784" max="11784" width="13.28515625" customWidth="1"/>
    <col min="11785" max="11785" width="13.140625" customWidth="1"/>
    <col min="11786" max="11786" width="16.7109375" customWidth="1"/>
    <col min="11787" max="11787" width="17.42578125" customWidth="1"/>
    <col min="11790" max="11790" width="41.7109375" customWidth="1"/>
    <col min="11791" max="11791" width="14" customWidth="1"/>
    <col min="11792" max="11792" width="15.5703125" customWidth="1"/>
    <col min="11793" max="11793" width="15.42578125" customWidth="1"/>
    <col min="11794" max="11794" width="14.42578125" customWidth="1"/>
    <col min="11795" max="11795" width="15.28515625" customWidth="1"/>
    <col min="11796" max="11796" width="16.7109375" customWidth="1"/>
    <col min="12009" max="12009" width="7.7109375" customWidth="1"/>
    <col min="12010" max="12010" width="40.28515625" customWidth="1"/>
    <col min="12011" max="12011" width="12.140625" customWidth="1"/>
    <col min="12012" max="12012" width="13.7109375" customWidth="1"/>
    <col min="12013" max="12013" width="13.28515625" bestFit="1" customWidth="1"/>
    <col min="12014" max="12014" width="17.28515625" customWidth="1"/>
    <col min="12015" max="12015" width="8.85546875" customWidth="1"/>
    <col min="12016" max="12016" width="33.42578125" customWidth="1"/>
    <col min="12017" max="12017" width="14.28515625" customWidth="1"/>
    <col min="12018" max="12018" width="12.85546875" customWidth="1"/>
    <col min="12019" max="12019" width="14.28515625" bestFit="1" customWidth="1"/>
    <col min="12020" max="12020" width="17.5703125" customWidth="1"/>
    <col min="12021" max="12021" width="17.28515625" customWidth="1"/>
    <col min="12022" max="12022" width="8.85546875" customWidth="1"/>
    <col min="12023" max="12023" width="33.42578125" customWidth="1"/>
    <col min="12024" max="12025" width="14.28515625" customWidth="1"/>
    <col min="12026" max="12026" width="15.28515625" bestFit="1" customWidth="1"/>
    <col min="12027" max="12028" width="17.5703125" customWidth="1"/>
    <col min="12029" max="12029" width="8.85546875" customWidth="1"/>
    <col min="12030" max="12030" width="33.42578125" customWidth="1"/>
    <col min="12031" max="12032" width="14.28515625" customWidth="1"/>
    <col min="12033" max="12033" width="15.28515625" bestFit="1" customWidth="1"/>
    <col min="12034" max="12035" width="17.5703125" customWidth="1"/>
    <col min="12036" max="12036" width="8.85546875" customWidth="1"/>
    <col min="12037" max="12037" width="42.7109375" customWidth="1"/>
    <col min="12038" max="12038" width="13.5703125" customWidth="1"/>
    <col min="12039" max="12039" width="14.28515625" customWidth="1"/>
    <col min="12040" max="12040" width="13.28515625" customWidth="1"/>
    <col min="12041" max="12041" width="13.140625" customWidth="1"/>
    <col min="12042" max="12042" width="16.7109375" customWidth="1"/>
    <col min="12043" max="12043" width="17.42578125" customWidth="1"/>
    <col min="12046" max="12046" width="41.7109375" customWidth="1"/>
    <col min="12047" max="12047" width="14" customWidth="1"/>
    <col min="12048" max="12048" width="15.5703125" customWidth="1"/>
    <col min="12049" max="12049" width="15.42578125" customWidth="1"/>
    <col min="12050" max="12050" width="14.42578125" customWidth="1"/>
    <col min="12051" max="12051" width="15.28515625" customWidth="1"/>
    <col min="12052" max="12052" width="16.7109375" customWidth="1"/>
    <col min="12265" max="12265" width="7.7109375" customWidth="1"/>
    <col min="12266" max="12266" width="40.28515625" customWidth="1"/>
    <col min="12267" max="12267" width="12.140625" customWidth="1"/>
    <col min="12268" max="12268" width="13.7109375" customWidth="1"/>
    <col min="12269" max="12269" width="13.28515625" bestFit="1" customWidth="1"/>
    <col min="12270" max="12270" width="17.28515625" customWidth="1"/>
    <col min="12271" max="12271" width="8.85546875" customWidth="1"/>
    <col min="12272" max="12272" width="33.42578125" customWidth="1"/>
    <col min="12273" max="12273" width="14.28515625" customWidth="1"/>
    <col min="12274" max="12274" width="12.85546875" customWidth="1"/>
    <col min="12275" max="12275" width="14.28515625" bestFit="1" customWidth="1"/>
    <col min="12276" max="12276" width="17.5703125" customWidth="1"/>
    <col min="12277" max="12277" width="17.28515625" customWidth="1"/>
    <col min="12278" max="12278" width="8.85546875" customWidth="1"/>
    <col min="12279" max="12279" width="33.42578125" customWidth="1"/>
    <col min="12280" max="12281" width="14.28515625" customWidth="1"/>
    <col min="12282" max="12282" width="15.28515625" bestFit="1" customWidth="1"/>
    <col min="12283" max="12284" width="17.5703125" customWidth="1"/>
    <col min="12285" max="12285" width="8.85546875" customWidth="1"/>
    <col min="12286" max="12286" width="33.42578125" customWidth="1"/>
    <col min="12287" max="12288" width="14.28515625" customWidth="1"/>
    <col min="12289" max="12289" width="15.28515625" bestFit="1" customWidth="1"/>
    <col min="12290" max="12291" width="17.5703125" customWidth="1"/>
    <col min="12292" max="12292" width="8.85546875" customWidth="1"/>
    <col min="12293" max="12293" width="42.7109375" customWidth="1"/>
    <col min="12294" max="12294" width="13.5703125" customWidth="1"/>
    <col min="12295" max="12295" width="14.28515625" customWidth="1"/>
    <col min="12296" max="12296" width="13.28515625" customWidth="1"/>
    <col min="12297" max="12297" width="13.140625" customWidth="1"/>
    <col min="12298" max="12298" width="16.7109375" customWidth="1"/>
    <col min="12299" max="12299" width="17.42578125" customWidth="1"/>
    <col min="12302" max="12302" width="41.7109375" customWidth="1"/>
    <col min="12303" max="12303" width="14" customWidth="1"/>
    <col min="12304" max="12304" width="15.5703125" customWidth="1"/>
    <col min="12305" max="12305" width="15.42578125" customWidth="1"/>
    <col min="12306" max="12306" width="14.42578125" customWidth="1"/>
    <col min="12307" max="12307" width="15.28515625" customWidth="1"/>
    <col min="12308" max="12308" width="16.7109375" customWidth="1"/>
    <col min="12521" max="12521" width="7.7109375" customWidth="1"/>
    <col min="12522" max="12522" width="40.28515625" customWidth="1"/>
    <col min="12523" max="12523" width="12.140625" customWidth="1"/>
    <col min="12524" max="12524" width="13.7109375" customWidth="1"/>
    <col min="12525" max="12525" width="13.28515625" bestFit="1" customWidth="1"/>
    <col min="12526" max="12526" width="17.28515625" customWidth="1"/>
    <col min="12527" max="12527" width="8.85546875" customWidth="1"/>
    <col min="12528" max="12528" width="33.42578125" customWidth="1"/>
    <col min="12529" max="12529" width="14.28515625" customWidth="1"/>
    <col min="12530" max="12530" width="12.85546875" customWidth="1"/>
    <col min="12531" max="12531" width="14.28515625" bestFit="1" customWidth="1"/>
    <col min="12532" max="12532" width="17.5703125" customWidth="1"/>
    <col min="12533" max="12533" width="17.28515625" customWidth="1"/>
    <col min="12534" max="12534" width="8.85546875" customWidth="1"/>
    <col min="12535" max="12535" width="33.42578125" customWidth="1"/>
    <col min="12536" max="12537" width="14.28515625" customWidth="1"/>
    <col min="12538" max="12538" width="15.28515625" bestFit="1" customWidth="1"/>
    <col min="12539" max="12540" width="17.5703125" customWidth="1"/>
    <col min="12541" max="12541" width="8.85546875" customWidth="1"/>
    <col min="12542" max="12542" width="33.42578125" customWidth="1"/>
    <col min="12543" max="12544" width="14.28515625" customWidth="1"/>
    <col min="12545" max="12545" width="15.28515625" bestFit="1" customWidth="1"/>
    <col min="12546" max="12547" width="17.5703125" customWidth="1"/>
    <col min="12548" max="12548" width="8.85546875" customWidth="1"/>
    <col min="12549" max="12549" width="42.7109375" customWidth="1"/>
    <col min="12550" max="12550" width="13.5703125" customWidth="1"/>
    <col min="12551" max="12551" width="14.28515625" customWidth="1"/>
    <col min="12552" max="12552" width="13.28515625" customWidth="1"/>
    <col min="12553" max="12553" width="13.140625" customWidth="1"/>
    <col min="12554" max="12554" width="16.7109375" customWidth="1"/>
    <col min="12555" max="12555" width="17.42578125" customWidth="1"/>
    <col min="12558" max="12558" width="41.7109375" customWidth="1"/>
    <col min="12559" max="12559" width="14" customWidth="1"/>
    <col min="12560" max="12560" width="15.5703125" customWidth="1"/>
    <col min="12561" max="12561" width="15.42578125" customWidth="1"/>
    <col min="12562" max="12562" width="14.42578125" customWidth="1"/>
    <col min="12563" max="12563" width="15.28515625" customWidth="1"/>
    <col min="12564" max="12564" width="16.7109375" customWidth="1"/>
    <col min="12777" max="12777" width="7.7109375" customWidth="1"/>
    <col min="12778" max="12778" width="40.28515625" customWidth="1"/>
    <col min="12779" max="12779" width="12.140625" customWidth="1"/>
    <col min="12780" max="12780" width="13.7109375" customWidth="1"/>
    <col min="12781" max="12781" width="13.28515625" bestFit="1" customWidth="1"/>
    <col min="12782" max="12782" width="17.28515625" customWidth="1"/>
    <col min="12783" max="12783" width="8.85546875" customWidth="1"/>
    <col min="12784" max="12784" width="33.42578125" customWidth="1"/>
    <col min="12785" max="12785" width="14.28515625" customWidth="1"/>
    <col min="12786" max="12786" width="12.85546875" customWidth="1"/>
    <col min="12787" max="12787" width="14.28515625" bestFit="1" customWidth="1"/>
    <col min="12788" max="12788" width="17.5703125" customWidth="1"/>
    <col min="12789" max="12789" width="17.28515625" customWidth="1"/>
    <col min="12790" max="12790" width="8.85546875" customWidth="1"/>
    <col min="12791" max="12791" width="33.42578125" customWidth="1"/>
    <col min="12792" max="12793" width="14.28515625" customWidth="1"/>
    <col min="12794" max="12794" width="15.28515625" bestFit="1" customWidth="1"/>
    <col min="12795" max="12796" width="17.5703125" customWidth="1"/>
    <col min="12797" max="12797" width="8.85546875" customWidth="1"/>
    <col min="12798" max="12798" width="33.42578125" customWidth="1"/>
    <col min="12799" max="12800" width="14.28515625" customWidth="1"/>
    <col min="12801" max="12801" width="15.28515625" bestFit="1" customWidth="1"/>
    <col min="12802" max="12803" width="17.5703125" customWidth="1"/>
    <col min="12804" max="12804" width="8.85546875" customWidth="1"/>
    <col min="12805" max="12805" width="42.7109375" customWidth="1"/>
    <col min="12806" max="12806" width="13.5703125" customWidth="1"/>
    <col min="12807" max="12807" width="14.28515625" customWidth="1"/>
    <col min="12808" max="12808" width="13.28515625" customWidth="1"/>
    <col min="12809" max="12809" width="13.140625" customWidth="1"/>
    <col min="12810" max="12810" width="16.7109375" customWidth="1"/>
    <col min="12811" max="12811" width="17.42578125" customWidth="1"/>
    <col min="12814" max="12814" width="41.7109375" customWidth="1"/>
    <col min="12815" max="12815" width="14" customWidth="1"/>
    <col min="12816" max="12816" width="15.5703125" customWidth="1"/>
    <col min="12817" max="12817" width="15.42578125" customWidth="1"/>
    <col min="12818" max="12818" width="14.42578125" customWidth="1"/>
    <col min="12819" max="12819" width="15.28515625" customWidth="1"/>
    <col min="12820" max="12820" width="16.7109375" customWidth="1"/>
    <col min="13033" max="13033" width="7.7109375" customWidth="1"/>
    <col min="13034" max="13034" width="40.28515625" customWidth="1"/>
    <col min="13035" max="13035" width="12.140625" customWidth="1"/>
    <col min="13036" max="13036" width="13.7109375" customWidth="1"/>
    <col min="13037" max="13037" width="13.28515625" bestFit="1" customWidth="1"/>
    <col min="13038" max="13038" width="17.28515625" customWidth="1"/>
    <col min="13039" max="13039" width="8.85546875" customWidth="1"/>
    <col min="13040" max="13040" width="33.42578125" customWidth="1"/>
    <col min="13041" max="13041" width="14.28515625" customWidth="1"/>
    <col min="13042" max="13042" width="12.85546875" customWidth="1"/>
    <col min="13043" max="13043" width="14.28515625" bestFit="1" customWidth="1"/>
    <col min="13044" max="13044" width="17.5703125" customWidth="1"/>
    <col min="13045" max="13045" width="17.28515625" customWidth="1"/>
    <col min="13046" max="13046" width="8.85546875" customWidth="1"/>
    <col min="13047" max="13047" width="33.42578125" customWidth="1"/>
    <col min="13048" max="13049" width="14.28515625" customWidth="1"/>
    <col min="13050" max="13050" width="15.28515625" bestFit="1" customWidth="1"/>
    <col min="13051" max="13052" width="17.5703125" customWidth="1"/>
    <col min="13053" max="13053" width="8.85546875" customWidth="1"/>
    <col min="13054" max="13054" width="33.42578125" customWidth="1"/>
    <col min="13055" max="13056" width="14.28515625" customWidth="1"/>
    <col min="13057" max="13057" width="15.28515625" bestFit="1" customWidth="1"/>
    <col min="13058" max="13059" width="17.5703125" customWidth="1"/>
    <col min="13060" max="13060" width="8.85546875" customWidth="1"/>
    <col min="13061" max="13061" width="42.7109375" customWidth="1"/>
    <col min="13062" max="13062" width="13.5703125" customWidth="1"/>
    <col min="13063" max="13063" width="14.28515625" customWidth="1"/>
    <col min="13064" max="13064" width="13.28515625" customWidth="1"/>
    <col min="13065" max="13065" width="13.140625" customWidth="1"/>
    <col min="13066" max="13066" width="16.7109375" customWidth="1"/>
    <col min="13067" max="13067" width="17.42578125" customWidth="1"/>
    <col min="13070" max="13070" width="41.7109375" customWidth="1"/>
    <col min="13071" max="13071" width="14" customWidth="1"/>
    <col min="13072" max="13072" width="15.5703125" customWidth="1"/>
    <col min="13073" max="13073" width="15.42578125" customWidth="1"/>
    <col min="13074" max="13074" width="14.42578125" customWidth="1"/>
    <col min="13075" max="13075" width="15.28515625" customWidth="1"/>
    <col min="13076" max="13076" width="16.7109375" customWidth="1"/>
    <col min="13289" max="13289" width="7.7109375" customWidth="1"/>
    <col min="13290" max="13290" width="40.28515625" customWidth="1"/>
    <col min="13291" max="13291" width="12.140625" customWidth="1"/>
    <col min="13292" max="13292" width="13.7109375" customWidth="1"/>
    <col min="13293" max="13293" width="13.28515625" bestFit="1" customWidth="1"/>
    <col min="13294" max="13294" width="17.28515625" customWidth="1"/>
    <col min="13295" max="13295" width="8.85546875" customWidth="1"/>
    <col min="13296" max="13296" width="33.42578125" customWidth="1"/>
    <col min="13297" max="13297" width="14.28515625" customWidth="1"/>
    <col min="13298" max="13298" width="12.85546875" customWidth="1"/>
    <col min="13299" max="13299" width="14.28515625" bestFit="1" customWidth="1"/>
    <col min="13300" max="13300" width="17.5703125" customWidth="1"/>
    <col min="13301" max="13301" width="17.28515625" customWidth="1"/>
    <col min="13302" max="13302" width="8.85546875" customWidth="1"/>
    <col min="13303" max="13303" width="33.42578125" customWidth="1"/>
    <col min="13304" max="13305" width="14.28515625" customWidth="1"/>
    <col min="13306" max="13306" width="15.28515625" bestFit="1" customWidth="1"/>
    <col min="13307" max="13308" width="17.5703125" customWidth="1"/>
    <col min="13309" max="13309" width="8.85546875" customWidth="1"/>
    <col min="13310" max="13310" width="33.42578125" customWidth="1"/>
    <col min="13311" max="13312" width="14.28515625" customWidth="1"/>
    <col min="13313" max="13313" width="15.28515625" bestFit="1" customWidth="1"/>
    <col min="13314" max="13315" width="17.5703125" customWidth="1"/>
    <col min="13316" max="13316" width="8.85546875" customWidth="1"/>
    <col min="13317" max="13317" width="42.7109375" customWidth="1"/>
    <col min="13318" max="13318" width="13.5703125" customWidth="1"/>
    <col min="13319" max="13319" width="14.28515625" customWidth="1"/>
    <col min="13320" max="13320" width="13.28515625" customWidth="1"/>
    <col min="13321" max="13321" width="13.140625" customWidth="1"/>
    <col min="13322" max="13322" width="16.7109375" customWidth="1"/>
    <col min="13323" max="13323" width="17.42578125" customWidth="1"/>
    <col min="13326" max="13326" width="41.7109375" customWidth="1"/>
    <col min="13327" max="13327" width="14" customWidth="1"/>
    <col min="13328" max="13328" width="15.5703125" customWidth="1"/>
    <col min="13329" max="13329" width="15.42578125" customWidth="1"/>
    <col min="13330" max="13330" width="14.42578125" customWidth="1"/>
    <col min="13331" max="13331" width="15.28515625" customWidth="1"/>
    <col min="13332" max="13332" width="16.7109375" customWidth="1"/>
    <col min="13545" max="13545" width="7.7109375" customWidth="1"/>
    <col min="13546" max="13546" width="40.28515625" customWidth="1"/>
    <col min="13547" max="13547" width="12.140625" customWidth="1"/>
    <col min="13548" max="13548" width="13.7109375" customWidth="1"/>
    <col min="13549" max="13549" width="13.28515625" bestFit="1" customWidth="1"/>
    <col min="13550" max="13550" width="17.28515625" customWidth="1"/>
    <col min="13551" max="13551" width="8.85546875" customWidth="1"/>
    <col min="13552" max="13552" width="33.42578125" customWidth="1"/>
    <col min="13553" max="13553" width="14.28515625" customWidth="1"/>
    <col min="13554" max="13554" width="12.85546875" customWidth="1"/>
    <col min="13555" max="13555" width="14.28515625" bestFit="1" customWidth="1"/>
    <col min="13556" max="13556" width="17.5703125" customWidth="1"/>
    <col min="13557" max="13557" width="17.28515625" customWidth="1"/>
    <col min="13558" max="13558" width="8.85546875" customWidth="1"/>
    <col min="13559" max="13559" width="33.42578125" customWidth="1"/>
    <col min="13560" max="13561" width="14.28515625" customWidth="1"/>
    <col min="13562" max="13562" width="15.28515625" bestFit="1" customWidth="1"/>
    <col min="13563" max="13564" width="17.5703125" customWidth="1"/>
    <col min="13565" max="13565" width="8.85546875" customWidth="1"/>
    <col min="13566" max="13566" width="33.42578125" customWidth="1"/>
    <col min="13567" max="13568" width="14.28515625" customWidth="1"/>
    <col min="13569" max="13569" width="15.28515625" bestFit="1" customWidth="1"/>
    <col min="13570" max="13571" width="17.5703125" customWidth="1"/>
    <col min="13572" max="13572" width="8.85546875" customWidth="1"/>
    <col min="13573" max="13573" width="42.7109375" customWidth="1"/>
    <col min="13574" max="13574" width="13.5703125" customWidth="1"/>
    <col min="13575" max="13575" width="14.28515625" customWidth="1"/>
    <col min="13576" max="13576" width="13.28515625" customWidth="1"/>
    <col min="13577" max="13577" width="13.140625" customWidth="1"/>
    <col min="13578" max="13578" width="16.7109375" customWidth="1"/>
    <col min="13579" max="13579" width="17.42578125" customWidth="1"/>
    <col min="13582" max="13582" width="41.7109375" customWidth="1"/>
    <col min="13583" max="13583" width="14" customWidth="1"/>
    <col min="13584" max="13584" width="15.5703125" customWidth="1"/>
    <col min="13585" max="13585" width="15.42578125" customWidth="1"/>
    <col min="13586" max="13586" width="14.42578125" customWidth="1"/>
    <col min="13587" max="13587" width="15.28515625" customWidth="1"/>
    <col min="13588" max="13588" width="16.7109375" customWidth="1"/>
    <col min="13801" max="13801" width="7.7109375" customWidth="1"/>
    <col min="13802" max="13802" width="40.28515625" customWidth="1"/>
    <col min="13803" max="13803" width="12.140625" customWidth="1"/>
    <col min="13804" max="13804" width="13.7109375" customWidth="1"/>
    <col min="13805" max="13805" width="13.28515625" bestFit="1" customWidth="1"/>
    <col min="13806" max="13806" width="17.28515625" customWidth="1"/>
    <col min="13807" max="13807" width="8.85546875" customWidth="1"/>
    <col min="13808" max="13808" width="33.42578125" customWidth="1"/>
    <col min="13809" max="13809" width="14.28515625" customWidth="1"/>
    <col min="13810" max="13810" width="12.85546875" customWidth="1"/>
    <col min="13811" max="13811" width="14.28515625" bestFit="1" customWidth="1"/>
    <col min="13812" max="13812" width="17.5703125" customWidth="1"/>
    <col min="13813" max="13813" width="17.28515625" customWidth="1"/>
    <col min="13814" max="13814" width="8.85546875" customWidth="1"/>
    <col min="13815" max="13815" width="33.42578125" customWidth="1"/>
    <col min="13816" max="13817" width="14.28515625" customWidth="1"/>
    <col min="13818" max="13818" width="15.28515625" bestFit="1" customWidth="1"/>
    <col min="13819" max="13820" width="17.5703125" customWidth="1"/>
    <col min="13821" max="13821" width="8.85546875" customWidth="1"/>
    <col min="13822" max="13822" width="33.42578125" customWidth="1"/>
    <col min="13823" max="13824" width="14.28515625" customWidth="1"/>
    <col min="13825" max="13825" width="15.28515625" bestFit="1" customWidth="1"/>
    <col min="13826" max="13827" width="17.5703125" customWidth="1"/>
    <col min="13828" max="13828" width="8.85546875" customWidth="1"/>
    <col min="13829" max="13829" width="42.7109375" customWidth="1"/>
    <col min="13830" max="13830" width="13.5703125" customWidth="1"/>
    <col min="13831" max="13831" width="14.28515625" customWidth="1"/>
    <col min="13832" max="13832" width="13.28515625" customWidth="1"/>
    <col min="13833" max="13833" width="13.140625" customWidth="1"/>
    <col min="13834" max="13834" width="16.7109375" customWidth="1"/>
    <col min="13835" max="13835" width="17.42578125" customWidth="1"/>
    <col min="13838" max="13838" width="41.7109375" customWidth="1"/>
    <col min="13839" max="13839" width="14" customWidth="1"/>
    <col min="13840" max="13840" width="15.5703125" customWidth="1"/>
    <col min="13841" max="13841" width="15.42578125" customWidth="1"/>
    <col min="13842" max="13842" width="14.42578125" customWidth="1"/>
    <col min="13843" max="13843" width="15.28515625" customWidth="1"/>
    <col min="13844" max="13844" width="16.7109375" customWidth="1"/>
    <col min="14057" max="14057" width="7.7109375" customWidth="1"/>
    <col min="14058" max="14058" width="40.28515625" customWidth="1"/>
    <col min="14059" max="14059" width="12.140625" customWidth="1"/>
    <col min="14060" max="14060" width="13.7109375" customWidth="1"/>
    <col min="14061" max="14061" width="13.28515625" bestFit="1" customWidth="1"/>
    <col min="14062" max="14062" width="17.28515625" customWidth="1"/>
    <col min="14063" max="14063" width="8.85546875" customWidth="1"/>
    <col min="14064" max="14064" width="33.42578125" customWidth="1"/>
    <col min="14065" max="14065" width="14.28515625" customWidth="1"/>
    <col min="14066" max="14066" width="12.85546875" customWidth="1"/>
    <col min="14067" max="14067" width="14.28515625" bestFit="1" customWidth="1"/>
    <col min="14068" max="14068" width="17.5703125" customWidth="1"/>
    <col min="14069" max="14069" width="17.28515625" customWidth="1"/>
    <col min="14070" max="14070" width="8.85546875" customWidth="1"/>
    <col min="14071" max="14071" width="33.42578125" customWidth="1"/>
    <col min="14072" max="14073" width="14.28515625" customWidth="1"/>
    <col min="14074" max="14074" width="15.28515625" bestFit="1" customWidth="1"/>
    <col min="14075" max="14076" width="17.5703125" customWidth="1"/>
    <col min="14077" max="14077" width="8.85546875" customWidth="1"/>
    <col min="14078" max="14078" width="33.42578125" customWidth="1"/>
    <col min="14079" max="14080" width="14.28515625" customWidth="1"/>
    <col min="14081" max="14081" width="15.28515625" bestFit="1" customWidth="1"/>
    <col min="14082" max="14083" width="17.5703125" customWidth="1"/>
    <col min="14084" max="14084" width="8.85546875" customWidth="1"/>
    <col min="14085" max="14085" width="42.7109375" customWidth="1"/>
    <col min="14086" max="14086" width="13.5703125" customWidth="1"/>
    <col min="14087" max="14087" width="14.28515625" customWidth="1"/>
    <col min="14088" max="14088" width="13.28515625" customWidth="1"/>
    <col min="14089" max="14089" width="13.140625" customWidth="1"/>
    <col min="14090" max="14090" width="16.7109375" customWidth="1"/>
    <col min="14091" max="14091" width="17.42578125" customWidth="1"/>
    <col min="14094" max="14094" width="41.7109375" customWidth="1"/>
    <col min="14095" max="14095" width="14" customWidth="1"/>
    <col min="14096" max="14096" width="15.5703125" customWidth="1"/>
    <col min="14097" max="14097" width="15.42578125" customWidth="1"/>
    <col min="14098" max="14098" width="14.42578125" customWidth="1"/>
    <col min="14099" max="14099" width="15.28515625" customWidth="1"/>
    <col min="14100" max="14100" width="16.7109375" customWidth="1"/>
    <col min="14313" max="14313" width="7.7109375" customWidth="1"/>
    <col min="14314" max="14314" width="40.28515625" customWidth="1"/>
    <col min="14315" max="14315" width="12.140625" customWidth="1"/>
    <col min="14316" max="14316" width="13.7109375" customWidth="1"/>
    <col min="14317" max="14317" width="13.28515625" bestFit="1" customWidth="1"/>
    <col min="14318" max="14318" width="17.28515625" customWidth="1"/>
    <col min="14319" max="14319" width="8.85546875" customWidth="1"/>
    <col min="14320" max="14320" width="33.42578125" customWidth="1"/>
    <col min="14321" max="14321" width="14.28515625" customWidth="1"/>
    <col min="14322" max="14322" width="12.85546875" customWidth="1"/>
    <col min="14323" max="14323" width="14.28515625" bestFit="1" customWidth="1"/>
    <col min="14324" max="14324" width="17.5703125" customWidth="1"/>
    <col min="14325" max="14325" width="17.28515625" customWidth="1"/>
    <col min="14326" max="14326" width="8.85546875" customWidth="1"/>
    <col min="14327" max="14327" width="33.42578125" customWidth="1"/>
    <col min="14328" max="14329" width="14.28515625" customWidth="1"/>
    <col min="14330" max="14330" width="15.28515625" bestFit="1" customWidth="1"/>
    <col min="14331" max="14332" width="17.5703125" customWidth="1"/>
    <col min="14333" max="14333" width="8.85546875" customWidth="1"/>
    <col min="14334" max="14334" width="33.42578125" customWidth="1"/>
    <col min="14335" max="14336" width="14.28515625" customWidth="1"/>
    <col min="14337" max="14337" width="15.28515625" bestFit="1" customWidth="1"/>
    <col min="14338" max="14339" width="17.5703125" customWidth="1"/>
    <col min="14340" max="14340" width="8.85546875" customWidth="1"/>
    <col min="14341" max="14341" width="42.7109375" customWidth="1"/>
    <col min="14342" max="14342" width="13.5703125" customWidth="1"/>
    <col min="14343" max="14343" width="14.28515625" customWidth="1"/>
    <col min="14344" max="14344" width="13.28515625" customWidth="1"/>
    <col min="14345" max="14345" width="13.140625" customWidth="1"/>
    <col min="14346" max="14346" width="16.7109375" customWidth="1"/>
    <col min="14347" max="14347" width="17.42578125" customWidth="1"/>
    <col min="14350" max="14350" width="41.7109375" customWidth="1"/>
    <col min="14351" max="14351" width="14" customWidth="1"/>
    <col min="14352" max="14352" width="15.5703125" customWidth="1"/>
    <col min="14353" max="14353" width="15.42578125" customWidth="1"/>
    <col min="14354" max="14354" width="14.42578125" customWidth="1"/>
    <col min="14355" max="14355" width="15.28515625" customWidth="1"/>
    <col min="14356" max="14356" width="16.7109375" customWidth="1"/>
    <col min="14569" max="14569" width="7.7109375" customWidth="1"/>
    <col min="14570" max="14570" width="40.28515625" customWidth="1"/>
    <col min="14571" max="14571" width="12.140625" customWidth="1"/>
    <col min="14572" max="14572" width="13.7109375" customWidth="1"/>
    <col min="14573" max="14573" width="13.28515625" bestFit="1" customWidth="1"/>
    <col min="14574" max="14574" width="17.28515625" customWidth="1"/>
    <col min="14575" max="14575" width="8.85546875" customWidth="1"/>
    <col min="14576" max="14576" width="33.42578125" customWidth="1"/>
    <col min="14577" max="14577" width="14.28515625" customWidth="1"/>
    <col min="14578" max="14578" width="12.85546875" customWidth="1"/>
    <col min="14579" max="14579" width="14.28515625" bestFit="1" customWidth="1"/>
    <col min="14580" max="14580" width="17.5703125" customWidth="1"/>
    <col min="14581" max="14581" width="17.28515625" customWidth="1"/>
    <col min="14582" max="14582" width="8.85546875" customWidth="1"/>
    <col min="14583" max="14583" width="33.42578125" customWidth="1"/>
    <col min="14584" max="14585" width="14.28515625" customWidth="1"/>
    <col min="14586" max="14586" width="15.28515625" bestFit="1" customWidth="1"/>
    <col min="14587" max="14588" width="17.5703125" customWidth="1"/>
    <col min="14589" max="14589" width="8.85546875" customWidth="1"/>
    <col min="14590" max="14590" width="33.42578125" customWidth="1"/>
    <col min="14591" max="14592" width="14.28515625" customWidth="1"/>
    <col min="14593" max="14593" width="15.28515625" bestFit="1" customWidth="1"/>
    <col min="14594" max="14595" width="17.5703125" customWidth="1"/>
    <col min="14596" max="14596" width="8.85546875" customWidth="1"/>
    <col min="14597" max="14597" width="42.7109375" customWidth="1"/>
    <col min="14598" max="14598" width="13.5703125" customWidth="1"/>
    <col min="14599" max="14599" width="14.28515625" customWidth="1"/>
    <col min="14600" max="14600" width="13.28515625" customWidth="1"/>
    <col min="14601" max="14601" width="13.140625" customWidth="1"/>
    <col min="14602" max="14602" width="16.7109375" customWidth="1"/>
    <col min="14603" max="14603" width="17.42578125" customWidth="1"/>
    <col min="14606" max="14606" width="41.7109375" customWidth="1"/>
    <col min="14607" max="14607" width="14" customWidth="1"/>
    <col min="14608" max="14608" width="15.5703125" customWidth="1"/>
    <col min="14609" max="14609" width="15.42578125" customWidth="1"/>
    <col min="14610" max="14610" width="14.42578125" customWidth="1"/>
    <col min="14611" max="14611" width="15.28515625" customWidth="1"/>
    <col min="14612" max="14612" width="16.7109375" customWidth="1"/>
    <col min="14825" max="14825" width="7.7109375" customWidth="1"/>
    <col min="14826" max="14826" width="40.28515625" customWidth="1"/>
    <col min="14827" max="14827" width="12.140625" customWidth="1"/>
    <col min="14828" max="14828" width="13.7109375" customWidth="1"/>
    <col min="14829" max="14829" width="13.28515625" bestFit="1" customWidth="1"/>
    <col min="14830" max="14830" width="17.28515625" customWidth="1"/>
    <col min="14831" max="14831" width="8.85546875" customWidth="1"/>
    <col min="14832" max="14832" width="33.42578125" customWidth="1"/>
    <col min="14833" max="14833" width="14.28515625" customWidth="1"/>
    <col min="14834" max="14834" width="12.85546875" customWidth="1"/>
    <col min="14835" max="14835" width="14.28515625" bestFit="1" customWidth="1"/>
    <col min="14836" max="14836" width="17.5703125" customWidth="1"/>
    <col min="14837" max="14837" width="17.28515625" customWidth="1"/>
    <col min="14838" max="14838" width="8.85546875" customWidth="1"/>
    <col min="14839" max="14839" width="33.42578125" customWidth="1"/>
    <col min="14840" max="14841" width="14.28515625" customWidth="1"/>
    <col min="14842" max="14842" width="15.28515625" bestFit="1" customWidth="1"/>
    <col min="14843" max="14844" width="17.5703125" customWidth="1"/>
    <col min="14845" max="14845" width="8.85546875" customWidth="1"/>
    <col min="14846" max="14846" width="33.42578125" customWidth="1"/>
    <col min="14847" max="14848" width="14.28515625" customWidth="1"/>
    <col min="14849" max="14849" width="15.28515625" bestFit="1" customWidth="1"/>
    <col min="14850" max="14851" width="17.5703125" customWidth="1"/>
    <col min="14852" max="14852" width="8.85546875" customWidth="1"/>
    <col min="14853" max="14853" width="42.7109375" customWidth="1"/>
    <col min="14854" max="14854" width="13.5703125" customWidth="1"/>
    <col min="14855" max="14855" width="14.28515625" customWidth="1"/>
    <col min="14856" max="14856" width="13.28515625" customWidth="1"/>
    <col min="14857" max="14857" width="13.140625" customWidth="1"/>
    <col min="14858" max="14858" width="16.7109375" customWidth="1"/>
    <col min="14859" max="14859" width="17.42578125" customWidth="1"/>
    <col min="14862" max="14862" width="41.7109375" customWidth="1"/>
    <col min="14863" max="14863" width="14" customWidth="1"/>
    <col min="14864" max="14864" width="15.5703125" customWidth="1"/>
    <col min="14865" max="14865" width="15.42578125" customWidth="1"/>
    <col min="14866" max="14866" width="14.42578125" customWidth="1"/>
    <col min="14867" max="14867" width="15.28515625" customWidth="1"/>
    <col min="14868" max="14868" width="16.7109375" customWidth="1"/>
    <col min="15081" max="15081" width="7.7109375" customWidth="1"/>
    <col min="15082" max="15082" width="40.28515625" customWidth="1"/>
    <col min="15083" max="15083" width="12.140625" customWidth="1"/>
    <col min="15084" max="15084" width="13.7109375" customWidth="1"/>
    <col min="15085" max="15085" width="13.28515625" bestFit="1" customWidth="1"/>
    <col min="15086" max="15086" width="17.28515625" customWidth="1"/>
    <col min="15087" max="15087" width="8.85546875" customWidth="1"/>
    <col min="15088" max="15088" width="33.42578125" customWidth="1"/>
    <col min="15089" max="15089" width="14.28515625" customWidth="1"/>
    <col min="15090" max="15090" width="12.85546875" customWidth="1"/>
    <col min="15091" max="15091" width="14.28515625" bestFit="1" customWidth="1"/>
    <col min="15092" max="15092" width="17.5703125" customWidth="1"/>
    <col min="15093" max="15093" width="17.28515625" customWidth="1"/>
    <col min="15094" max="15094" width="8.85546875" customWidth="1"/>
    <col min="15095" max="15095" width="33.42578125" customWidth="1"/>
    <col min="15096" max="15097" width="14.28515625" customWidth="1"/>
    <col min="15098" max="15098" width="15.28515625" bestFit="1" customWidth="1"/>
    <col min="15099" max="15100" width="17.5703125" customWidth="1"/>
    <col min="15101" max="15101" width="8.85546875" customWidth="1"/>
    <col min="15102" max="15102" width="33.42578125" customWidth="1"/>
    <col min="15103" max="15104" width="14.28515625" customWidth="1"/>
    <col min="15105" max="15105" width="15.28515625" bestFit="1" customWidth="1"/>
    <col min="15106" max="15107" width="17.5703125" customWidth="1"/>
    <col min="15108" max="15108" width="8.85546875" customWidth="1"/>
    <col min="15109" max="15109" width="42.7109375" customWidth="1"/>
    <col min="15110" max="15110" width="13.5703125" customWidth="1"/>
    <col min="15111" max="15111" width="14.28515625" customWidth="1"/>
    <col min="15112" max="15112" width="13.28515625" customWidth="1"/>
    <col min="15113" max="15113" width="13.140625" customWidth="1"/>
    <col min="15114" max="15114" width="16.7109375" customWidth="1"/>
    <col min="15115" max="15115" width="17.42578125" customWidth="1"/>
    <col min="15118" max="15118" width="41.7109375" customWidth="1"/>
    <col min="15119" max="15119" width="14" customWidth="1"/>
    <col min="15120" max="15120" width="15.5703125" customWidth="1"/>
    <col min="15121" max="15121" width="15.42578125" customWidth="1"/>
    <col min="15122" max="15122" width="14.42578125" customWidth="1"/>
    <col min="15123" max="15123" width="15.28515625" customWidth="1"/>
    <col min="15124" max="15124" width="16.7109375" customWidth="1"/>
    <col min="15337" max="15337" width="7.7109375" customWidth="1"/>
    <col min="15338" max="15338" width="40.28515625" customWidth="1"/>
    <col min="15339" max="15339" width="12.140625" customWidth="1"/>
    <col min="15340" max="15340" width="13.7109375" customWidth="1"/>
    <col min="15341" max="15341" width="13.28515625" bestFit="1" customWidth="1"/>
    <col min="15342" max="15342" width="17.28515625" customWidth="1"/>
    <col min="15343" max="15343" width="8.85546875" customWidth="1"/>
    <col min="15344" max="15344" width="33.42578125" customWidth="1"/>
    <col min="15345" max="15345" width="14.28515625" customWidth="1"/>
    <col min="15346" max="15346" width="12.85546875" customWidth="1"/>
    <col min="15347" max="15347" width="14.28515625" bestFit="1" customWidth="1"/>
    <col min="15348" max="15348" width="17.5703125" customWidth="1"/>
    <col min="15349" max="15349" width="17.28515625" customWidth="1"/>
    <col min="15350" max="15350" width="8.85546875" customWidth="1"/>
    <col min="15351" max="15351" width="33.42578125" customWidth="1"/>
    <col min="15352" max="15353" width="14.28515625" customWidth="1"/>
    <col min="15354" max="15354" width="15.28515625" bestFit="1" customWidth="1"/>
    <col min="15355" max="15356" width="17.5703125" customWidth="1"/>
    <col min="15357" max="15357" width="8.85546875" customWidth="1"/>
    <col min="15358" max="15358" width="33.42578125" customWidth="1"/>
    <col min="15359" max="15360" width="14.28515625" customWidth="1"/>
    <col min="15361" max="15361" width="15.28515625" bestFit="1" customWidth="1"/>
    <col min="15362" max="15363" width="17.5703125" customWidth="1"/>
    <col min="15364" max="15364" width="8.85546875" customWidth="1"/>
    <col min="15365" max="15365" width="42.7109375" customWidth="1"/>
    <col min="15366" max="15366" width="13.5703125" customWidth="1"/>
    <col min="15367" max="15367" width="14.28515625" customWidth="1"/>
    <col min="15368" max="15368" width="13.28515625" customWidth="1"/>
    <col min="15369" max="15369" width="13.140625" customWidth="1"/>
    <col min="15370" max="15370" width="16.7109375" customWidth="1"/>
    <col min="15371" max="15371" width="17.42578125" customWidth="1"/>
    <col min="15374" max="15374" width="41.7109375" customWidth="1"/>
    <col min="15375" max="15375" width="14" customWidth="1"/>
    <col min="15376" max="15376" width="15.5703125" customWidth="1"/>
    <col min="15377" max="15377" width="15.42578125" customWidth="1"/>
    <col min="15378" max="15378" width="14.42578125" customWidth="1"/>
    <col min="15379" max="15379" width="15.28515625" customWidth="1"/>
    <col min="15380" max="15380" width="16.7109375" customWidth="1"/>
    <col min="15593" max="15593" width="7.7109375" customWidth="1"/>
    <col min="15594" max="15594" width="40.28515625" customWidth="1"/>
    <col min="15595" max="15595" width="12.140625" customWidth="1"/>
    <col min="15596" max="15596" width="13.7109375" customWidth="1"/>
    <col min="15597" max="15597" width="13.28515625" bestFit="1" customWidth="1"/>
    <col min="15598" max="15598" width="17.28515625" customWidth="1"/>
    <col min="15599" max="15599" width="8.85546875" customWidth="1"/>
    <col min="15600" max="15600" width="33.42578125" customWidth="1"/>
    <col min="15601" max="15601" width="14.28515625" customWidth="1"/>
    <col min="15602" max="15602" width="12.85546875" customWidth="1"/>
    <col min="15603" max="15603" width="14.28515625" bestFit="1" customWidth="1"/>
    <col min="15604" max="15604" width="17.5703125" customWidth="1"/>
    <col min="15605" max="15605" width="17.28515625" customWidth="1"/>
    <col min="15606" max="15606" width="8.85546875" customWidth="1"/>
    <col min="15607" max="15607" width="33.42578125" customWidth="1"/>
    <col min="15608" max="15609" width="14.28515625" customWidth="1"/>
    <col min="15610" max="15610" width="15.28515625" bestFit="1" customWidth="1"/>
    <col min="15611" max="15612" width="17.5703125" customWidth="1"/>
    <col min="15613" max="15613" width="8.85546875" customWidth="1"/>
    <col min="15614" max="15614" width="33.42578125" customWidth="1"/>
    <col min="15615" max="15616" width="14.28515625" customWidth="1"/>
    <col min="15617" max="15617" width="15.28515625" bestFit="1" customWidth="1"/>
    <col min="15618" max="15619" width="17.5703125" customWidth="1"/>
    <col min="15620" max="15620" width="8.85546875" customWidth="1"/>
    <col min="15621" max="15621" width="42.7109375" customWidth="1"/>
    <col min="15622" max="15622" width="13.5703125" customWidth="1"/>
    <col min="15623" max="15623" width="14.28515625" customWidth="1"/>
    <col min="15624" max="15624" width="13.28515625" customWidth="1"/>
    <col min="15625" max="15625" width="13.140625" customWidth="1"/>
    <col min="15626" max="15626" width="16.7109375" customWidth="1"/>
    <col min="15627" max="15627" width="17.42578125" customWidth="1"/>
    <col min="15630" max="15630" width="41.7109375" customWidth="1"/>
    <col min="15631" max="15631" width="14" customWidth="1"/>
    <col min="15632" max="15632" width="15.5703125" customWidth="1"/>
    <col min="15633" max="15633" width="15.42578125" customWidth="1"/>
    <col min="15634" max="15634" width="14.42578125" customWidth="1"/>
    <col min="15635" max="15635" width="15.28515625" customWidth="1"/>
    <col min="15636" max="15636" width="16.7109375" customWidth="1"/>
    <col min="15849" max="15849" width="7.7109375" customWidth="1"/>
    <col min="15850" max="15850" width="40.28515625" customWidth="1"/>
    <col min="15851" max="15851" width="12.140625" customWidth="1"/>
    <col min="15852" max="15852" width="13.7109375" customWidth="1"/>
    <col min="15853" max="15853" width="13.28515625" bestFit="1" customWidth="1"/>
    <col min="15854" max="15854" width="17.28515625" customWidth="1"/>
    <col min="15855" max="15855" width="8.85546875" customWidth="1"/>
    <col min="15856" max="15856" width="33.42578125" customWidth="1"/>
    <col min="15857" max="15857" width="14.28515625" customWidth="1"/>
    <col min="15858" max="15858" width="12.85546875" customWidth="1"/>
    <col min="15859" max="15859" width="14.28515625" bestFit="1" customWidth="1"/>
    <col min="15860" max="15860" width="17.5703125" customWidth="1"/>
    <col min="15861" max="15861" width="17.28515625" customWidth="1"/>
    <col min="15862" max="15862" width="8.85546875" customWidth="1"/>
    <col min="15863" max="15863" width="33.42578125" customWidth="1"/>
    <col min="15864" max="15865" width="14.28515625" customWidth="1"/>
    <col min="15866" max="15866" width="15.28515625" bestFit="1" customWidth="1"/>
    <col min="15867" max="15868" width="17.5703125" customWidth="1"/>
    <col min="15869" max="15869" width="8.85546875" customWidth="1"/>
    <col min="15870" max="15870" width="33.42578125" customWidth="1"/>
    <col min="15871" max="15872" width="14.28515625" customWidth="1"/>
    <col min="15873" max="15873" width="15.28515625" bestFit="1" customWidth="1"/>
    <col min="15874" max="15875" width="17.5703125" customWidth="1"/>
    <col min="15876" max="15876" width="8.85546875" customWidth="1"/>
    <col min="15877" max="15877" width="42.7109375" customWidth="1"/>
    <col min="15878" max="15878" width="13.5703125" customWidth="1"/>
    <col min="15879" max="15879" width="14.28515625" customWidth="1"/>
    <col min="15880" max="15880" width="13.28515625" customWidth="1"/>
    <col min="15881" max="15881" width="13.140625" customWidth="1"/>
    <col min="15882" max="15882" width="16.7109375" customWidth="1"/>
    <col min="15883" max="15883" width="17.42578125" customWidth="1"/>
    <col min="15886" max="15886" width="41.7109375" customWidth="1"/>
    <col min="15887" max="15887" width="14" customWidth="1"/>
    <col min="15888" max="15888" width="15.5703125" customWidth="1"/>
    <col min="15889" max="15889" width="15.42578125" customWidth="1"/>
    <col min="15890" max="15890" width="14.42578125" customWidth="1"/>
    <col min="15891" max="15891" width="15.28515625" customWidth="1"/>
    <col min="15892" max="15892" width="16.7109375" customWidth="1"/>
    <col min="16105" max="16105" width="7.7109375" customWidth="1"/>
    <col min="16106" max="16106" width="40.28515625" customWidth="1"/>
    <col min="16107" max="16107" width="12.140625" customWidth="1"/>
    <col min="16108" max="16108" width="13.7109375" customWidth="1"/>
    <col min="16109" max="16109" width="13.28515625" bestFit="1" customWidth="1"/>
    <col min="16110" max="16110" width="17.28515625" customWidth="1"/>
    <col min="16111" max="16111" width="8.85546875" customWidth="1"/>
    <col min="16112" max="16112" width="33.42578125" customWidth="1"/>
    <col min="16113" max="16113" width="14.28515625" customWidth="1"/>
    <col min="16114" max="16114" width="12.85546875" customWidth="1"/>
    <col min="16115" max="16115" width="14.28515625" bestFit="1" customWidth="1"/>
    <col min="16116" max="16116" width="17.5703125" customWidth="1"/>
    <col min="16117" max="16117" width="17.28515625" customWidth="1"/>
    <col min="16118" max="16118" width="8.85546875" customWidth="1"/>
    <col min="16119" max="16119" width="33.42578125" customWidth="1"/>
    <col min="16120" max="16121" width="14.28515625" customWidth="1"/>
    <col min="16122" max="16122" width="15.28515625" bestFit="1" customWidth="1"/>
    <col min="16123" max="16124" width="17.5703125" customWidth="1"/>
    <col min="16125" max="16125" width="8.85546875" customWidth="1"/>
    <col min="16126" max="16126" width="33.42578125" customWidth="1"/>
    <col min="16127" max="16128" width="14.28515625" customWidth="1"/>
    <col min="16129" max="16129" width="15.28515625" bestFit="1" customWidth="1"/>
    <col min="16130" max="16131" width="17.5703125" customWidth="1"/>
    <col min="16132" max="16132" width="8.85546875" customWidth="1"/>
    <col min="16133" max="16133" width="42.7109375" customWidth="1"/>
    <col min="16134" max="16134" width="13.5703125" customWidth="1"/>
    <col min="16135" max="16135" width="14.28515625" customWidth="1"/>
    <col min="16136" max="16136" width="13.28515625" customWidth="1"/>
    <col min="16137" max="16137" width="13.140625" customWidth="1"/>
    <col min="16138" max="16138" width="16.7109375" customWidth="1"/>
    <col min="16139" max="16139" width="17.42578125" customWidth="1"/>
    <col min="16142" max="16142" width="41.7109375" customWidth="1"/>
    <col min="16143" max="16143" width="14" customWidth="1"/>
    <col min="16144" max="16144" width="15.5703125" customWidth="1"/>
    <col min="16145" max="16145" width="15.42578125" customWidth="1"/>
    <col min="16146" max="16146" width="14.42578125" customWidth="1"/>
    <col min="16147" max="16147" width="15.28515625" customWidth="1"/>
    <col min="16148" max="16148" width="16.7109375" customWidth="1"/>
  </cols>
  <sheetData>
    <row r="1" spans="1:20" x14ac:dyDescent="0.25">
      <c r="A1" s="154" t="s">
        <v>133</v>
      </c>
      <c r="B1" s="155"/>
      <c r="C1" s="155"/>
      <c r="D1" s="155"/>
      <c r="E1" s="156"/>
      <c r="F1" s="160"/>
      <c r="G1" s="154" t="s">
        <v>134</v>
      </c>
      <c r="H1" s="155"/>
      <c r="I1" s="155"/>
      <c r="J1" s="155"/>
      <c r="K1" s="155"/>
      <c r="L1" s="156"/>
      <c r="M1" s="160"/>
      <c r="N1" s="154" t="s">
        <v>135</v>
      </c>
      <c r="O1" s="155"/>
      <c r="P1" s="155"/>
      <c r="Q1" s="155"/>
      <c r="R1" s="155"/>
      <c r="S1" s="156"/>
      <c r="T1" s="160"/>
    </row>
    <row r="2" spans="1:20" x14ac:dyDescent="0.25">
      <c r="A2" s="157"/>
      <c r="B2" s="158"/>
      <c r="C2" s="158"/>
      <c r="D2" s="158"/>
      <c r="E2" s="159"/>
      <c r="F2" s="161"/>
      <c r="G2" s="157"/>
      <c r="H2" s="158"/>
      <c r="I2" s="158"/>
      <c r="J2" s="158"/>
      <c r="K2" s="158"/>
      <c r="L2" s="159"/>
      <c r="M2" s="161"/>
      <c r="N2" s="157"/>
      <c r="O2" s="158"/>
      <c r="P2" s="158"/>
      <c r="Q2" s="158"/>
      <c r="R2" s="158"/>
      <c r="S2" s="159"/>
      <c r="T2" s="161"/>
    </row>
    <row r="3" spans="1:20" s="38" customFormat="1" ht="45" x14ac:dyDescent="0.25">
      <c r="A3" s="35" t="s">
        <v>136</v>
      </c>
      <c r="B3" s="35" t="s">
        <v>137</v>
      </c>
      <c r="C3" s="36" t="s">
        <v>138</v>
      </c>
      <c r="D3" s="129" t="s">
        <v>139</v>
      </c>
      <c r="E3" s="36" t="s">
        <v>140</v>
      </c>
      <c r="F3" s="161"/>
      <c r="G3" s="35" t="s">
        <v>136</v>
      </c>
      <c r="H3" s="35" t="s">
        <v>137</v>
      </c>
      <c r="I3" s="36" t="s">
        <v>148</v>
      </c>
      <c r="J3" s="35" t="s">
        <v>139</v>
      </c>
      <c r="K3" s="35" t="s">
        <v>140</v>
      </c>
      <c r="L3" s="35" t="s">
        <v>142</v>
      </c>
      <c r="M3" s="161"/>
      <c r="N3" s="35" t="s">
        <v>136</v>
      </c>
      <c r="O3" s="35" t="s">
        <v>137</v>
      </c>
      <c r="P3" s="36" t="s">
        <v>143</v>
      </c>
      <c r="Q3" s="36" t="s">
        <v>144</v>
      </c>
      <c r="R3" s="36" t="s">
        <v>145</v>
      </c>
      <c r="S3" s="35" t="s">
        <v>140</v>
      </c>
      <c r="T3" s="161"/>
    </row>
    <row r="4" spans="1:20" x14ac:dyDescent="0.25">
      <c r="A4" s="39">
        <v>1</v>
      </c>
      <c r="B4" s="42" t="s">
        <v>167</v>
      </c>
      <c r="C4" s="40">
        <v>8</v>
      </c>
      <c r="D4" s="41"/>
      <c r="E4" s="41"/>
      <c r="F4" s="161"/>
      <c r="G4" s="34">
        <v>1</v>
      </c>
      <c r="H4" s="42" t="s">
        <v>226</v>
      </c>
      <c r="I4" s="40">
        <v>12</v>
      </c>
      <c r="J4" s="41"/>
      <c r="K4" s="41"/>
      <c r="L4" s="41"/>
      <c r="M4" s="161"/>
      <c r="N4" s="34">
        <v>1</v>
      </c>
      <c r="O4" s="42" t="s">
        <v>249</v>
      </c>
      <c r="P4" s="40">
        <v>4</v>
      </c>
      <c r="Q4" s="41"/>
      <c r="R4" s="262">
        <v>60</v>
      </c>
      <c r="S4" s="41"/>
      <c r="T4" s="161"/>
    </row>
    <row r="5" spans="1:20" x14ac:dyDescent="0.25">
      <c r="A5" s="39">
        <v>2</v>
      </c>
      <c r="B5" s="42" t="s">
        <v>168</v>
      </c>
      <c r="C5" s="40">
        <v>19</v>
      </c>
      <c r="D5" s="41"/>
      <c r="E5" s="41"/>
      <c r="F5" s="161"/>
      <c r="G5" s="34">
        <v>2</v>
      </c>
      <c r="H5" s="42" t="s">
        <v>227</v>
      </c>
      <c r="I5" s="40">
        <v>6</v>
      </c>
      <c r="J5" s="41"/>
      <c r="K5" s="41"/>
      <c r="L5" s="41"/>
      <c r="M5" s="161"/>
      <c r="N5" s="34">
        <v>2</v>
      </c>
      <c r="O5" s="42" t="s">
        <v>250</v>
      </c>
      <c r="P5" s="40">
        <v>3</v>
      </c>
      <c r="Q5" s="41"/>
      <c r="R5" s="262">
        <v>60</v>
      </c>
      <c r="S5" s="41"/>
      <c r="T5" s="161"/>
    </row>
    <row r="6" spans="1:20" x14ac:dyDescent="0.25">
      <c r="A6" s="39">
        <v>3</v>
      </c>
      <c r="B6" s="42" t="s">
        <v>169</v>
      </c>
      <c r="C6" s="40">
        <v>13</v>
      </c>
      <c r="D6" s="41"/>
      <c r="E6" s="41"/>
      <c r="F6" s="161"/>
      <c r="G6" s="34">
        <v>3</v>
      </c>
      <c r="H6" s="42" t="s">
        <v>228</v>
      </c>
      <c r="I6" s="40">
        <v>20</v>
      </c>
      <c r="J6" s="41"/>
      <c r="K6" s="41"/>
      <c r="L6" s="41"/>
      <c r="M6" s="161"/>
      <c r="N6" s="34">
        <v>3</v>
      </c>
      <c r="O6" s="42" t="s">
        <v>251</v>
      </c>
      <c r="P6" s="40">
        <v>3</v>
      </c>
      <c r="Q6" s="41"/>
      <c r="R6" s="262">
        <v>60</v>
      </c>
      <c r="S6" s="41"/>
      <c r="T6" s="161"/>
    </row>
    <row r="7" spans="1:20" ht="30" x14ac:dyDescent="0.25">
      <c r="A7" s="39">
        <v>4</v>
      </c>
      <c r="B7" s="42" t="s">
        <v>170</v>
      </c>
      <c r="C7" s="40">
        <v>9</v>
      </c>
      <c r="D7" s="41"/>
      <c r="E7" s="41"/>
      <c r="F7" s="161"/>
      <c r="G7" s="34">
        <v>4</v>
      </c>
      <c r="H7" s="42" t="s">
        <v>229</v>
      </c>
      <c r="I7" s="40">
        <v>7</v>
      </c>
      <c r="J7" s="41"/>
      <c r="K7" s="41"/>
      <c r="L7" s="41"/>
      <c r="M7" s="161"/>
      <c r="N7" s="34">
        <v>4</v>
      </c>
      <c r="O7" s="42" t="s">
        <v>252</v>
      </c>
      <c r="P7" s="40">
        <v>4</v>
      </c>
      <c r="Q7" s="41"/>
      <c r="R7" s="262">
        <v>60</v>
      </c>
      <c r="S7" s="41"/>
      <c r="T7" s="161"/>
    </row>
    <row r="8" spans="1:20" ht="30" x14ac:dyDescent="0.25">
      <c r="A8" s="39">
        <v>5</v>
      </c>
      <c r="B8" s="42" t="s">
        <v>171</v>
      </c>
      <c r="C8" s="40">
        <v>5</v>
      </c>
      <c r="D8" s="41"/>
      <c r="E8" s="41"/>
      <c r="F8" s="161"/>
      <c r="G8" s="34">
        <v>5</v>
      </c>
      <c r="H8" s="42" t="s">
        <v>230</v>
      </c>
      <c r="I8" s="40">
        <v>8</v>
      </c>
      <c r="J8" s="41"/>
      <c r="K8" s="41"/>
      <c r="L8" s="41"/>
      <c r="M8" s="161"/>
      <c r="N8" s="34">
        <v>5</v>
      </c>
      <c r="O8" s="42" t="s">
        <v>253</v>
      </c>
      <c r="P8" s="40">
        <v>3</v>
      </c>
      <c r="Q8" s="41"/>
      <c r="R8" s="262">
        <v>60</v>
      </c>
      <c r="S8" s="41"/>
      <c r="T8" s="161"/>
    </row>
    <row r="9" spans="1:20" x14ac:dyDescent="0.25">
      <c r="A9" s="39">
        <v>6</v>
      </c>
      <c r="B9" s="42" t="s">
        <v>172</v>
      </c>
      <c r="C9" s="40">
        <v>3</v>
      </c>
      <c r="D9" s="41"/>
      <c r="E9" s="41"/>
      <c r="F9" s="161"/>
      <c r="G9" s="34">
        <v>6</v>
      </c>
      <c r="H9" s="42" t="s">
        <v>231</v>
      </c>
      <c r="I9" s="40">
        <v>10</v>
      </c>
      <c r="J9" s="41"/>
      <c r="K9" s="41"/>
      <c r="L9" s="41"/>
      <c r="M9" s="161"/>
      <c r="N9" s="34">
        <v>6</v>
      </c>
      <c r="O9" s="42" t="s">
        <v>254</v>
      </c>
      <c r="P9" s="40">
        <v>6</v>
      </c>
      <c r="Q9" s="41"/>
      <c r="R9" s="262">
        <v>60</v>
      </c>
      <c r="S9" s="41"/>
      <c r="T9" s="161"/>
    </row>
    <row r="10" spans="1:20" x14ac:dyDescent="0.25">
      <c r="A10" s="39">
        <v>7</v>
      </c>
      <c r="B10" s="42" t="s">
        <v>173</v>
      </c>
      <c r="C10" s="40">
        <v>3</v>
      </c>
      <c r="D10" s="41"/>
      <c r="E10" s="41"/>
      <c r="F10" s="161"/>
      <c r="G10" s="34">
        <v>7</v>
      </c>
      <c r="H10" s="42" t="s">
        <v>232</v>
      </c>
      <c r="I10" s="40">
        <v>11</v>
      </c>
      <c r="J10" s="41"/>
      <c r="K10" s="41"/>
      <c r="L10" s="41"/>
      <c r="M10" s="161"/>
      <c r="N10" s="34">
        <v>7</v>
      </c>
      <c r="O10" s="42" t="s">
        <v>255</v>
      </c>
      <c r="P10" s="40">
        <v>5</v>
      </c>
      <c r="Q10" s="41"/>
      <c r="R10" s="262">
        <v>60</v>
      </c>
      <c r="S10" s="41"/>
      <c r="T10" s="161"/>
    </row>
    <row r="11" spans="1:20" x14ac:dyDescent="0.25">
      <c r="A11" s="39">
        <v>8</v>
      </c>
      <c r="B11" s="42" t="s">
        <v>174</v>
      </c>
      <c r="C11" s="40">
        <v>17</v>
      </c>
      <c r="D11" s="41"/>
      <c r="E11" s="41"/>
      <c r="F11" s="161"/>
      <c r="G11" s="34">
        <v>8</v>
      </c>
      <c r="H11" s="42" t="s">
        <v>233</v>
      </c>
      <c r="I11" s="40">
        <v>6</v>
      </c>
      <c r="J11" s="41"/>
      <c r="K11" s="41"/>
      <c r="L11" s="41"/>
      <c r="M11" s="161"/>
      <c r="N11" s="34">
        <v>8</v>
      </c>
      <c r="O11" s="42" t="s">
        <v>256</v>
      </c>
      <c r="P11" s="40">
        <v>2</v>
      </c>
      <c r="Q11" s="41"/>
      <c r="R11" s="262">
        <v>60</v>
      </c>
      <c r="S11" s="41"/>
      <c r="T11" s="161"/>
    </row>
    <row r="12" spans="1:20" x14ac:dyDescent="0.25">
      <c r="A12" s="39">
        <v>9</v>
      </c>
      <c r="B12" s="42" t="s">
        <v>175</v>
      </c>
      <c r="C12" s="40">
        <v>9</v>
      </c>
      <c r="D12" s="41"/>
      <c r="E12" s="41"/>
      <c r="F12" s="161"/>
      <c r="G12" s="34">
        <v>9</v>
      </c>
      <c r="H12" s="42" t="s">
        <v>234</v>
      </c>
      <c r="I12" s="40">
        <v>8</v>
      </c>
      <c r="J12" s="41"/>
      <c r="K12" s="41"/>
      <c r="L12" s="41"/>
      <c r="M12" s="161"/>
      <c r="N12" s="34">
        <v>9</v>
      </c>
      <c r="O12" s="42" t="s">
        <v>257</v>
      </c>
      <c r="P12" s="40">
        <v>5</v>
      </c>
      <c r="Q12" s="41"/>
      <c r="R12" s="262">
        <v>60</v>
      </c>
      <c r="S12" s="41"/>
      <c r="T12" s="161"/>
    </row>
    <row r="13" spans="1:20" x14ac:dyDescent="0.25">
      <c r="A13" s="39">
        <v>10</v>
      </c>
      <c r="B13" s="42" t="s">
        <v>176</v>
      </c>
      <c r="C13" s="40">
        <v>22</v>
      </c>
      <c r="D13" s="41"/>
      <c r="E13" s="41"/>
      <c r="F13" s="161"/>
      <c r="G13" s="34">
        <v>10</v>
      </c>
      <c r="H13" s="42" t="s">
        <v>235</v>
      </c>
      <c r="I13" s="40">
        <v>2</v>
      </c>
      <c r="J13" s="41"/>
      <c r="K13" s="41"/>
      <c r="L13" s="41"/>
      <c r="M13" s="161"/>
      <c r="N13" s="34">
        <v>10</v>
      </c>
      <c r="O13" s="42" t="s">
        <v>258</v>
      </c>
      <c r="P13" s="40">
        <v>16</v>
      </c>
      <c r="Q13" s="41"/>
      <c r="R13" s="262">
        <v>60</v>
      </c>
      <c r="S13" s="41"/>
      <c r="T13" s="161"/>
    </row>
    <row r="14" spans="1:20" ht="30" x14ac:dyDescent="0.25">
      <c r="A14" s="39">
        <v>11</v>
      </c>
      <c r="B14" s="42" t="s">
        <v>177</v>
      </c>
      <c r="C14" s="40">
        <v>21</v>
      </c>
      <c r="D14" s="41"/>
      <c r="E14" s="41"/>
      <c r="F14" s="161"/>
      <c r="G14" s="34">
        <v>11</v>
      </c>
      <c r="H14" s="42" t="s">
        <v>236</v>
      </c>
      <c r="I14" s="40">
        <v>5</v>
      </c>
      <c r="J14" s="41"/>
      <c r="K14" s="41"/>
      <c r="L14" s="41"/>
      <c r="M14" s="161"/>
      <c r="N14" s="34">
        <v>11</v>
      </c>
      <c r="O14" s="42" t="s">
        <v>259</v>
      </c>
      <c r="P14" s="40">
        <v>13</v>
      </c>
      <c r="Q14" s="41"/>
      <c r="R14" s="262">
        <v>60</v>
      </c>
      <c r="S14" s="41"/>
      <c r="T14" s="161"/>
    </row>
    <row r="15" spans="1:20" ht="30" x14ac:dyDescent="0.25">
      <c r="A15" s="39">
        <v>12</v>
      </c>
      <c r="B15" s="42" t="s">
        <v>178</v>
      </c>
      <c r="C15" s="40">
        <v>24</v>
      </c>
      <c r="D15" s="41"/>
      <c r="E15" s="41"/>
      <c r="F15" s="161"/>
      <c r="G15" s="34">
        <v>12</v>
      </c>
      <c r="H15" s="42" t="s">
        <v>237</v>
      </c>
      <c r="I15" s="40">
        <v>8</v>
      </c>
      <c r="J15" s="41"/>
      <c r="K15" s="41"/>
      <c r="L15" s="41"/>
      <c r="M15" s="161"/>
      <c r="N15" s="34">
        <v>12</v>
      </c>
      <c r="O15" s="42" t="s">
        <v>260</v>
      </c>
      <c r="P15" s="40">
        <v>13</v>
      </c>
      <c r="Q15" s="41"/>
      <c r="R15" s="262">
        <v>60</v>
      </c>
      <c r="S15" s="41"/>
      <c r="T15" s="161"/>
    </row>
    <row r="16" spans="1:20" ht="30" x14ac:dyDescent="0.25">
      <c r="A16" s="39">
        <v>13</v>
      </c>
      <c r="B16" s="42" t="s">
        <v>179</v>
      </c>
      <c r="C16" s="40">
        <v>22</v>
      </c>
      <c r="D16" s="41"/>
      <c r="E16" s="41"/>
      <c r="F16" s="161"/>
      <c r="G16" s="34">
        <v>13</v>
      </c>
      <c r="H16" s="42" t="s">
        <v>238</v>
      </c>
      <c r="I16" s="40">
        <v>14</v>
      </c>
      <c r="J16" s="41"/>
      <c r="K16" s="41"/>
      <c r="L16" s="41"/>
      <c r="M16" s="161"/>
      <c r="N16" s="34">
        <v>13</v>
      </c>
      <c r="O16" s="42" t="s">
        <v>261</v>
      </c>
      <c r="P16" s="40">
        <v>1</v>
      </c>
      <c r="Q16" s="41"/>
      <c r="R16" s="262">
        <v>60</v>
      </c>
      <c r="S16" s="41"/>
      <c r="T16" s="161"/>
    </row>
    <row r="17" spans="1:20" x14ac:dyDescent="0.25">
      <c r="A17" s="39">
        <v>14</v>
      </c>
      <c r="B17" s="42" t="s">
        <v>180</v>
      </c>
      <c r="C17" s="40">
        <v>9</v>
      </c>
      <c r="D17" s="41"/>
      <c r="E17" s="41"/>
      <c r="F17" s="161"/>
      <c r="G17" s="34">
        <v>14</v>
      </c>
      <c r="H17" s="42" t="s">
        <v>239</v>
      </c>
      <c r="I17" s="40">
        <v>15</v>
      </c>
      <c r="J17" s="41"/>
      <c r="K17" s="41"/>
      <c r="L17" s="41"/>
      <c r="M17" s="161"/>
      <c r="N17" s="34">
        <v>14</v>
      </c>
      <c r="O17" s="42" t="s">
        <v>262</v>
      </c>
      <c r="P17" s="40">
        <v>8</v>
      </c>
      <c r="Q17" s="41"/>
      <c r="R17" s="262">
        <v>60</v>
      </c>
      <c r="S17" s="41"/>
      <c r="T17" s="161"/>
    </row>
    <row r="18" spans="1:20" x14ac:dyDescent="0.25">
      <c r="A18" s="39">
        <v>15</v>
      </c>
      <c r="B18" s="42" t="s">
        <v>181</v>
      </c>
      <c r="C18" s="40">
        <v>9</v>
      </c>
      <c r="D18" s="41"/>
      <c r="E18" s="41"/>
      <c r="F18" s="161"/>
      <c r="G18" s="34">
        <v>15</v>
      </c>
      <c r="H18" s="42" t="s">
        <v>240</v>
      </c>
      <c r="I18" s="40">
        <v>15</v>
      </c>
      <c r="J18" s="41"/>
      <c r="K18" s="41"/>
      <c r="L18" s="41"/>
      <c r="M18" s="161"/>
      <c r="N18" s="34">
        <v>15</v>
      </c>
      <c r="O18" s="42" t="s">
        <v>263</v>
      </c>
      <c r="P18" s="40">
        <v>6</v>
      </c>
      <c r="Q18" s="41"/>
      <c r="R18" s="262">
        <v>60</v>
      </c>
      <c r="S18" s="41"/>
      <c r="T18" s="161"/>
    </row>
    <row r="19" spans="1:20" ht="30" x14ac:dyDescent="0.25">
      <c r="A19" s="39">
        <v>16</v>
      </c>
      <c r="B19" s="42" t="s">
        <v>182</v>
      </c>
      <c r="C19" s="40">
        <v>24</v>
      </c>
      <c r="D19" s="41"/>
      <c r="E19" s="41"/>
      <c r="F19" s="161"/>
      <c r="G19" s="34">
        <v>16</v>
      </c>
      <c r="H19" s="42" t="s">
        <v>241</v>
      </c>
      <c r="I19" s="40">
        <v>4</v>
      </c>
      <c r="J19" s="41"/>
      <c r="K19" s="41"/>
      <c r="L19" s="41"/>
      <c r="M19" s="161"/>
      <c r="N19" s="34">
        <v>16</v>
      </c>
      <c r="O19" s="42" t="s">
        <v>264</v>
      </c>
      <c r="P19" s="40">
        <v>4</v>
      </c>
      <c r="Q19" s="41"/>
      <c r="R19" s="262">
        <v>60</v>
      </c>
      <c r="S19" s="41"/>
      <c r="T19" s="161"/>
    </row>
    <row r="20" spans="1:20" x14ac:dyDescent="0.25">
      <c r="A20" s="39">
        <v>17</v>
      </c>
      <c r="B20" s="42" t="s">
        <v>183</v>
      </c>
      <c r="C20" s="40">
        <v>4</v>
      </c>
      <c r="D20" s="41"/>
      <c r="E20" s="41"/>
      <c r="F20" s="161"/>
      <c r="G20" s="34">
        <v>17</v>
      </c>
      <c r="H20" s="42" t="s">
        <v>242</v>
      </c>
      <c r="I20" s="40">
        <v>5</v>
      </c>
      <c r="J20" s="41"/>
      <c r="K20" s="41"/>
      <c r="L20" s="41"/>
      <c r="M20" s="161"/>
      <c r="N20" s="34">
        <v>17</v>
      </c>
      <c r="O20" s="42" t="s">
        <v>265</v>
      </c>
      <c r="P20" s="40">
        <v>4</v>
      </c>
      <c r="Q20" s="41"/>
      <c r="R20" s="262">
        <v>60</v>
      </c>
      <c r="S20" s="41"/>
      <c r="T20" s="161"/>
    </row>
    <row r="21" spans="1:20" x14ac:dyDescent="0.25">
      <c r="A21" s="39">
        <v>18</v>
      </c>
      <c r="B21" s="42" t="s">
        <v>184</v>
      </c>
      <c r="C21" s="40">
        <v>24</v>
      </c>
      <c r="D21" s="41"/>
      <c r="E21" s="41"/>
      <c r="F21" s="161"/>
      <c r="G21" s="34">
        <v>18</v>
      </c>
      <c r="H21" s="42" t="s">
        <v>243</v>
      </c>
      <c r="I21" s="40">
        <v>3</v>
      </c>
      <c r="J21" s="41"/>
      <c r="K21" s="41"/>
      <c r="L21" s="41"/>
      <c r="M21" s="161"/>
      <c r="N21" s="34">
        <v>18</v>
      </c>
      <c r="O21" s="42" t="s">
        <v>266</v>
      </c>
      <c r="P21" s="40">
        <v>4</v>
      </c>
      <c r="Q21" s="41"/>
      <c r="R21" s="262">
        <v>60</v>
      </c>
      <c r="S21" s="41"/>
      <c r="T21" s="161"/>
    </row>
    <row r="22" spans="1:20" x14ac:dyDescent="0.25">
      <c r="A22" s="39">
        <v>19</v>
      </c>
      <c r="B22" s="42" t="s">
        <v>185</v>
      </c>
      <c r="C22" s="40">
        <v>6</v>
      </c>
      <c r="D22" s="41"/>
      <c r="E22" s="41"/>
      <c r="F22" s="161"/>
      <c r="G22" s="34">
        <v>19</v>
      </c>
      <c r="H22" s="42" t="s">
        <v>244</v>
      </c>
      <c r="I22" s="40">
        <v>12</v>
      </c>
      <c r="J22" s="41"/>
      <c r="K22" s="41"/>
      <c r="L22" s="41"/>
      <c r="M22" s="161"/>
      <c r="N22" s="34">
        <v>19</v>
      </c>
      <c r="O22" s="42" t="s">
        <v>267</v>
      </c>
      <c r="P22" s="40">
        <v>6</v>
      </c>
      <c r="Q22" s="41"/>
      <c r="R22" s="262">
        <v>60</v>
      </c>
      <c r="S22" s="41"/>
      <c r="T22" s="161"/>
    </row>
    <row r="23" spans="1:20" ht="30" x14ac:dyDescent="0.25">
      <c r="A23" s="39">
        <v>20</v>
      </c>
      <c r="B23" s="42" t="s">
        <v>186</v>
      </c>
      <c r="C23" s="40">
        <v>15</v>
      </c>
      <c r="D23" s="41"/>
      <c r="E23" s="41"/>
      <c r="F23" s="161"/>
      <c r="G23" s="34">
        <v>20</v>
      </c>
      <c r="H23" s="42" t="s">
        <v>245</v>
      </c>
      <c r="I23" s="40">
        <v>33</v>
      </c>
      <c r="J23" s="41"/>
      <c r="K23" s="41"/>
      <c r="L23" s="41"/>
      <c r="M23" s="161"/>
      <c r="N23" s="34">
        <v>20</v>
      </c>
      <c r="O23" s="42" t="s">
        <v>269</v>
      </c>
      <c r="P23" s="40">
        <v>3</v>
      </c>
      <c r="Q23" s="41"/>
      <c r="R23" s="262">
        <v>60</v>
      </c>
      <c r="S23" s="41"/>
      <c r="T23" s="161"/>
    </row>
    <row r="24" spans="1:20" x14ac:dyDescent="0.25">
      <c r="A24" s="39">
        <v>21</v>
      </c>
      <c r="B24" s="42" t="s">
        <v>187</v>
      </c>
      <c r="C24" s="40">
        <v>13</v>
      </c>
      <c r="D24" s="41"/>
      <c r="E24" s="41"/>
      <c r="F24" s="161"/>
      <c r="G24" s="34">
        <v>21</v>
      </c>
      <c r="H24" s="42" t="s">
        <v>246</v>
      </c>
      <c r="I24" s="40">
        <v>27</v>
      </c>
      <c r="J24" s="41"/>
      <c r="K24" s="41"/>
      <c r="L24" s="41"/>
      <c r="M24" s="161"/>
      <c r="N24" s="34">
        <v>21</v>
      </c>
      <c r="O24" s="42" t="s">
        <v>270</v>
      </c>
      <c r="P24" s="40">
        <v>4</v>
      </c>
      <c r="Q24" s="41"/>
      <c r="R24" s="262">
        <v>60</v>
      </c>
      <c r="S24" s="41"/>
      <c r="T24" s="161"/>
    </row>
    <row r="25" spans="1:20" ht="60" x14ac:dyDescent="0.25">
      <c r="A25" s="39">
        <v>22</v>
      </c>
      <c r="B25" s="42" t="s">
        <v>188</v>
      </c>
      <c r="C25" s="40">
        <v>14</v>
      </c>
      <c r="D25" s="41"/>
      <c r="E25" s="41"/>
      <c r="F25" s="161"/>
      <c r="G25" s="34">
        <v>22</v>
      </c>
      <c r="H25" s="42" t="s">
        <v>247</v>
      </c>
      <c r="I25" s="40">
        <v>9</v>
      </c>
      <c r="J25" s="41"/>
      <c r="K25" s="41"/>
      <c r="L25" s="41"/>
      <c r="M25" s="161"/>
      <c r="N25" s="34">
        <v>22</v>
      </c>
      <c r="O25" s="42" t="s">
        <v>271</v>
      </c>
      <c r="P25" s="40">
        <v>4</v>
      </c>
      <c r="Q25" s="41"/>
      <c r="R25" s="262">
        <v>60</v>
      </c>
      <c r="S25" s="41"/>
      <c r="T25" s="161"/>
    </row>
    <row r="26" spans="1:20" ht="30" x14ac:dyDescent="0.25">
      <c r="A26" s="39">
        <v>23</v>
      </c>
      <c r="B26" s="42" t="s">
        <v>189</v>
      </c>
      <c r="C26" s="40">
        <v>13</v>
      </c>
      <c r="D26" s="41"/>
      <c r="E26" s="41"/>
      <c r="F26" s="161"/>
      <c r="G26" s="34">
        <v>23</v>
      </c>
      <c r="H26" s="42" t="s">
        <v>248</v>
      </c>
      <c r="I26" s="40">
        <v>16</v>
      </c>
      <c r="J26" s="41"/>
      <c r="K26" s="41"/>
      <c r="L26" s="41"/>
      <c r="M26" s="161"/>
      <c r="N26" s="34">
        <v>23</v>
      </c>
      <c r="O26" s="42" t="s">
        <v>272</v>
      </c>
      <c r="P26" s="40">
        <v>2</v>
      </c>
      <c r="Q26" s="41"/>
      <c r="R26" s="262">
        <v>60</v>
      </c>
      <c r="S26" s="41"/>
      <c r="T26" s="161"/>
    </row>
    <row r="27" spans="1:20" ht="30" x14ac:dyDescent="0.25">
      <c r="A27" s="39">
        <v>24</v>
      </c>
      <c r="B27" s="42" t="s">
        <v>190</v>
      </c>
      <c r="C27" s="40">
        <v>14</v>
      </c>
      <c r="D27" s="46"/>
      <c r="E27" s="41"/>
      <c r="F27" s="161"/>
      <c r="G27" s="34">
        <v>24</v>
      </c>
      <c r="H27" s="65" t="s">
        <v>292</v>
      </c>
      <c r="I27" s="40">
        <v>8</v>
      </c>
      <c r="J27" s="41"/>
      <c r="K27" s="41"/>
      <c r="L27" s="41"/>
      <c r="M27" s="161"/>
      <c r="N27" s="34">
        <v>24</v>
      </c>
      <c r="O27" s="42" t="s">
        <v>273</v>
      </c>
      <c r="P27" s="40">
        <v>1</v>
      </c>
      <c r="Q27" s="41"/>
      <c r="R27" s="262">
        <v>60</v>
      </c>
      <c r="S27" s="41"/>
      <c r="T27" s="161"/>
    </row>
    <row r="28" spans="1:20" x14ac:dyDescent="0.25">
      <c r="A28" s="39">
        <v>25</v>
      </c>
      <c r="B28" s="42" t="s">
        <v>191</v>
      </c>
      <c r="C28" s="40">
        <v>6</v>
      </c>
      <c r="D28" s="46"/>
      <c r="E28" s="41"/>
      <c r="F28" s="161"/>
      <c r="G28" s="34">
        <v>25</v>
      </c>
      <c r="H28" s="62" t="s">
        <v>293</v>
      </c>
      <c r="I28" s="40">
        <v>4</v>
      </c>
      <c r="J28" s="41"/>
      <c r="K28" s="41"/>
      <c r="L28" s="41"/>
      <c r="M28" s="161"/>
      <c r="N28" s="34">
        <v>25</v>
      </c>
      <c r="O28" s="42" t="s">
        <v>274</v>
      </c>
      <c r="P28" s="40">
        <v>8</v>
      </c>
      <c r="Q28" s="41"/>
      <c r="R28" s="262">
        <v>60</v>
      </c>
      <c r="S28" s="41"/>
      <c r="T28" s="161"/>
    </row>
    <row r="29" spans="1:20" x14ac:dyDescent="0.25">
      <c r="A29" s="39">
        <v>26</v>
      </c>
      <c r="B29" s="42" t="s">
        <v>192</v>
      </c>
      <c r="C29" s="40">
        <v>18</v>
      </c>
      <c r="D29" s="46"/>
      <c r="E29" s="41"/>
      <c r="F29" s="161"/>
      <c r="G29" s="34">
        <v>26</v>
      </c>
      <c r="H29" s="42" t="s">
        <v>268</v>
      </c>
      <c r="I29" s="40">
        <v>6</v>
      </c>
      <c r="J29" s="41"/>
      <c r="K29" s="41"/>
      <c r="L29" s="41"/>
      <c r="M29" s="161"/>
      <c r="N29" s="34">
        <v>26</v>
      </c>
      <c r="O29" s="42" t="s">
        <v>275</v>
      </c>
      <c r="P29" s="40">
        <v>4</v>
      </c>
      <c r="Q29" s="41"/>
      <c r="R29" s="262">
        <v>60</v>
      </c>
      <c r="S29" s="41"/>
      <c r="T29" s="161"/>
    </row>
    <row r="30" spans="1:20" x14ac:dyDescent="0.25">
      <c r="A30" s="39">
        <v>27</v>
      </c>
      <c r="B30" s="42" t="s">
        <v>193</v>
      </c>
      <c r="C30" s="40">
        <v>4</v>
      </c>
      <c r="D30" s="46"/>
      <c r="E30" s="41"/>
      <c r="F30" s="161"/>
      <c r="G30" s="34">
        <v>27</v>
      </c>
      <c r="H30" s="42"/>
      <c r="I30" s="40"/>
      <c r="J30" s="41"/>
      <c r="K30" s="41"/>
      <c r="L30" s="41"/>
      <c r="M30" s="161"/>
      <c r="N30" s="34">
        <v>27</v>
      </c>
      <c r="O30" s="42" t="s">
        <v>276</v>
      </c>
      <c r="P30" s="40">
        <v>6</v>
      </c>
      <c r="Q30" s="41"/>
      <c r="R30" s="262">
        <v>60</v>
      </c>
      <c r="S30" s="41"/>
      <c r="T30" s="161"/>
    </row>
    <row r="31" spans="1:20" x14ac:dyDescent="0.25">
      <c r="A31" s="39">
        <v>28</v>
      </c>
      <c r="B31" s="42" t="s">
        <v>194</v>
      </c>
      <c r="C31" s="40">
        <v>5</v>
      </c>
      <c r="D31" s="46"/>
      <c r="E31" s="41"/>
      <c r="F31" s="161"/>
      <c r="G31" s="34">
        <v>28</v>
      </c>
      <c r="H31" s="42"/>
      <c r="I31" s="40"/>
      <c r="J31" s="41"/>
      <c r="K31" s="41"/>
      <c r="L31" s="41"/>
      <c r="M31" s="161"/>
      <c r="N31" s="34">
        <v>28</v>
      </c>
      <c r="O31" s="42" t="s">
        <v>277</v>
      </c>
      <c r="P31" s="40">
        <v>6</v>
      </c>
      <c r="Q31" s="41"/>
      <c r="R31" s="262">
        <v>60</v>
      </c>
      <c r="S31" s="41"/>
      <c r="T31" s="161"/>
    </row>
    <row r="32" spans="1:20" x14ac:dyDescent="0.25">
      <c r="A32" s="39">
        <v>29</v>
      </c>
      <c r="B32" s="42" t="s">
        <v>195</v>
      </c>
      <c r="C32" s="40">
        <v>8</v>
      </c>
      <c r="D32" s="46"/>
      <c r="E32" s="41"/>
      <c r="F32" s="161"/>
      <c r="G32" s="34">
        <v>29</v>
      </c>
      <c r="H32" s="42"/>
      <c r="I32" s="40"/>
      <c r="J32" s="41"/>
      <c r="K32" s="41"/>
      <c r="L32" s="41"/>
      <c r="M32" s="161"/>
      <c r="N32" s="34">
        <v>29</v>
      </c>
      <c r="O32" s="42" t="s">
        <v>278</v>
      </c>
      <c r="P32" s="40">
        <v>2</v>
      </c>
      <c r="Q32" s="41"/>
      <c r="R32" s="262">
        <v>60</v>
      </c>
      <c r="S32" s="41"/>
      <c r="T32" s="161"/>
    </row>
    <row r="33" spans="1:20" ht="30" x14ac:dyDescent="0.25">
      <c r="A33" s="39">
        <v>30</v>
      </c>
      <c r="B33" s="42" t="s">
        <v>196</v>
      </c>
      <c r="C33" s="40">
        <v>21</v>
      </c>
      <c r="D33" s="46"/>
      <c r="E33" s="41"/>
      <c r="F33" s="161"/>
      <c r="G33" s="34">
        <v>30</v>
      </c>
      <c r="H33" s="42"/>
      <c r="I33" s="40"/>
      <c r="J33" s="41"/>
      <c r="K33" s="41"/>
      <c r="L33" s="41"/>
      <c r="M33" s="161"/>
      <c r="N33" s="34">
        <v>30</v>
      </c>
      <c r="O33" s="42" t="s">
        <v>279</v>
      </c>
      <c r="P33" s="40">
        <v>2</v>
      </c>
      <c r="Q33" s="41"/>
      <c r="R33" s="262">
        <v>60</v>
      </c>
      <c r="S33" s="41"/>
      <c r="T33" s="161"/>
    </row>
    <row r="34" spans="1:20" x14ac:dyDescent="0.25">
      <c r="A34" s="39">
        <v>31</v>
      </c>
      <c r="B34" s="42" t="s">
        <v>197</v>
      </c>
      <c r="C34" s="34">
        <v>19</v>
      </c>
      <c r="D34" s="46"/>
      <c r="E34" s="41"/>
      <c r="F34" s="161"/>
      <c r="G34" s="171"/>
      <c r="H34" s="172"/>
      <c r="I34" s="177" t="s">
        <v>150</v>
      </c>
      <c r="J34" s="177"/>
      <c r="K34" s="177"/>
      <c r="L34" s="48">
        <f>SUM(L4:L33)</f>
        <v>0</v>
      </c>
      <c r="M34" s="161"/>
      <c r="N34" s="34">
        <v>31</v>
      </c>
      <c r="O34" s="42" t="s">
        <v>280</v>
      </c>
      <c r="P34" s="40">
        <v>2</v>
      </c>
      <c r="Q34" s="41"/>
      <c r="R34" s="262">
        <v>60</v>
      </c>
      <c r="S34" s="41"/>
      <c r="T34" s="161"/>
    </row>
    <row r="35" spans="1:20" ht="45" x14ac:dyDescent="0.25">
      <c r="A35" s="39">
        <v>32</v>
      </c>
      <c r="B35" s="42" t="s">
        <v>198</v>
      </c>
      <c r="C35" s="34">
        <v>8</v>
      </c>
      <c r="D35" s="46"/>
      <c r="E35" s="41"/>
      <c r="F35" s="161"/>
      <c r="G35" s="173"/>
      <c r="H35" s="174"/>
      <c r="I35" s="145" t="s">
        <v>151</v>
      </c>
      <c r="J35" s="146"/>
      <c r="K35" s="147"/>
      <c r="L35" s="66">
        <v>8</v>
      </c>
      <c r="M35" s="161"/>
      <c r="N35" s="34">
        <v>32</v>
      </c>
      <c r="O35" s="42" t="s">
        <v>281</v>
      </c>
      <c r="P35" s="40">
        <v>4</v>
      </c>
      <c r="Q35" s="41"/>
      <c r="R35" s="262">
        <v>60</v>
      </c>
      <c r="S35" s="41"/>
      <c r="T35" s="161"/>
    </row>
    <row r="36" spans="1:20" s="49" customFormat="1" ht="30" x14ac:dyDescent="0.25">
      <c r="A36" s="39">
        <v>33</v>
      </c>
      <c r="B36" s="42" t="s">
        <v>199</v>
      </c>
      <c r="C36" s="39">
        <v>7</v>
      </c>
      <c r="D36" s="128"/>
      <c r="E36" s="41"/>
      <c r="F36" s="161"/>
      <c r="G36" s="175"/>
      <c r="H36" s="176"/>
      <c r="I36" s="145" t="s">
        <v>152</v>
      </c>
      <c r="J36" s="146"/>
      <c r="K36" s="147"/>
      <c r="L36" s="67">
        <f>L34/L35</f>
        <v>0</v>
      </c>
      <c r="M36" s="162"/>
      <c r="N36" s="34">
        <v>33</v>
      </c>
      <c r="O36" s="42" t="s">
        <v>282</v>
      </c>
      <c r="P36" s="40">
        <v>5</v>
      </c>
      <c r="Q36" s="41"/>
      <c r="R36" s="262">
        <v>60</v>
      </c>
      <c r="S36" s="41"/>
      <c r="T36" s="162"/>
    </row>
    <row r="37" spans="1:20" ht="30" x14ac:dyDescent="0.25">
      <c r="A37" s="39">
        <v>34</v>
      </c>
      <c r="B37" s="42" t="s">
        <v>200</v>
      </c>
      <c r="C37" s="34">
        <v>11</v>
      </c>
      <c r="D37" s="46"/>
      <c r="E37" s="41"/>
      <c r="F37" s="161"/>
      <c r="N37" s="34">
        <v>34</v>
      </c>
      <c r="O37" s="42" t="s">
        <v>283</v>
      </c>
      <c r="P37" s="40">
        <v>2</v>
      </c>
      <c r="Q37" s="41"/>
      <c r="R37" s="262">
        <v>60</v>
      </c>
      <c r="S37" s="41"/>
    </row>
    <row r="38" spans="1:20" x14ac:dyDescent="0.25">
      <c r="A38" s="39">
        <v>35</v>
      </c>
      <c r="B38" s="42" t="s">
        <v>201</v>
      </c>
      <c r="C38" s="34">
        <v>2</v>
      </c>
      <c r="D38" s="46"/>
      <c r="E38" s="41"/>
      <c r="F38" s="161"/>
      <c r="N38" s="34">
        <v>35</v>
      </c>
      <c r="O38" s="42" t="s">
        <v>284</v>
      </c>
      <c r="P38" s="40">
        <v>3</v>
      </c>
      <c r="Q38" s="41"/>
      <c r="R38" s="262">
        <v>60</v>
      </c>
      <c r="S38" s="41"/>
    </row>
    <row r="39" spans="1:20" ht="30" x14ac:dyDescent="0.25">
      <c r="A39" s="39">
        <v>36</v>
      </c>
      <c r="B39" s="42" t="s">
        <v>202</v>
      </c>
      <c r="C39" s="34">
        <v>12</v>
      </c>
      <c r="D39" s="46"/>
      <c r="E39" s="41"/>
      <c r="F39" s="161"/>
      <c r="N39" s="34">
        <v>36</v>
      </c>
      <c r="O39" s="42" t="s">
        <v>285</v>
      </c>
      <c r="P39" s="40">
        <v>10</v>
      </c>
      <c r="Q39" s="41"/>
      <c r="R39" s="262">
        <v>60</v>
      </c>
      <c r="S39" s="41"/>
    </row>
    <row r="40" spans="1:20" x14ac:dyDescent="0.25">
      <c r="A40" s="39">
        <v>37</v>
      </c>
      <c r="B40" s="42" t="s">
        <v>203</v>
      </c>
      <c r="C40" s="34">
        <v>4</v>
      </c>
      <c r="D40" s="46"/>
      <c r="E40" s="41"/>
      <c r="F40" s="161"/>
      <c r="N40" s="34">
        <v>37</v>
      </c>
      <c r="O40" s="42" t="s">
        <v>286</v>
      </c>
      <c r="P40" s="40">
        <v>3</v>
      </c>
      <c r="Q40" s="41"/>
      <c r="R40" s="262">
        <v>60</v>
      </c>
      <c r="S40" s="41"/>
    </row>
    <row r="41" spans="1:20" x14ac:dyDescent="0.25">
      <c r="A41" s="39">
        <v>38</v>
      </c>
      <c r="B41" s="42" t="s">
        <v>204</v>
      </c>
      <c r="C41" s="34">
        <v>10</v>
      </c>
      <c r="D41" s="46"/>
      <c r="E41" s="41"/>
      <c r="F41" s="161"/>
      <c r="N41" s="34">
        <v>38</v>
      </c>
      <c r="O41" s="42" t="s">
        <v>287</v>
      </c>
      <c r="P41" s="40">
        <v>0</v>
      </c>
      <c r="Q41" s="41"/>
      <c r="R41" s="262">
        <v>60</v>
      </c>
      <c r="S41" s="41"/>
    </row>
    <row r="42" spans="1:20" x14ac:dyDescent="0.25">
      <c r="A42" s="39">
        <v>39</v>
      </c>
      <c r="B42" s="42" t="s">
        <v>205</v>
      </c>
      <c r="C42" s="34">
        <v>6</v>
      </c>
      <c r="D42" s="46"/>
      <c r="E42" s="41"/>
      <c r="F42" s="161"/>
      <c r="N42" s="34">
        <v>39</v>
      </c>
      <c r="O42" s="42" t="s">
        <v>288</v>
      </c>
      <c r="P42" s="40">
        <v>5</v>
      </c>
      <c r="Q42" s="41"/>
      <c r="R42" s="262">
        <v>60</v>
      </c>
      <c r="S42" s="41"/>
    </row>
    <row r="43" spans="1:20" x14ac:dyDescent="0.25">
      <c r="A43" s="39">
        <v>40</v>
      </c>
      <c r="B43" s="42" t="s">
        <v>206</v>
      </c>
      <c r="C43" s="34">
        <v>9</v>
      </c>
      <c r="D43" s="46"/>
      <c r="E43" s="41"/>
      <c r="F43" s="161"/>
      <c r="N43" s="34">
        <v>40</v>
      </c>
      <c r="O43" s="42" t="s">
        <v>289</v>
      </c>
      <c r="P43" s="40">
        <v>5</v>
      </c>
      <c r="Q43" s="41"/>
      <c r="R43" s="262">
        <v>60</v>
      </c>
      <c r="S43" s="41"/>
    </row>
    <row r="44" spans="1:20" x14ac:dyDescent="0.25">
      <c r="A44" s="39">
        <v>41</v>
      </c>
      <c r="B44" s="42" t="s">
        <v>207</v>
      </c>
      <c r="C44" s="34">
        <v>11</v>
      </c>
      <c r="D44" s="46"/>
      <c r="E44" s="41"/>
      <c r="F44" s="161"/>
      <c r="N44" s="34">
        <v>41</v>
      </c>
      <c r="O44" s="42" t="s">
        <v>290</v>
      </c>
      <c r="P44" s="40">
        <v>1</v>
      </c>
      <c r="Q44" s="41"/>
      <c r="R44" s="262">
        <v>60</v>
      </c>
      <c r="S44" s="41"/>
    </row>
    <row r="45" spans="1:20" ht="30" x14ac:dyDescent="0.25">
      <c r="A45" s="39">
        <v>42</v>
      </c>
      <c r="B45" s="42" t="s">
        <v>208</v>
      </c>
      <c r="C45" s="34">
        <v>6</v>
      </c>
      <c r="D45" s="46"/>
      <c r="E45" s="41"/>
      <c r="F45" s="161"/>
      <c r="N45" s="34">
        <v>42</v>
      </c>
      <c r="O45" s="42" t="s">
        <v>291</v>
      </c>
      <c r="P45" s="40">
        <v>4</v>
      </c>
      <c r="Q45" s="41"/>
      <c r="R45" s="262">
        <v>60</v>
      </c>
      <c r="S45" s="41"/>
    </row>
    <row r="46" spans="1:20" x14ac:dyDescent="0.25">
      <c r="A46" s="39">
        <v>43</v>
      </c>
      <c r="B46" s="42" t="s">
        <v>209</v>
      </c>
      <c r="C46" s="34">
        <v>22</v>
      </c>
      <c r="D46" s="46"/>
      <c r="E46" s="41"/>
      <c r="F46" s="161"/>
      <c r="N46" s="68"/>
      <c r="O46" s="69"/>
      <c r="P46" s="145" t="s">
        <v>150</v>
      </c>
      <c r="Q46" s="146"/>
      <c r="R46" s="147"/>
      <c r="S46" s="48">
        <f>SUM(S4:S45)</f>
        <v>0</v>
      </c>
    </row>
    <row r="47" spans="1:20" x14ac:dyDescent="0.25">
      <c r="A47" s="39">
        <v>44</v>
      </c>
      <c r="B47" s="42" t="s">
        <v>210</v>
      </c>
      <c r="C47" s="34">
        <v>3</v>
      </c>
      <c r="D47" s="46"/>
      <c r="E47" s="41"/>
      <c r="F47" s="161"/>
      <c r="N47" s="70"/>
      <c r="O47" s="71"/>
      <c r="P47" s="145" t="s">
        <v>151</v>
      </c>
      <c r="Q47" s="146"/>
      <c r="R47" s="147"/>
      <c r="S47" s="66">
        <v>8</v>
      </c>
    </row>
    <row r="48" spans="1:20" x14ac:dyDescent="0.25">
      <c r="A48" s="39">
        <v>45</v>
      </c>
      <c r="B48" s="42" t="s">
        <v>211</v>
      </c>
      <c r="C48" s="34">
        <v>15</v>
      </c>
      <c r="D48" s="46"/>
      <c r="E48" s="41"/>
      <c r="F48" s="161"/>
      <c r="N48" s="72"/>
      <c r="O48" s="73"/>
      <c r="P48" s="145" t="s">
        <v>152</v>
      </c>
      <c r="Q48" s="146"/>
      <c r="R48" s="147"/>
      <c r="S48" s="48">
        <f>S46/S47</f>
        <v>0</v>
      </c>
    </row>
    <row r="49" spans="1:6" x14ac:dyDescent="0.25">
      <c r="A49" s="39">
        <v>46</v>
      </c>
      <c r="B49" s="42" t="s">
        <v>212</v>
      </c>
      <c r="C49" s="34">
        <v>9</v>
      </c>
      <c r="D49" s="46"/>
      <c r="E49" s="41"/>
      <c r="F49" s="161"/>
    </row>
    <row r="50" spans="1:6" ht="30" x14ac:dyDescent="0.25">
      <c r="A50" s="39">
        <v>47</v>
      </c>
      <c r="B50" s="42" t="s">
        <v>213</v>
      </c>
      <c r="C50" s="34">
        <v>2</v>
      </c>
      <c r="D50" s="46"/>
      <c r="E50" s="41"/>
      <c r="F50" s="161"/>
    </row>
    <row r="51" spans="1:6" ht="30" x14ac:dyDescent="0.25">
      <c r="A51" s="39">
        <v>48</v>
      </c>
      <c r="B51" s="42" t="s">
        <v>214</v>
      </c>
      <c r="C51" s="34">
        <v>3</v>
      </c>
      <c r="D51" s="46"/>
      <c r="E51" s="41"/>
      <c r="F51" s="161"/>
    </row>
    <row r="52" spans="1:6" ht="30" x14ac:dyDescent="0.25">
      <c r="A52" s="39">
        <v>49</v>
      </c>
      <c r="B52" s="42" t="s">
        <v>215</v>
      </c>
      <c r="C52" s="34">
        <v>5</v>
      </c>
      <c r="D52" s="46"/>
      <c r="E52" s="41"/>
      <c r="F52" s="161"/>
    </row>
    <row r="53" spans="1:6" ht="30" x14ac:dyDescent="0.25">
      <c r="A53" s="39">
        <v>50</v>
      </c>
      <c r="B53" s="42" t="s">
        <v>216</v>
      </c>
      <c r="C53" s="34">
        <v>7</v>
      </c>
      <c r="D53" s="46"/>
      <c r="E53" s="41"/>
      <c r="F53" s="161"/>
    </row>
    <row r="54" spans="1:6" ht="30" x14ac:dyDescent="0.25">
      <c r="A54" s="39">
        <v>51</v>
      </c>
      <c r="B54" s="42" t="s">
        <v>217</v>
      </c>
      <c r="C54" s="34">
        <v>4</v>
      </c>
      <c r="D54" s="46"/>
      <c r="E54" s="41"/>
      <c r="F54" s="161"/>
    </row>
    <row r="55" spans="1:6" ht="30" x14ac:dyDescent="0.25">
      <c r="A55" s="39">
        <v>52</v>
      </c>
      <c r="B55" s="42" t="s">
        <v>218</v>
      </c>
      <c r="C55" s="34">
        <v>4</v>
      </c>
      <c r="D55" s="46"/>
      <c r="E55" s="41"/>
      <c r="F55" s="161"/>
    </row>
    <row r="56" spans="1:6" ht="30" x14ac:dyDescent="0.25">
      <c r="A56" s="39">
        <v>53</v>
      </c>
      <c r="B56" s="42" t="s">
        <v>219</v>
      </c>
      <c r="C56" s="34">
        <v>4</v>
      </c>
      <c r="D56" s="46"/>
      <c r="E56" s="41"/>
      <c r="F56" s="161"/>
    </row>
    <row r="57" spans="1:6" x14ac:dyDescent="0.25">
      <c r="A57" s="39">
        <v>54</v>
      </c>
      <c r="B57" s="42" t="s">
        <v>220</v>
      </c>
      <c r="C57" s="34">
        <v>6</v>
      </c>
      <c r="D57" s="46"/>
      <c r="E57" s="41"/>
      <c r="F57" s="161"/>
    </row>
    <row r="58" spans="1:6" x14ac:dyDescent="0.25">
      <c r="A58" s="39">
        <v>55</v>
      </c>
      <c r="B58" s="42" t="s">
        <v>221</v>
      </c>
      <c r="C58" s="34">
        <v>4</v>
      </c>
      <c r="D58" s="46"/>
      <c r="E58" s="41"/>
      <c r="F58" s="161"/>
    </row>
    <row r="59" spans="1:6" x14ac:dyDescent="0.25">
      <c r="A59" s="39">
        <v>56</v>
      </c>
      <c r="B59" s="42" t="s">
        <v>222</v>
      </c>
      <c r="C59" s="34">
        <v>6</v>
      </c>
      <c r="D59" s="46"/>
      <c r="E59" s="41"/>
      <c r="F59" s="161"/>
    </row>
    <row r="60" spans="1:6" x14ac:dyDescent="0.25">
      <c r="A60" s="39">
        <v>57</v>
      </c>
      <c r="B60" s="42" t="s">
        <v>223</v>
      </c>
      <c r="C60" s="34">
        <v>4</v>
      </c>
      <c r="D60" s="46"/>
      <c r="E60" s="41"/>
      <c r="F60" s="161"/>
    </row>
    <row r="61" spans="1:6" x14ac:dyDescent="0.25">
      <c r="A61" s="39">
        <v>58</v>
      </c>
      <c r="B61" s="42" t="s">
        <v>224</v>
      </c>
      <c r="C61" s="34">
        <v>5</v>
      </c>
      <c r="D61" s="46"/>
      <c r="E61" s="41"/>
      <c r="F61" s="161"/>
    </row>
    <row r="62" spans="1:6" x14ac:dyDescent="0.25">
      <c r="A62" s="39">
        <v>59</v>
      </c>
      <c r="B62" s="42" t="s">
        <v>225</v>
      </c>
      <c r="C62" s="34">
        <v>20</v>
      </c>
      <c r="D62" s="46"/>
      <c r="E62" s="41"/>
      <c r="F62" s="161"/>
    </row>
    <row r="63" spans="1:6" x14ac:dyDescent="0.25">
      <c r="A63" s="163"/>
      <c r="B63" s="164"/>
      <c r="C63" s="145" t="s">
        <v>150</v>
      </c>
      <c r="D63" s="147"/>
      <c r="E63" s="48">
        <f>SUM(E4:E62)</f>
        <v>0</v>
      </c>
      <c r="F63" s="161"/>
    </row>
    <row r="64" spans="1:6" x14ac:dyDescent="0.25">
      <c r="A64" s="165"/>
      <c r="B64" s="166"/>
      <c r="C64" s="169" t="s">
        <v>151</v>
      </c>
      <c r="D64" s="170"/>
      <c r="E64" s="50">
        <v>8</v>
      </c>
      <c r="F64" s="161"/>
    </row>
    <row r="65" spans="1:6" x14ac:dyDescent="0.25">
      <c r="A65" s="167"/>
      <c r="B65" s="168"/>
      <c r="C65" s="169" t="s">
        <v>152</v>
      </c>
      <c r="D65" s="170"/>
      <c r="E65" s="48">
        <f>E63/E64</f>
        <v>0</v>
      </c>
      <c r="F65" s="161"/>
    </row>
  </sheetData>
  <mergeCells count="17">
    <mergeCell ref="A63:B65"/>
    <mergeCell ref="C63:D63"/>
    <mergeCell ref="C64:D64"/>
    <mergeCell ref="C65:D65"/>
    <mergeCell ref="F1:F65"/>
    <mergeCell ref="A1:E2"/>
    <mergeCell ref="P48:R48"/>
    <mergeCell ref="P47:R47"/>
    <mergeCell ref="N1:S2"/>
    <mergeCell ref="T1:T36"/>
    <mergeCell ref="I34:K34"/>
    <mergeCell ref="G34:H36"/>
    <mergeCell ref="P46:R46"/>
    <mergeCell ref="I35:K35"/>
    <mergeCell ref="I36:K36"/>
    <mergeCell ref="G1:L2"/>
    <mergeCell ref="M1:M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0A095B-189A-43FB-91C4-B703C7D6538F}">
  <dimension ref="A1:T65"/>
  <sheetViews>
    <sheetView workbookViewId="0">
      <selection activeCell="A3" sqref="A3"/>
    </sheetView>
  </sheetViews>
  <sheetFormatPr defaultRowHeight="15" x14ac:dyDescent="0.25"/>
  <cols>
    <col min="1" max="1" width="7.7109375" style="49" customWidth="1"/>
    <col min="2" max="2" width="40.28515625" customWidth="1"/>
    <col min="3" max="3" width="12.140625" style="31" customWidth="1"/>
    <col min="4" max="4" width="18.5703125" style="126" customWidth="1"/>
    <col min="5" max="5" width="13.28515625" style="31" bestFit="1" customWidth="1"/>
    <col min="6" max="6" width="9.28515625" style="52" customWidth="1"/>
    <col min="7" max="7" width="8.85546875" style="31" customWidth="1"/>
    <col min="8" max="8" width="33.42578125" customWidth="1"/>
    <col min="9" max="9" width="14.28515625" style="31" customWidth="1"/>
    <col min="10" max="10" width="12.85546875" style="31" customWidth="1"/>
    <col min="11" max="11" width="14.28515625" style="31" bestFit="1" customWidth="1"/>
    <col min="12" max="12" width="17.5703125" style="31" customWidth="1"/>
    <col min="13" max="13" width="9.28515625" style="52" customWidth="1"/>
    <col min="14" max="14" width="8.85546875" style="31" customWidth="1"/>
    <col min="15" max="15" width="33.42578125" customWidth="1"/>
    <col min="16" max="17" width="14.28515625" style="31" customWidth="1"/>
    <col min="18" max="18" width="15.28515625" style="31" bestFit="1" customWidth="1"/>
    <col min="19" max="19" width="17.5703125" style="31" customWidth="1"/>
    <col min="20" max="20" width="11.5703125" style="52" customWidth="1"/>
    <col min="233" max="233" width="7.7109375" customWidth="1"/>
    <col min="234" max="234" width="40.28515625" customWidth="1"/>
    <col min="235" max="235" width="12.140625" customWidth="1"/>
    <col min="236" max="236" width="13.7109375" customWidth="1"/>
    <col min="237" max="237" width="13.28515625" bestFit="1" customWidth="1"/>
    <col min="238" max="238" width="17.28515625" customWidth="1"/>
    <col min="239" max="239" width="8.85546875" customWidth="1"/>
    <col min="240" max="240" width="33.42578125" customWidth="1"/>
    <col min="241" max="241" width="14.28515625" customWidth="1"/>
    <col min="242" max="242" width="12.85546875" customWidth="1"/>
    <col min="243" max="243" width="14.28515625" bestFit="1" customWidth="1"/>
    <col min="244" max="244" width="17.5703125" customWidth="1"/>
    <col min="245" max="245" width="17.28515625" customWidth="1"/>
    <col min="246" max="246" width="8.85546875" customWidth="1"/>
    <col min="247" max="247" width="33.42578125" customWidth="1"/>
    <col min="248" max="249" width="14.28515625" customWidth="1"/>
    <col min="250" max="250" width="15.28515625" bestFit="1" customWidth="1"/>
    <col min="251" max="252" width="17.5703125" customWidth="1"/>
    <col min="253" max="253" width="8.85546875" customWidth="1"/>
    <col min="254" max="254" width="33.42578125" customWidth="1"/>
    <col min="255" max="256" width="14.28515625" customWidth="1"/>
    <col min="257" max="257" width="15.28515625" bestFit="1" customWidth="1"/>
    <col min="258" max="259" width="17.5703125" customWidth="1"/>
    <col min="260" max="260" width="8.85546875" customWidth="1"/>
    <col min="261" max="261" width="42.7109375" customWidth="1"/>
    <col min="262" max="262" width="13.5703125" customWidth="1"/>
    <col min="263" max="263" width="14.28515625" customWidth="1"/>
    <col min="264" max="264" width="13.28515625" customWidth="1"/>
    <col min="265" max="265" width="13.140625" customWidth="1"/>
    <col min="266" max="266" width="16.7109375" customWidth="1"/>
    <col min="267" max="267" width="17.42578125" customWidth="1"/>
    <col min="270" max="270" width="41.7109375" customWidth="1"/>
    <col min="271" max="271" width="14" customWidth="1"/>
    <col min="272" max="272" width="15.5703125" customWidth="1"/>
    <col min="273" max="273" width="15.42578125" customWidth="1"/>
    <col min="274" max="274" width="14.42578125" customWidth="1"/>
    <col min="275" max="275" width="15.28515625" customWidth="1"/>
    <col min="276" max="276" width="16.7109375" customWidth="1"/>
    <col min="489" max="489" width="7.7109375" customWidth="1"/>
    <col min="490" max="490" width="40.28515625" customWidth="1"/>
    <col min="491" max="491" width="12.140625" customWidth="1"/>
    <col min="492" max="492" width="13.7109375" customWidth="1"/>
    <col min="493" max="493" width="13.28515625" bestFit="1" customWidth="1"/>
    <col min="494" max="494" width="17.28515625" customWidth="1"/>
    <col min="495" max="495" width="8.85546875" customWidth="1"/>
    <col min="496" max="496" width="33.42578125" customWidth="1"/>
    <col min="497" max="497" width="14.28515625" customWidth="1"/>
    <col min="498" max="498" width="12.85546875" customWidth="1"/>
    <col min="499" max="499" width="14.28515625" bestFit="1" customWidth="1"/>
    <col min="500" max="500" width="17.5703125" customWidth="1"/>
    <col min="501" max="501" width="17.28515625" customWidth="1"/>
    <col min="502" max="502" width="8.85546875" customWidth="1"/>
    <col min="503" max="503" width="33.42578125" customWidth="1"/>
    <col min="504" max="505" width="14.28515625" customWidth="1"/>
    <col min="506" max="506" width="15.28515625" bestFit="1" customWidth="1"/>
    <col min="507" max="508" width="17.5703125" customWidth="1"/>
    <col min="509" max="509" width="8.85546875" customWidth="1"/>
    <col min="510" max="510" width="33.42578125" customWidth="1"/>
    <col min="511" max="512" width="14.28515625" customWidth="1"/>
    <col min="513" max="513" width="15.28515625" bestFit="1" customWidth="1"/>
    <col min="514" max="515" width="17.5703125" customWidth="1"/>
    <col min="516" max="516" width="8.85546875" customWidth="1"/>
    <col min="517" max="517" width="42.7109375" customWidth="1"/>
    <col min="518" max="518" width="13.5703125" customWidth="1"/>
    <col min="519" max="519" width="14.28515625" customWidth="1"/>
    <col min="520" max="520" width="13.28515625" customWidth="1"/>
    <col min="521" max="521" width="13.140625" customWidth="1"/>
    <col min="522" max="522" width="16.7109375" customWidth="1"/>
    <col min="523" max="523" width="17.42578125" customWidth="1"/>
    <col min="526" max="526" width="41.7109375" customWidth="1"/>
    <col min="527" max="527" width="14" customWidth="1"/>
    <col min="528" max="528" width="15.5703125" customWidth="1"/>
    <col min="529" max="529" width="15.42578125" customWidth="1"/>
    <col min="530" max="530" width="14.42578125" customWidth="1"/>
    <col min="531" max="531" width="15.28515625" customWidth="1"/>
    <col min="532" max="532" width="16.7109375" customWidth="1"/>
    <col min="745" max="745" width="7.7109375" customWidth="1"/>
    <col min="746" max="746" width="40.28515625" customWidth="1"/>
    <col min="747" max="747" width="12.140625" customWidth="1"/>
    <col min="748" max="748" width="13.7109375" customWidth="1"/>
    <col min="749" max="749" width="13.28515625" bestFit="1" customWidth="1"/>
    <col min="750" max="750" width="17.28515625" customWidth="1"/>
    <col min="751" max="751" width="8.85546875" customWidth="1"/>
    <col min="752" max="752" width="33.42578125" customWidth="1"/>
    <col min="753" max="753" width="14.28515625" customWidth="1"/>
    <col min="754" max="754" width="12.85546875" customWidth="1"/>
    <col min="755" max="755" width="14.28515625" bestFit="1" customWidth="1"/>
    <col min="756" max="756" width="17.5703125" customWidth="1"/>
    <col min="757" max="757" width="17.28515625" customWidth="1"/>
    <col min="758" max="758" width="8.85546875" customWidth="1"/>
    <col min="759" max="759" width="33.42578125" customWidth="1"/>
    <col min="760" max="761" width="14.28515625" customWidth="1"/>
    <col min="762" max="762" width="15.28515625" bestFit="1" customWidth="1"/>
    <col min="763" max="764" width="17.5703125" customWidth="1"/>
    <col min="765" max="765" width="8.85546875" customWidth="1"/>
    <col min="766" max="766" width="33.42578125" customWidth="1"/>
    <col min="767" max="768" width="14.28515625" customWidth="1"/>
    <col min="769" max="769" width="15.28515625" bestFit="1" customWidth="1"/>
    <col min="770" max="771" width="17.5703125" customWidth="1"/>
    <col min="772" max="772" width="8.85546875" customWidth="1"/>
    <col min="773" max="773" width="42.7109375" customWidth="1"/>
    <col min="774" max="774" width="13.5703125" customWidth="1"/>
    <col min="775" max="775" width="14.28515625" customWidth="1"/>
    <col min="776" max="776" width="13.28515625" customWidth="1"/>
    <col min="777" max="777" width="13.140625" customWidth="1"/>
    <col min="778" max="778" width="16.7109375" customWidth="1"/>
    <col min="779" max="779" width="17.42578125" customWidth="1"/>
    <col min="782" max="782" width="41.7109375" customWidth="1"/>
    <col min="783" max="783" width="14" customWidth="1"/>
    <col min="784" max="784" width="15.5703125" customWidth="1"/>
    <col min="785" max="785" width="15.42578125" customWidth="1"/>
    <col min="786" max="786" width="14.42578125" customWidth="1"/>
    <col min="787" max="787" width="15.28515625" customWidth="1"/>
    <col min="788" max="788" width="16.7109375" customWidth="1"/>
    <col min="1001" max="1001" width="7.7109375" customWidth="1"/>
    <col min="1002" max="1002" width="40.28515625" customWidth="1"/>
    <col min="1003" max="1003" width="12.140625" customWidth="1"/>
    <col min="1004" max="1004" width="13.7109375" customWidth="1"/>
    <col min="1005" max="1005" width="13.28515625" bestFit="1" customWidth="1"/>
    <col min="1006" max="1006" width="17.28515625" customWidth="1"/>
    <col min="1007" max="1007" width="8.85546875" customWidth="1"/>
    <col min="1008" max="1008" width="33.42578125" customWidth="1"/>
    <col min="1009" max="1009" width="14.28515625" customWidth="1"/>
    <col min="1010" max="1010" width="12.85546875" customWidth="1"/>
    <col min="1011" max="1011" width="14.28515625" bestFit="1" customWidth="1"/>
    <col min="1012" max="1012" width="17.5703125" customWidth="1"/>
    <col min="1013" max="1013" width="17.28515625" customWidth="1"/>
    <col min="1014" max="1014" width="8.85546875" customWidth="1"/>
    <col min="1015" max="1015" width="33.42578125" customWidth="1"/>
    <col min="1016" max="1017" width="14.28515625" customWidth="1"/>
    <col min="1018" max="1018" width="15.28515625" bestFit="1" customWidth="1"/>
    <col min="1019" max="1020" width="17.5703125" customWidth="1"/>
    <col min="1021" max="1021" width="8.85546875" customWidth="1"/>
    <col min="1022" max="1022" width="33.42578125" customWidth="1"/>
    <col min="1023" max="1024" width="14.28515625" customWidth="1"/>
    <col min="1025" max="1025" width="15.28515625" bestFit="1" customWidth="1"/>
    <col min="1026" max="1027" width="17.5703125" customWidth="1"/>
    <col min="1028" max="1028" width="8.85546875" customWidth="1"/>
    <col min="1029" max="1029" width="42.7109375" customWidth="1"/>
    <col min="1030" max="1030" width="13.5703125" customWidth="1"/>
    <col min="1031" max="1031" width="14.28515625" customWidth="1"/>
    <col min="1032" max="1032" width="13.28515625" customWidth="1"/>
    <col min="1033" max="1033" width="13.140625" customWidth="1"/>
    <col min="1034" max="1034" width="16.7109375" customWidth="1"/>
    <col min="1035" max="1035" width="17.42578125" customWidth="1"/>
    <col min="1038" max="1038" width="41.7109375" customWidth="1"/>
    <col min="1039" max="1039" width="14" customWidth="1"/>
    <col min="1040" max="1040" width="15.5703125" customWidth="1"/>
    <col min="1041" max="1041" width="15.42578125" customWidth="1"/>
    <col min="1042" max="1042" width="14.42578125" customWidth="1"/>
    <col min="1043" max="1043" width="15.28515625" customWidth="1"/>
    <col min="1044" max="1044" width="16.7109375" customWidth="1"/>
    <col min="1257" max="1257" width="7.7109375" customWidth="1"/>
    <col min="1258" max="1258" width="40.28515625" customWidth="1"/>
    <col min="1259" max="1259" width="12.140625" customWidth="1"/>
    <col min="1260" max="1260" width="13.7109375" customWidth="1"/>
    <col min="1261" max="1261" width="13.28515625" bestFit="1" customWidth="1"/>
    <col min="1262" max="1262" width="17.28515625" customWidth="1"/>
    <col min="1263" max="1263" width="8.85546875" customWidth="1"/>
    <col min="1264" max="1264" width="33.42578125" customWidth="1"/>
    <col min="1265" max="1265" width="14.28515625" customWidth="1"/>
    <col min="1266" max="1266" width="12.85546875" customWidth="1"/>
    <col min="1267" max="1267" width="14.28515625" bestFit="1" customWidth="1"/>
    <col min="1268" max="1268" width="17.5703125" customWidth="1"/>
    <col min="1269" max="1269" width="17.28515625" customWidth="1"/>
    <col min="1270" max="1270" width="8.85546875" customWidth="1"/>
    <col min="1271" max="1271" width="33.42578125" customWidth="1"/>
    <col min="1272" max="1273" width="14.28515625" customWidth="1"/>
    <col min="1274" max="1274" width="15.28515625" bestFit="1" customWidth="1"/>
    <col min="1275" max="1276" width="17.5703125" customWidth="1"/>
    <col min="1277" max="1277" width="8.85546875" customWidth="1"/>
    <col min="1278" max="1278" width="33.42578125" customWidth="1"/>
    <col min="1279" max="1280" width="14.28515625" customWidth="1"/>
    <col min="1281" max="1281" width="15.28515625" bestFit="1" customWidth="1"/>
    <col min="1282" max="1283" width="17.5703125" customWidth="1"/>
    <col min="1284" max="1284" width="8.85546875" customWidth="1"/>
    <col min="1285" max="1285" width="42.7109375" customWidth="1"/>
    <col min="1286" max="1286" width="13.5703125" customWidth="1"/>
    <col min="1287" max="1287" width="14.28515625" customWidth="1"/>
    <col min="1288" max="1288" width="13.28515625" customWidth="1"/>
    <col min="1289" max="1289" width="13.140625" customWidth="1"/>
    <col min="1290" max="1290" width="16.7109375" customWidth="1"/>
    <col min="1291" max="1291" width="17.42578125" customWidth="1"/>
    <col min="1294" max="1294" width="41.7109375" customWidth="1"/>
    <col min="1295" max="1295" width="14" customWidth="1"/>
    <col min="1296" max="1296" width="15.5703125" customWidth="1"/>
    <col min="1297" max="1297" width="15.42578125" customWidth="1"/>
    <col min="1298" max="1298" width="14.42578125" customWidth="1"/>
    <col min="1299" max="1299" width="15.28515625" customWidth="1"/>
    <col min="1300" max="1300" width="16.7109375" customWidth="1"/>
    <col min="1513" max="1513" width="7.7109375" customWidth="1"/>
    <col min="1514" max="1514" width="40.28515625" customWidth="1"/>
    <col min="1515" max="1515" width="12.140625" customWidth="1"/>
    <col min="1516" max="1516" width="13.7109375" customWidth="1"/>
    <col min="1517" max="1517" width="13.28515625" bestFit="1" customWidth="1"/>
    <col min="1518" max="1518" width="17.28515625" customWidth="1"/>
    <col min="1519" max="1519" width="8.85546875" customWidth="1"/>
    <col min="1520" max="1520" width="33.42578125" customWidth="1"/>
    <col min="1521" max="1521" width="14.28515625" customWidth="1"/>
    <col min="1522" max="1522" width="12.85546875" customWidth="1"/>
    <col min="1523" max="1523" width="14.28515625" bestFit="1" customWidth="1"/>
    <col min="1524" max="1524" width="17.5703125" customWidth="1"/>
    <col min="1525" max="1525" width="17.28515625" customWidth="1"/>
    <col min="1526" max="1526" width="8.85546875" customWidth="1"/>
    <col min="1527" max="1527" width="33.42578125" customWidth="1"/>
    <col min="1528" max="1529" width="14.28515625" customWidth="1"/>
    <col min="1530" max="1530" width="15.28515625" bestFit="1" customWidth="1"/>
    <col min="1531" max="1532" width="17.5703125" customWidth="1"/>
    <col min="1533" max="1533" width="8.85546875" customWidth="1"/>
    <col min="1534" max="1534" width="33.42578125" customWidth="1"/>
    <col min="1535" max="1536" width="14.28515625" customWidth="1"/>
    <col min="1537" max="1537" width="15.28515625" bestFit="1" customWidth="1"/>
    <col min="1538" max="1539" width="17.5703125" customWidth="1"/>
    <col min="1540" max="1540" width="8.85546875" customWidth="1"/>
    <col min="1541" max="1541" width="42.7109375" customWidth="1"/>
    <col min="1542" max="1542" width="13.5703125" customWidth="1"/>
    <col min="1543" max="1543" width="14.28515625" customWidth="1"/>
    <col min="1544" max="1544" width="13.28515625" customWidth="1"/>
    <col min="1545" max="1545" width="13.140625" customWidth="1"/>
    <col min="1546" max="1546" width="16.7109375" customWidth="1"/>
    <col min="1547" max="1547" width="17.42578125" customWidth="1"/>
    <col min="1550" max="1550" width="41.7109375" customWidth="1"/>
    <col min="1551" max="1551" width="14" customWidth="1"/>
    <col min="1552" max="1552" width="15.5703125" customWidth="1"/>
    <col min="1553" max="1553" width="15.42578125" customWidth="1"/>
    <col min="1554" max="1554" width="14.42578125" customWidth="1"/>
    <col min="1555" max="1555" width="15.28515625" customWidth="1"/>
    <col min="1556" max="1556" width="16.7109375" customWidth="1"/>
    <col min="1769" max="1769" width="7.7109375" customWidth="1"/>
    <col min="1770" max="1770" width="40.28515625" customWidth="1"/>
    <col min="1771" max="1771" width="12.140625" customWidth="1"/>
    <col min="1772" max="1772" width="13.7109375" customWidth="1"/>
    <col min="1773" max="1773" width="13.28515625" bestFit="1" customWidth="1"/>
    <col min="1774" max="1774" width="17.28515625" customWidth="1"/>
    <col min="1775" max="1775" width="8.85546875" customWidth="1"/>
    <col min="1776" max="1776" width="33.42578125" customWidth="1"/>
    <col min="1777" max="1777" width="14.28515625" customWidth="1"/>
    <col min="1778" max="1778" width="12.85546875" customWidth="1"/>
    <col min="1779" max="1779" width="14.28515625" bestFit="1" customWidth="1"/>
    <col min="1780" max="1780" width="17.5703125" customWidth="1"/>
    <col min="1781" max="1781" width="17.28515625" customWidth="1"/>
    <col min="1782" max="1782" width="8.85546875" customWidth="1"/>
    <col min="1783" max="1783" width="33.42578125" customWidth="1"/>
    <col min="1784" max="1785" width="14.28515625" customWidth="1"/>
    <col min="1786" max="1786" width="15.28515625" bestFit="1" customWidth="1"/>
    <col min="1787" max="1788" width="17.5703125" customWidth="1"/>
    <col min="1789" max="1789" width="8.85546875" customWidth="1"/>
    <col min="1790" max="1790" width="33.42578125" customWidth="1"/>
    <col min="1791" max="1792" width="14.28515625" customWidth="1"/>
    <col min="1793" max="1793" width="15.28515625" bestFit="1" customWidth="1"/>
    <col min="1794" max="1795" width="17.5703125" customWidth="1"/>
    <col min="1796" max="1796" width="8.85546875" customWidth="1"/>
    <col min="1797" max="1797" width="42.7109375" customWidth="1"/>
    <col min="1798" max="1798" width="13.5703125" customWidth="1"/>
    <col min="1799" max="1799" width="14.28515625" customWidth="1"/>
    <col min="1800" max="1800" width="13.28515625" customWidth="1"/>
    <col min="1801" max="1801" width="13.140625" customWidth="1"/>
    <col min="1802" max="1802" width="16.7109375" customWidth="1"/>
    <col min="1803" max="1803" width="17.42578125" customWidth="1"/>
    <col min="1806" max="1806" width="41.7109375" customWidth="1"/>
    <col min="1807" max="1807" width="14" customWidth="1"/>
    <col min="1808" max="1808" width="15.5703125" customWidth="1"/>
    <col min="1809" max="1809" width="15.42578125" customWidth="1"/>
    <col min="1810" max="1810" width="14.42578125" customWidth="1"/>
    <col min="1811" max="1811" width="15.28515625" customWidth="1"/>
    <col min="1812" max="1812" width="16.7109375" customWidth="1"/>
    <col min="2025" max="2025" width="7.7109375" customWidth="1"/>
    <col min="2026" max="2026" width="40.28515625" customWidth="1"/>
    <col min="2027" max="2027" width="12.140625" customWidth="1"/>
    <col min="2028" max="2028" width="13.7109375" customWidth="1"/>
    <col min="2029" max="2029" width="13.28515625" bestFit="1" customWidth="1"/>
    <col min="2030" max="2030" width="17.28515625" customWidth="1"/>
    <col min="2031" max="2031" width="8.85546875" customWidth="1"/>
    <col min="2032" max="2032" width="33.42578125" customWidth="1"/>
    <col min="2033" max="2033" width="14.28515625" customWidth="1"/>
    <col min="2034" max="2034" width="12.85546875" customWidth="1"/>
    <col min="2035" max="2035" width="14.28515625" bestFit="1" customWidth="1"/>
    <col min="2036" max="2036" width="17.5703125" customWidth="1"/>
    <col min="2037" max="2037" width="17.28515625" customWidth="1"/>
    <col min="2038" max="2038" width="8.85546875" customWidth="1"/>
    <col min="2039" max="2039" width="33.42578125" customWidth="1"/>
    <col min="2040" max="2041" width="14.28515625" customWidth="1"/>
    <col min="2042" max="2042" width="15.28515625" bestFit="1" customWidth="1"/>
    <col min="2043" max="2044" width="17.5703125" customWidth="1"/>
    <col min="2045" max="2045" width="8.85546875" customWidth="1"/>
    <col min="2046" max="2046" width="33.42578125" customWidth="1"/>
    <col min="2047" max="2048" width="14.28515625" customWidth="1"/>
    <col min="2049" max="2049" width="15.28515625" bestFit="1" customWidth="1"/>
    <col min="2050" max="2051" width="17.5703125" customWidth="1"/>
    <col min="2052" max="2052" width="8.85546875" customWidth="1"/>
    <col min="2053" max="2053" width="42.7109375" customWidth="1"/>
    <col min="2054" max="2054" width="13.5703125" customWidth="1"/>
    <col min="2055" max="2055" width="14.28515625" customWidth="1"/>
    <col min="2056" max="2056" width="13.28515625" customWidth="1"/>
    <col min="2057" max="2057" width="13.140625" customWidth="1"/>
    <col min="2058" max="2058" width="16.7109375" customWidth="1"/>
    <col min="2059" max="2059" width="17.42578125" customWidth="1"/>
    <col min="2062" max="2062" width="41.7109375" customWidth="1"/>
    <col min="2063" max="2063" width="14" customWidth="1"/>
    <col min="2064" max="2064" width="15.5703125" customWidth="1"/>
    <col min="2065" max="2065" width="15.42578125" customWidth="1"/>
    <col min="2066" max="2066" width="14.42578125" customWidth="1"/>
    <col min="2067" max="2067" width="15.28515625" customWidth="1"/>
    <col min="2068" max="2068" width="16.7109375" customWidth="1"/>
    <col min="2281" max="2281" width="7.7109375" customWidth="1"/>
    <col min="2282" max="2282" width="40.28515625" customWidth="1"/>
    <col min="2283" max="2283" width="12.140625" customWidth="1"/>
    <col min="2284" max="2284" width="13.7109375" customWidth="1"/>
    <col min="2285" max="2285" width="13.28515625" bestFit="1" customWidth="1"/>
    <col min="2286" max="2286" width="17.28515625" customWidth="1"/>
    <col min="2287" max="2287" width="8.85546875" customWidth="1"/>
    <col min="2288" max="2288" width="33.42578125" customWidth="1"/>
    <col min="2289" max="2289" width="14.28515625" customWidth="1"/>
    <col min="2290" max="2290" width="12.85546875" customWidth="1"/>
    <col min="2291" max="2291" width="14.28515625" bestFit="1" customWidth="1"/>
    <col min="2292" max="2292" width="17.5703125" customWidth="1"/>
    <col min="2293" max="2293" width="17.28515625" customWidth="1"/>
    <col min="2294" max="2294" width="8.85546875" customWidth="1"/>
    <col min="2295" max="2295" width="33.42578125" customWidth="1"/>
    <col min="2296" max="2297" width="14.28515625" customWidth="1"/>
    <col min="2298" max="2298" width="15.28515625" bestFit="1" customWidth="1"/>
    <col min="2299" max="2300" width="17.5703125" customWidth="1"/>
    <col min="2301" max="2301" width="8.85546875" customWidth="1"/>
    <col min="2302" max="2302" width="33.42578125" customWidth="1"/>
    <col min="2303" max="2304" width="14.28515625" customWidth="1"/>
    <col min="2305" max="2305" width="15.28515625" bestFit="1" customWidth="1"/>
    <col min="2306" max="2307" width="17.5703125" customWidth="1"/>
    <col min="2308" max="2308" width="8.85546875" customWidth="1"/>
    <col min="2309" max="2309" width="42.7109375" customWidth="1"/>
    <col min="2310" max="2310" width="13.5703125" customWidth="1"/>
    <col min="2311" max="2311" width="14.28515625" customWidth="1"/>
    <col min="2312" max="2312" width="13.28515625" customWidth="1"/>
    <col min="2313" max="2313" width="13.140625" customWidth="1"/>
    <col min="2314" max="2314" width="16.7109375" customWidth="1"/>
    <col min="2315" max="2315" width="17.42578125" customWidth="1"/>
    <col min="2318" max="2318" width="41.7109375" customWidth="1"/>
    <col min="2319" max="2319" width="14" customWidth="1"/>
    <col min="2320" max="2320" width="15.5703125" customWidth="1"/>
    <col min="2321" max="2321" width="15.42578125" customWidth="1"/>
    <col min="2322" max="2322" width="14.42578125" customWidth="1"/>
    <col min="2323" max="2323" width="15.28515625" customWidth="1"/>
    <col min="2324" max="2324" width="16.7109375" customWidth="1"/>
    <col min="2537" max="2537" width="7.7109375" customWidth="1"/>
    <col min="2538" max="2538" width="40.28515625" customWidth="1"/>
    <col min="2539" max="2539" width="12.140625" customWidth="1"/>
    <col min="2540" max="2540" width="13.7109375" customWidth="1"/>
    <col min="2541" max="2541" width="13.28515625" bestFit="1" customWidth="1"/>
    <col min="2542" max="2542" width="17.28515625" customWidth="1"/>
    <col min="2543" max="2543" width="8.85546875" customWidth="1"/>
    <col min="2544" max="2544" width="33.42578125" customWidth="1"/>
    <col min="2545" max="2545" width="14.28515625" customWidth="1"/>
    <col min="2546" max="2546" width="12.85546875" customWidth="1"/>
    <col min="2547" max="2547" width="14.28515625" bestFit="1" customWidth="1"/>
    <col min="2548" max="2548" width="17.5703125" customWidth="1"/>
    <col min="2549" max="2549" width="17.28515625" customWidth="1"/>
    <col min="2550" max="2550" width="8.85546875" customWidth="1"/>
    <col min="2551" max="2551" width="33.42578125" customWidth="1"/>
    <col min="2552" max="2553" width="14.28515625" customWidth="1"/>
    <col min="2554" max="2554" width="15.28515625" bestFit="1" customWidth="1"/>
    <col min="2555" max="2556" width="17.5703125" customWidth="1"/>
    <col min="2557" max="2557" width="8.85546875" customWidth="1"/>
    <col min="2558" max="2558" width="33.42578125" customWidth="1"/>
    <col min="2559" max="2560" width="14.28515625" customWidth="1"/>
    <col min="2561" max="2561" width="15.28515625" bestFit="1" customWidth="1"/>
    <col min="2562" max="2563" width="17.5703125" customWidth="1"/>
    <col min="2564" max="2564" width="8.85546875" customWidth="1"/>
    <col min="2565" max="2565" width="42.7109375" customWidth="1"/>
    <col min="2566" max="2566" width="13.5703125" customWidth="1"/>
    <col min="2567" max="2567" width="14.28515625" customWidth="1"/>
    <col min="2568" max="2568" width="13.28515625" customWidth="1"/>
    <col min="2569" max="2569" width="13.140625" customWidth="1"/>
    <col min="2570" max="2570" width="16.7109375" customWidth="1"/>
    <col min="2571" max="2571" width="17.42578125" customWidth="1"/>
    <col min="2574" max="2574" width="41.7109375" customWidth="1"/>
    <col min="2575" max="2575" width="14" customWidth="1"/>
    <col min="2576" max="2576" width="15.5703125" customWidth="1"/>
    <col min="2577" max="2577" width="15.42578125" customWidth="1"/>
    <col min="2578" max="2578" width="14.42578125" customWidth="1"/>
    <col min="2579" max="2579" width="15.28515625" customWidth="1"/>
    <col min="2580" max="2580" width="16.7109375" customWidth="1"/>
    <col min="2793" max="2793" width="7.7109375" customWidth="1"/>
    <col min="2794" max="2794" width="40.28515625" customWidth="1"/>
    <col min="2795" max="2795" width="12.140625" customWidth="1"/>
    <col min="2796" max="2796" width="13.7109375" customWidth="1"/>
    <col min="2797" max="2797" width="13.28515625" bestFit="1" customWidth="1"/>
    <col min="2798" max="2798" width="17.28515625" customWidth="1"/>
    <col min="2799" max="2799" width="8.85546875" customWidth="1"/>
    <col min="2800" max="2800" width="33.42578125" customWidth="1"/>
    <col min="2801" max="2801" width="14.28515625" customWidth="1"/>
    <col min="2802" max="2802" width="12.85546875" customWidth="1"/>
    <col min="2803" max="2803" width="14.28515625" bestFit="1" customWidth="1"/>
    <col min="2804" max="2804" width="17.5703125" customWidth="1"/>
    <col min="2805" max="2805" width="17.28515625" customWidth="1"/>
    <col min="2806" max="2806" width="8.85546875" customWidth="1"/>
    <col min="2807" max="2807" width="33.42578125" customWidth="1"/>
    <col min="2808" max="2809" width="14.28515625" customWidth="1"/>
    <col min="2810" max="2810" width="15.28515625" bestFit="1" customWidth="1"/>
    <col min="2811" max="2812" width="17.5703125" customWidth="1"/>
    <col min="2813" max="2813" width="8.85546875" customWidth="1"/>
    <col min="2814" max="2814" width="33.42578125" customWidth="1"/>
    <col min="2815" max="2816" width="14.28515625" customWidth="1"/>
    <col min="2817" max="2817" width="15.28515625" bestFit="1" customWidth="1"/>
    <col min="2818" max="2819" width="17.5703125" customWidth="1"/>
    <col min="2820" max="2820" width="8.85546875" customWidth="1"/>
    <col min="2821" max="2821" width="42.7109375" customWidth="1"/>
    <col min="2822" max="2822" width="13.5703125" customWidth="1"/>
    <col min="2823" max="2823" width="14.28515625" customWidth="1"/>
    <col min="2824" max="2824" width="13.28515625" customWidth="1"/>
    <col min="2825" max="2825" width="13.140625" customWidth="1"/>
    <col min="2826" max="2826" width="16.7109375" customWidth="1"/>
    <col min="2827" max="2827" width="17.42578125" customWidth="1"/>
    <col min="2830" max="2830" width="41.7109375" customWidth="1"/>
    <col min="2831" max="2831" width="14" customWidth="1"/>
    <col min="2832" max="2832" width="15.5703125" customWidth="1"/>
    <col min="2833" max="2833" width="15.42578125" customWidth="1"/>
    <col min="2834" max="2834" width="14.42578125" customWidth="1"/>
    <col min="2835" max="2835" width="15.28515625" customWidth="1"/>
    <col min="2836" max="2836" width="16.7109375" customWidth="1"/>
    <col min="3049" max="3049" width="7.7109375" customWidth="1"/>
    <col min="3050" max="3050" width="40.28515625" customWidth="1"/>
    <col min="3051" max="3051" width="12.140625" customWidth="1"/>
    <col min="3052" max="3052" width="13.7109375" customWidth="1"/>
    <col min="3053" max="3053" width="13.28515625" bestFit="1" customWidth="1"/>
    <col min="3054" max="3054" width="17.28515625" customWidth="1"/>
    <col min="3055" max="3055" width="8.85546875" customWidth="1"/>
    <col min="3056" max="3056" width="33.42578125" customWidth="1"/>
    <col min="3057" max="3057" width="14.28515625" customWidth="1"/>
    <col min="3058" max="3058" width="12.85546875" customWidth="1"/>
    <col min="3059" max="3059" width="14.28515625" bestFit="1" customWidth="1"/>
    <col min="3060" max="3060" width="17.5703125" customWidth="1"/>
    <col min="3061" max="3061" width="17.28515625" customWidth="1"/>
    <col min="3062" max="3062" width="8.85546875" customWidth="1"/>
    <col min="3063" max="3063" width="33.42578125" customWidth="1"/>
    <col min="3064" max="3065" width="14.28515625" customWidth="1"/>
    <col min="3066" max="3066" width="15.28515625" bestFit="1" customWidth="1"/>
    <col min="3067" max="3068" width="17.5703125" customWidth="1"/>
    <col min="3069" max="3069" width="8.85546875" customWidth="1"/>
    <col min="3070" max="3070" width="33.42578125" customWidth="1"/>
    <col min="3071" max="3072" width="14.28515625" customWidth="1"/>
    <col min="3073" max="3073" width="15.28515625" bestFit="1" customWidth="1"/>
    <col min="3074" max="3075" width="17.5703125" customWidth="1"/>
    <col min="3076" max="3076" width="8.85546875" customWidth="1"/>
    <col min="3077" max="3077" width="42.7109375" customWidth="1"/>
    <col min="3078" max="3078" width="13.5703125" customWidth="1"/>
    <col min="3079" max="3079" width="14.28515625" customWidth="1"/>
    <col min="3080" max="3080" width="13.28515625" customWidth="1"/>
    <col min="3081" max="3081" width="13.140625" customWidth="1"/>
    <col min="3082" max="3082" width="16.7109375" customWidth="1"/>
    <col min="3083" max="3083" width="17.42578125" customWidth="1"/>
    <col min="3086" max="3086" width="41.7109375" customWidth="1"/>
    <col min="3087" max="3087" width="14" customWidth="1"/>
    <col min="3088" max="3088" width="15.5703125" customWidth="1"/>
    <col min="3089" max="3089" width="15.42578125" customWidth="1"/>
    <col min="3090" max="3090" width="14.42578125" customWidth="1"/>
    <col min="3091" max="3091" width="15.28515625" customWidth="1"/>
    <col min="3092" max="3092" width="16.7109375" customWidth="1"/>
    <col min="3305" max="3305" width="7.7109375" customWidth="1"/>
    <col min="3306" max="3306" width="40.28515625" customWidth="1"/>
    <col min="3307" max="3307" width="12.140625" customWidth="1"/>
    <col min="3308" max="3308" width="13.7109375" customWidth="1"/>
    <col min="3309" max="3309" width="13.28515625" bestFit="1" customWidth="1"/>
    <col min="3310" max="3310" width="17.28515625" customWidth="1"/>
    <col min="3311" max="3311" width="8.85546875" customWidth="1"/>
    <col min="3312" max="3312" width="33.42578125" customWidth="1"/>
    <col min="3313" max="3313" width="14.28515625" customWidth="1"/>
    <col min="3314" max="3314" width="12.85546875" customWidth="1"/>
    <col min="3315" max="3315" width="14.28515625" bestFit="1" customWidth="1"/>
    <col min="3316" max="3316" width="17.5703125" customWidth="1"/>
    <col min="3317" max="3317" width="17.28515625" customWidth="1"/>
    <col min="3318" max="3318" width="8.85546875" customWidth="1"/>
    <col min="3319" max="3319" width="33.42578125" customWidth="1"/>
    <col min="3320" max="3321" width="14.28515625" customWidth="1"/>
    <col min="3322" max="3322" width="15.28515625" bestFit="1" customWidth="1"/>
    <col min="3323" max="3324" width="17.5703125" customWidth="1"/>
    <col min="3325" max="3325" width="8.85546875" customWidth="1"/>
    <col min="3326" max="3326" width="33.42578125" customWidth="1"/>
    <col min="3327" max="3328" width="14.28515625" customWidth="1"/>
    <col min="3329" max="3329" width="15.28515625" bestFit="1" customWidth="1"/>
    <col min="3330" max="3331" width="17.5703125" customWidth="1"/>
    <col min="3332" max="3332" width="8.85546875" customWidth="1"/>
    <col min="3333" max="3333" width="42.7109375" customWidth="1"/>
    <col min="3334" max="3334" width="13.5703125" customWidth="1"/>
    <col min="3335" max="3335" width="14.28515625" customWidth="1"/>
    <col min="3336" max="3336" width="13.28515625" customWidth="1"/>
    <col min="3337" max="3337" width="13.140625" customWidth="1"/>
    <col min="3338" max="3338" width="16.7109375" customWidth="1"/>
    <col min="3339" max="3339" width="17.42578125" customWidth="1"/>
    <col min="3342" max="3342" width="41.7109375" customWidth="1"/>
    <col min="3343" max="3343" width="14" customWidth="1"/>
    <col min="3344" max="3344" width="15.5703125" customWidth="1"/>
    <col min="3345" max="3345" width="15.42578125" customWidth="1"/>
    <col min="3346" max="3346" width="14.42578125" customWidth="1"/>
    <col min="3347" max="3347" width="15.28515625" customWidth="1"/>
    <col min="3348" max="3348" width="16.7109375" customWidth="1"/>
    <col min="3561" max="3561" width="7.7109375" customWidth="1"/>
    <col min="3562" max="3562" width="40.28515625" customWidth="1"/>
    <col min="3563" max="3563" width="12.140625" customWidth="1"/>
    <col min="3564" max="3564" width="13.7109375" customWidth="1"/>
    <col min="3565" max="3565" width="13.28515625" bestFit="1" customWidth="1"/>
    <col min="3566" max="3566" width="17.28515625" customWidth="1"/>
    <col min="3567" max="3567" width="8.85546875" customWidth="1"/>
    <col min="3568" max="3568" width="33.42578125" customWidth="1"/>
    <col min="3569" max="3569" width="14.28515625" customWidth="1"/>
    <col min="3570" max="3570" width="12.85546875" customWidth="1"/>
    <col min="3571" max="3571" width="14.28515625" bestFit="1" customWidth="1"/>
    <col min="3572" max="3572" width="17.5703125" customWidth="1"/>
    <col min="3573" max="3573" width="17.28515625" customWidth="1"/>
    <col min="3574" max="3574" width="8.85546875" customWidth="1"/>
    <col min="3575" max="3575" width="33.42578125" customWidth="1"/>
    <col min="3576" max="3577" width="14.28515625" customWidth="1"/>
    <col min="3578" max="3578" width="15.28515625" bestFit="1" customWidth="1"/>
    <col min="3579" max="3580" width="17.5703125" customWidth="1"/>
    <col min="3581" max="3581" width="8.85546875" customWidth="1"/>
    <col min="3582" max="3582" width="33.42578125" customWidth="1"/>
    <col min="3583" max="3584" width="14.28515625" customWidth="1"/>
    <col min="3585" max="3585" width="15.28515625" bestFit="1" customWidth="1"/>
    <col min="3586" max="3587" width="17.5703125" customWidth="1"/>
    <col min="3588" max="3588" width="8.85546875" customWidth="1"/>
    <col min="3589" max="3589" width="42.7109375" customWidth="1"/>
    <col min="3590" max="3590" width="13.5703125" customWidth="1"/>
    <col min="3591" max="3591" width="14.28515625" customWidth="1"/>
    <col min="3592" max="3592" width="13.28515625" customWidth="1"/>
    <col min="3593" max="3593" width="13.140625" customWidth="1"/>
    <col min="3594" max="3594" width="16.7109375" customWidth="1"/>
    <col min="3595" max="3595" width="17.42578125" customWidth="1"/>
    <col min="3598" max="3598" width="41.7109375" customWidth="1"/>
    <col min="3599" max="3599" width="14" customWidth="1"/>
    <col min="3600" max="3600" width="15.5703125" customWidth="1"/>
    <col min="3601" max="3601" width="15.42578125" customWidth="1"/>
    <col min="3602" max="3602" width="14.42578125" customWidth="1"/>
    <col min="3603" max="3603" width="15.28515625" customWidth="1"/>
    <col min="3604" max="3604" width="16.7109375" customWidth="1"/>
    <col min="3817" max="3817" width="7.7109375" customWidth="1"/>
    <col min="3818" max="3818" width="40.28515625" customWidth="1"/>
    <col min="3819" max="3819" width="12.140625" customWidth="1"/>
    <col min="3820" max="3820" width="13.7109375" customWidth="1"/>
    <col min="3821" max="3821" width="13.28515625" bestFit="1" customWidth="1"/>
    <col min="3822" max="3822" width="17.28515625" customWidth="1"/>
    <col min="3823" max="3823" width="8.85546875" customWidth="1"/>
    <col min="3824" max="3824" width="33.42578125" customWidth="1"/>
    <col min="3825" max="3825" width="14.28515625" customWidth="1"/>
    <col min="3826" max="3826" width="12.85546875" customWidth="1"/>
    <col min="3827" max="3827" width="14.28515625" bestFit="1" customWidth="1"/>
    <col min="3828" max="3828" width="17.5703125" customWidth="1"/>
    <col min="3829" max="3829" width="17.28515625" customWidth="1"/>
    <col min="3830" max="3830" width="8.85546875" customWidth="1"/>
    <col min="3831" max="3831" width="33.42578125" customWidth="1"/>
    <col min="3832" max="3833" width="14.28515625" customWidth="1"/>
    <col min="3834" max="3834" width="15.28515625" bestFit="1" customWidth="1"/>
    <col min="3835" max="3836" width="17.5703125" customWidth="1"/>
    <col min="3837" max="3837" width="8.85546875" customWidth="1"/>
    <col min="3838" max="3838" width="33.42578125" customWidth="1"/>
    <col min="3839" max="3840" width="14.28515625" customWidth="1"/>
    <col min="3841" max="3841" width="15.28515625" bestFit="1" customWidth="1"/>
    <col min="3842" max="3843" width="17.5703125" customWidth="1"/>
    <col min="3844" max="3844" width="8.85546875" customWidth="1"/>
    <col min="3845" max="3845" width="42.7109375" customWidth="1"/>
    <col min="3846" max="3846" width="13.5703125" customWidth="1"/>
    <col min="3847" max="3847" width="14.28515625" customWidth="1"/>
    <col min="3848" max="3848" width="13.28515625" customWidth="1"/>
    <col min="3849" max="3849" width="13.140625" customWidth="1"/>
    <col min="3850" max="3850" width="16.7109375" customWidth="1"/>
    <col min="3851" max="3851" width="17.42578125" customWidth="1"/>
    <col min="3854" max="3854" width="41.7109375" customWidth="1"/>
    <col min="3855" max="3855" width="14" customWidth="1"/>
    <col min="3856" max="3856" width="15.5703125" customWidth="1"/>
    <col min="3857" max="3857" width="15.42578125" customWidth="1"/>
    <col min="3858" max="3858" width="14.42578125" customWidth="1"/>
    <col min="3859" max="3859" width="15.28515625" customWidth="1"/>
    <col min="3860" max="3860" width="16.7109375" customWidth="1"/>
    <col min="4073" max="4073" width="7.7109375" customWidth="1"/>
    <col min="4074" max="4074" width="40.28515625" customWidth="1"/>
    <col min="4075" max="4075" width="12.140625" customWidth="1"/>
    <col min="4076" max="4076" width="13.7109375" customWidth="1"/>
    <col min="4077" max="4077" width="13.28515625" bestFit="1" customWidth="1"/>
    <col min="4078" max="4078" width="17.28515625" customWidth="1"/>
    <col min="4079" max="4079" width="8.85546875" customWidth="1"/>
    <col min="4080" max="4080" width="33.42578125" customWidth="1"/>
    <col min="4081" max="4081" width="14.28515625" customWidth="1"/>
    <col min="4082" max="4082" width="12.85546875" customWidth="1"/>
    <col min="4083" max="4083" width="14.28515625" bestFit="1" customWidth="1"/>
    <col min="4084" max="4084" width="17.5703125" customWidth="1"/>
    <col min="4085" max="4085" width="17.28515625" customWidth="1"/>
    <col min="4086" max="4086" width="8.85546875" customWidth="1"/>
    <col min="4087" max="4087" width="33.42578125" customWidth="1"/>
    <col min="4088" max="4089" width="14.28515625" customWidth="1"/>
    <col min="4090" max="4090" width="15.28515625" bestFit="1" customWidth="1"/>
    <col min="4091" max="4092" width="17.5703125" customWidth="1"/>
    <col min="4093" max="4093" width="8.85546875" customWidth="1"/>
    <col min="4094" max="4094" width="33.42578125" customWidth="1"/>
    <col min="4095" max="4096" width="14.28515625" customWidth="1"/>
    <col min="4097" max="4097" width="15.28515625" bestFit="1" customWidth="1"/>
    <col min="4098" max="4099" width="17.5703125" customWidth="1"/>
    <col min="4100" max="4100" width="8.85546875" customWidth="1"/>
    <col min="4101" max="4101" width="42.7109375" customWidth="1"/>
    <col min="4102" max="4102" width="13.5703125" customWidth="1"/>
    <col min="4103" max="4103" width="14.28515625" customWidth="1"/>
    <col min="4104" max="4104" width="13.28515625" customWidth="1"/>
    <col min="4105" max="4105" width="13.140625" customWidth="1"/>
    <col min="4106" max="4106" width="16.7109375" customWidth="1"/>
    <col min="4107" max="4107" width="17.42578125" customWidth="1"/>
    <col min="4110" max="4110" width="41.7109375" customWidth="1"/>
    <col min="4111" max="4111" width="14" customWidth="1"/>
    <col min="4112" max="4112" width="15.5703125" customWidth="1"/>
    <col min="4113" max="4113" width="15.42578125" customWidth="1"/>
    <col min="4114" max="4114" width="14.42578125" customWidth="1"/>
    <col min="4115" max="4115" width="15.28515625" customWidth="1"/>
    <col min="4116" max="4116" width="16.7109375" customWidth="1"/>
    <col min="4329" max="4329" width="7.7109375" customWidth="1"/>
    <col min="4330" max="4330" width="40.28515625" customWidth="1"/>
    <col min="4331" max="4331" width="12.140625" customWidth="1"/>
    <col min="4332" max="4332" width="13.7109375" customWidth="1"/>
    <col min="4333" max="4333" width="13.28515625" bestFit="1" customWidth="1"/>
    <col min="4334" max="4334" width="17.28515625" customWidth="1"/>
    <col min="4335" max="4335" width="8.85546875" customWidth="1"/>
    <col min="4336" max="4336" width="33.42578125" customWidth="1"/>
    <col min="4337" max="4337" width="14.28515625" customWidth="1"/>
    <col min="4338" max="4338" width="12.85546875" customWidth="1"/>
    <col min="4339" max="4339" width="14.28515625" bestFit="1" customWidth="1"/>
    <col min="4340" max="4340" width="17.5703125" customWidth="1"/>
    <col min="4341" max="4341" width="17.28515625" customWidth="1"/>
    <col min="4342" max="4342" width="8.85546875" customWidth="1"/>
    <col min="4343" max="4343" width="33.42578125" customWidth="1"/>
    <col min="4344" max="4345" width="14.28515625" customWidth="1"/>
    <col min="4346" max="4346" width="15.28515625" bestFit="1" customWidth="1"/>
    <col min="4347" max="4348" width="17.5703125" customWidth="1"/>
    <col min="4349" max="4349" width="8.85546875" customWidth="1"/>
    <col min="4350" max="4350" width="33.42578125" customWidth="1"/>
    <col min="4351" max="4352" width="14.28515625" customWidth="1"/>
    <col min="4353" max="4353" width="15.28515625" bestFit="1" customWidth="1"/>
    <col min="4354" max="4355" width="17.5703125" customWidth="1"/>
    <col min="4356" max="4356" width="8.85546875" customWidth="1"/>
    <col min="4357" max="4357" width="42.7109375" customWidth="1"/>
    <col min="4358" max="4358" width="13.5703125" customWidth="1"/>
    <col min="4359" max="4359" width="14.28515625" customWidth="1"/>
    <col min="4360" max="4360" width="13.28515625" customWidth="1"/>
    <col min="4361" max="4361" width="13.140625" customWidth="1"/>
    <col min="4362" max="4362" width="16.7109375" customWidth="1"/>
    <col min="4363" max="4363" width="17.42578125" customWidth="1"/>
    <col min="4366" max="4366" width="41.7109375" customWidth="1"/>
    <col min="4367" max="4367" width="14" customWidth="1"/>
    <col min="4368" max="4368" width="15.5703125" customWidth="1"/>
    <col min="4369" max="4369" width="15.42578125" customWidth="1"/>
    <col min="4370" max="4370" width="14.42578125" customWidth="1"/>
    <col min="4371" max="4371" width="15.28515625" customWidth="1"/>
    <col min="4372" max="4372" width="16.7109375" customWidth="1"/>
    <col min="4585" max="4585" width="7.7109375" customWidth="1"/>
    <col min="4586" max="4586" width="40.28515625" customWidth="1"/>
    <col min="4587" max="4587" width="12.140625" customWidth="1"/>
    <col min="4588" max="4588" width="13.7109375" customWidth="1"/>
    <col min="4589" max="4589" width="13.28515625" bestFit="1" customWidth="1"/>
    <col min="4590" max="4590" width="17.28515625" customWidth="1"/>
    <col min="4591" max="4591" width="8.85546875" customWidth="1"/>
    <col min="4592" max="4592" width="33.42578125" customWidth="1"/>
    <col min="4593" max="4593" width="14.28515625" customWidth="1"/>
    <col min="4594" max="4594" width="12.85546875" customWidth="1"/>
    <col min="4595" max="4595" width="14.28515625" bestFit="1" customWidth="1"/>
    <col min="4596" max="4596" width="17.5703125" customWidth="1"/>
    <col min="4597" max="4597" width="17.28515625" customWidth="1"/>
    <col min="4598" max="4598" width="8.85546875" customWidth="1"/>
    <col min="4599" max="4599" width="33.42578125" customWidth="1"/>
    <col min="4600" max="4601" width="14.28515625" customWidth="1"/>
    <col min="4602" max="4602" width="15.28515625" bestFit="1" customWidth="1"/>
    <col min="4603" max="4604" width="17.5703125" customWidth="1"/>
    <col min="4605" max="4605" width="8.85546875" customWidth="1"/>
    <col min="4606" max="4606" width="33.42578125" customWidth="1"/>
    <col min="4607" max="4608" width="14.28515625" customWidth="1"/>
    <col min="4609" max="4609" width="15.28515625" bestFit="1" customWidth="1"/>
    <col min="4610" max="4611" width="17.5703125" customWidth="1"/>
    <col min="4612" max="4612" width="8.85546875" customWidth="1"/>
    <col min="4613" max="4613" width="42.7109375" customWidth="1"/>
    <col min="4614" max="4614" width="13.5703125" customWidth="1"/>
    <col min="4615" max="4615" width="14.28515625" customWidth="1"/>
    <col min="4616" max="4616" width="13.28515625" customWidth="1"/>
    <col min="4617" max="4617" width="13.140625" customWidth="1"/>
    <col min="4618" max="4618" width="16.7109375" customWidth="1"/>
    <col min="4619" max="4619" width="17.42578125" customWidth="1"/>
    <col min="4622" max="4622" width="41.7109375" customWidth="1"/>
    <col min="4623" max="4623" width="14" customWidth="1"/>
    <col min="4624" max="4624" width="15.5703125" customWidth="1"/>
    <col min="4625" max="4625" width="15.42578125" customWidth="1"/>
    <col min="4626" max="4626" width="14.42578125" customWidth="1"/>
    <col min="4627" max="4627" width="15.28515625" customWidth="1"/>
    <col min="4628" max="4628" width="16.7109375" customWidth="1"/>
    <col min="4841" max="4841" width="7.7109375" customWidth="1"/>
    <col min="4842" max="4842" width="40.28515625" customWidth="1"/>
    <col min="4843" max="4843" width="12.140625" customWidth="1"/>
    <col min="4844" max="4844" width="13.7109375" customWidth="1"/>
    <col min="4845" max="4845" width="13.28515625" bestFit="1" customWidth="1"/>
    <col min="4846" max="4846" width="17.28515625" customWidth="1"/>
    <col min="4847" max="4847" width="8.85546875" customWidth="1"/>
    <col min="4848" max="4848" width="33.42578125" customWidth="1"/>
    <col min="4849" max="4849" width="14.28515625" customWidth="1"/>
    <col min="4850" max="4850" width="12.85546875" customWidth="1"/>
    <col min="4851" max="4851" width="14.28515625" bestFit="1" customWidth="1"/>
    <col min="4852" max="4852" width="17.5703125" customWidth="1"/>
    <col min="4853" max="4853" width="17.28515625" customWidth="1"/>
    <col min="4854" max="4854" width="8.85546875" customWidth="1"/>
    <col min="4855" max="4855" width="33.42578125" customWidth="1"/>
    <col min="4856" max="4857" width="14.28515625" customWidth="1"/>
    <col min="4858" max="4858" width="15.28515625" bestFit="1" customWidth="1"/>
    <col min="4859" max="4860" width="17.5703125" customWidth="1"/>
    <col min="4861" max="4861" width="8.85546875" customWidth="1"/>
    <col min="4862" max="4862" width="33.42578125" customWidth="1"/>
    <col min="4863" max="4864" width="14.28515625" customWidth="1"/>
    <col min="4865" max="4865" width="15.28515625" bestFit="1" customWidth="1"/>
    <col min="4866" max="4867" width="17.5703125" customWidth="1"/>
    <col min="4868" max="4868" width="8.85546875" customWidth="1"/>
    <col min="4869" max="4869" width="42.7109375" customWidth="1"/>
    <col min="4870" max="4870" width="13.5703125" customWidth="1"/>
    <col min="4871" max="4871" width="14.28515625" customWidth="1"/>
    <col min="4872" max="4872" width="13.28515625" customWidth="1"/>
    <col min="4873" max="4873" width="13.140625" customWidth="1"/>
    <col min="4874" max="4874" width="16.7109375" customWidth="1"/>
    <col min="4875" max="4875" width="17.42578125" customWidth="1"/>
    <col min="4878" max="4878" width="41.7109375" customWidth="1"/>
    <col min="4879" max="4879" width="14" customWidth="1"/>
    <col min="4880" max="4880" width="15.5703125" customWidth="1"/>
    <col min="4881" max="4881" width="15.42578125" customWidth="1"/>
    <col min="4882" max="4882" width="14.42578125" customWidth="1"/>
    <col min="4883" max="4883" width="15.28515625" customWidth="1"/>
    <col min="4884" max="4884" width="16.7109375" customWidth="1"/>
    <col min="5097" max="5097" width="7.7109375" customWidth="1"/>
    <col min="5098" max="5098" width="40.28515625" customWidth="1"/>
    <col min="5099" max="5099" width="12.140625" customWidth="1"/>
    <col min="5100" max="5100" width="13.7109375" customWidth="1"/>
    <col min="5101" max="5101" width="13.28515625" bestFit="1" customWidth="1"/>
    <col min="5102" max="5102" width="17.28515625" customWidth="1"/>
    <col min="5103" max="5103" width="8.85546875" customWidth="1"/>
    <col min="5104" max="5104" width="33.42578125" customWidth="1"/>
    <col min="5105" max="5105" width="14.28515625" customWidth="1"/>
    <col min="5106" max="5106" width="12.85546875" customWidth="1"/>
    <col min="5107" max="5107" width="14.28515625" bestFit="1" customWidth="1"/>
    <col min="5108" max="5108" width="17.5703125" customWidth="1"/>
    <col min="5109" max="5109" width="17.28515625" customWidth="1"/>
    <col min="5110" max="5110" width="8.85546875" customWidth="1"/>
    <col min="5111" max="5111" width="33.42578125" customWidth="1"/>
    <col min="5112" max="5113" width="14.28515625" customWidth="1"/>
    <col min="5114" max="5114" width="15.28515625" bestFit="1" customWidth="1"/>
    <col min="5115" max="5116" width="17.5703125" customWidth="1"/>
    <col min="5117" max="5117" width="8.85546875" customWidth="1"/>
    <col min="5118" max="5118" width="33.42578125" customWidth="1"/>
    <col min="5119" max="5120" width="14.28515625" customWidth="1"/>
    <col min="5121" max="5121" width="15.28515625" bestFit="1" customWidth="1"/>
    <col min="5122" max="5123" width="17.5703125" customWidth="1"/>
    <col min="5124" max="5124" width="8.85546875" customWidth="1"/>
    <col min="5125" max="5125" width="42.7109375" customWidth="1"/>
    <col min="5126" max="5126" width="13.5703125" customWidth="1"/>
    <col min="5127" max="5127" width="14.28515625" customWidth="1"/>
    <col min="5128" max="5128" width="13.28515625" customWidth="1"/>
    <col min="5129" max="5129" width="13.140625" customWidth="1"/>
    <col min="5130" max="5130" width="16.7109375" customWidth="1"/>
    <col min="5131" max="5131" width="17.42578125" customWidth="1"/>
    <col min="5134" max="5134" width="41.7109375" customWidth="1"/>
    <col min="5135" max="5135" width="14" customWidth="1"/>
    <col min="5136" max="5136" width="15.5703125" customWidth="1"/>
    <col min="5137" max="5137" width="15.42578125" customWidth="1"/>
    <col min="5138" max="5138" width="14.42578125" customWidth="1"/>
    <col min="5139" max="5139" width="15.28515625" customWidth="1"/>
    <col min="5140" max="5140" width="16.7109375" customWidth="1"/>
    <col min="5353" max="5353" width="7.7109375" customWidth="1"/>
    <col min="5354" max="5354" width="40.28515625" customWidth="1"/>
    <col min="5355" max="5355" width="12.140625" customWidth="1"/>
    <col min="5356" max="5356" width="13.7109375" customWidth="1"/>
    <col min="5357" max="5357" width="13.28515625" bestFit="1" customWidth="1"/>
    <col min="5358" max="5358" width="17.28515625" customWidth="1"/>
    <col min="5359" max="5359" width="8.85546875" customWidth="1"/>
    <col min="5360" max="5360" width="33.42578125" customWidth="1"/>
    <col min="5361" max="5361" width="14.28515625" customWidth="1"/>
    <col min="5362" max="5362" width="12.85546875" customWidth="1"/>
    <col min="5363" max="5363" width="14.28515625" bestFit="1" customWidth="1"/>
    <col min="5364" max="5364" width="17.5703125" customWidth="1"/>
    <col min="5365" max="5365" width="17.28515625" customWidth="1"/>
    <col min="5366" max="5366" width="8.85546875" customWidth="1"/>
    <col min="5367" max="5367" width="33.42578125" customWidth="1"/>
    <col min="5368" max="5369" width="14.28515625" customWidth="1"/>
    <col min="5370" max="5370" width="15.28515625" bestFit="1" customWidth="1"/>
    <col min="5371" max="5372" width="17.5703125" customWidth="1"/>
    <col min="5373" max="5373" width="8.85546875" customWidth="1"/>
    <col min="5374" max="5374" width="33.42578125" customWidth="1"/>
    <col min="5375" max="5376" width="14.28515625" customWidth="1"/>
    <col min="5377" max="5377" width="15.28515625" bestFit="1" customWidth="1"/>
    <col min="5378" max="5379" width="17.5703125" customWidth="1"/>
    <col min="5380" max="5380" width="8.85546875" customWidth="1"/>
    <col min="5381" max="5381" width="42.7109375" customWidth="1"/>
    <col min="5382" max="5382" width="13.5703125" customWidth="1"/>
    <col min="5383" max="5383" width="14.28515625" customWidth="1"/>
    <col min="5384" max="5384" width="13.28515625" customWidth="1"/>
    <col min="5385" max="5385" width="13.140625" customWidth="1"/>
    <col min="5386" max="5386" width="16.7109375" customWidth="1"/>
    <col min="5387" max="5387" width="17.42578125" customWidth="1"/>
    <col min="5390" max="5390" width="41.7109375" customWidth="1"/>
    <col min="5391" max="5391" width="14" customWidth="1"/>
    <col min="5392" max="5392" width="15.5703125" customWidth="1"/>
    <col min="5393" max="5393" width="15.42578125" customWidth="1"/>
    <col min="5394" max="5394" width="14.42578125" customWidth="1"/>
    <col min="5395" max="5395" width="15.28515625" customWidth="1"/>
    <col min="5396" max="5396" width="16.7109375" customWidth="1"/>
    <col min="5609" max="5609" width="7.7109375" customWidth="1"/>
    <col min="5610" max="5610" width="40.28515625" customWidth="1"/>
    <col min="5611" max="5611" width="12.140625" customWidth="1"/>
    <col min="5612" max="5612" width="13.7109375" customWidth="1"/>
    <col min="5613" max="5613" width="13.28515625" bestFit="1" customWidth="1"/>
    <col min="5614" max="5614" width="17.28515625" customWidth="1"/>
    <col min="5615" max="5615" width="8.85546875" customWidth="1"/>
    <col min="5616" max="5616" width="33.42578125" customWidth="1"/>
    <col min="5617" max="5617" width="14.28515625" customWidth="1"/>
    <col min="5618" max="5618" width="12.85546875" customWidth="1"/>
    <col min="5619" max="5619" width="14.28515625" bestFit="1" customWidth="1"/>
    <col min="5620" max="5620" width="17.5703125" customWidth="1"/>
    <col min="5621" max="5621" width="17.28515625" customWidth="1"/>
    <col min="5622" max="5622" width="8.85546875" customWidth="1"/>
    <col min="5623" max="5623" width="33.42578125" customWidth="1"/>
    <col min="5624" max="5625" width="14.28515625" customWidth="1"/>
    <col min="5626" max="5626" width="15.28515625" bestFit="1" customWidth="1"/>
    <col min="5627" max="5628" width="17.5703125" customWidth="1"/>
    <col min="5629" max="5629" width="8.85546875" customWidth="1"/>
    <col min="5630" max="5630" width="33.42578125" customWidth="1"/>
    <col min="5631" max="5632" width="14.28515625" customWidth="1"/>
    <col min="5633" max="5633" width="15.28515625" bestFit="1" customWidth="1"/>
    <col min="5634" max="5635" width="17.5703125" customWidth="1"/>
    <col min="5636" max="5636" width="8.85546875" customWidth="1"/>
    <col min="5637" max="5637" width="42.7109375" customWidth="1"/>
    <col min="5638" max="5638" width="13.5703125" customWidth="1"/>
    <col min="5639" max="5639" width="14.28515625" customWidth="1"/>
    <col min="5640" max="5640" width="13.28515625" customWidth="1"/>
    <col min="5641" max="5641" width="13.140625" customWidth="1"/>
    <col min="5642" max="5642" width="16.7109375" customWidth="1"/>
    <col min="5643" max="5643" width="17.42578125" customWidth="1"/>
    <col min="5646" max="5646" width="41.7109375" customWidth="1"/>
    <col min="5647" max="5647" width="14" customWidth="1"/>
    <col min="5648" max="5648" width="15.5703125" customWidth="1"/>
    <col min="5649" max="5649" width="15.42578125" customWidth="1"/>
    <col min="5650" max="5650" width="14.42578125" customWidth="1"/>
    <col min="5651" max="5651" width="15.28515625" customWidth="1"/>
    <col min="5652" max="5652" width="16.7109375" customWidth="1"/>
    <col min="5865" max="5865" width="7.7109375" customWidth="1"/>
    <col min="5866" max="5866" width="40.28515625" customWidth="1"/>
    <col min="5867" max="5867" width="12.140625" customWidth="1"/>
    <col min="5868" max="5868" width="13.7109375" customWidth="1"/>
    <col min="5869" max="5869" width="13.28515625" bestFit="1" customWidth="1"/>
    <col min="5870" max="5870" width="17.28515625" customWidth="1"/>
    <col min="5871" max="5871" width="8.85546875" customWidth="1"/>
    <col min="5872" max="5872" width="33.42578125" customWidth="1"/>
    <col min="5873" max="5873" width="14.28515625" customWidth="1"/>
    <col min="5874" max="5874" width="12.85546875" customWidth="1"/>
    <col min="5875" max="5875" width="14.28515625" bestFit="1" customWidth="1"/>
    <col min="5876" max="5876" width="17.5703125" customWidth="1"/>
    <col min="5877" max="5877" width="17.28515625" customWidth="1"/>
    <col min="5878" max="5878" width="8.85546875" customWidth="1"/>
    <col min="5879" max="5879" width="33.42578125" customWidth="1"/>
    <col min="5880" max="5881" width="14.28515625" customWidth="1"/>
    <col min="5882" max="5882" width="15.28515625" bestFit="1" customWidth="1"/>
    <col min="5883" max="5884" width="17.5703125" customWidth="1"/>
    <col min="5885" max="5885" width="8.85546875" customWidth="1"/>
    <col min="5886" max="5886" width="33.42578125" customWidth="1"/>
    <col min="5887" max="5888" width="14.28515625" customWidth="1"/>
    <col min="5889" max="5889" width="15.28515625" bestFit="1" customWidth="1"/>
    <col min="5890" max="5891" width="17.5703125" customWidth="1"/>
    <col min="5892" max="5892" width="8.85546875" customWidth="1"/>
    <col min="5893" max="5893" width="42.7109375" customWidth="1"/>
    <col min="5894" max="5894" width="13.5703125" customWidth="1"/>
    <col min="5895" max="5895" width="14.28515625" customWidth="1"/>
    <col min="5896" max="5896" width="13.28515625" customWidth="1"/>
    <col min="5897" max="5897" width="13.140625" customWidth="1"/>
    <col min="5898" max="5898" width="16.7109375" customWidth="1"/>
    <col min="5899" max="5899" width="17.42578125" customWidth="1"/>
    <col min="5902" max="5902" width="41.7109375" customWidth="1"/>
    <col min="5903" max="5903" width="14" customWidth="1"/>
    <col min="5904" max="5904" width="15.5703125" customWidth="1"/>
    <col min="5905" max="5905" width="15.42578125" customWidth="1"/>
    <col min="5906" max="5906" width="14.42578125" customWidth="1"/>
    <col min="5907" max="5907" width="15.28515625" customWidth="1"/>
    <col min="5908" max="5908" width="16.7109375" customWidth="1"/>
    <col min="6121" max="6121" width="7.7109375" customWidth="1"/>
    <col min="6122" max="6122" width="40.28515625" customWidth="1"/>
    <col min="6123" max="6123" width="12.140625" customWidth="1"/>
    <col min="6124" max="6124" width="13.7109375" customWidth="1"/>
    <col min="6125" max="6125" width="13.28515625" bestFit="1" customWidth="1"/>
    <col min="6126" max="6126" width="17.28515625" customWidth="1"/>
    <col min="6127" max="6127" width="8.85546875" customWidth="1"/>
    <col min="6128" max="6128" width="33.42578125" customWidth="1"/>
    <col min="6129" max="6129" width="14.28515625" customWidth="1"/>
    <col min="6130" max="6130" width="12.85546875" customWidth="1"/>
    <col min="6131" max="6131" width="14.28515625" bestFit="1" customWidth="1"/>
    <col min="6132" max="6132" width="17.5703125" customWidth="1"/>
    <col min="6133" max="6133" width="17.28515625" customWidth="1"/>
    <col min="6134" max="6134" width="8.85546875" customWidth="1"/>
    <col min="6135" max="6135" width="33.42578125" customWidth="1"/>
    <col min="6136" max="6137" width="14.28515625" customWidth="1"/>
    <col min="6138" max="6138" width="15.28515625" bestFit="1" customWidth="1"/>
    <col min="6139" max="6140" width="17.5703125" customWidth="1"/>
    <col min="6141" max="6141" width="8.85546875" customWidth="1"/>
    <col min="6142" max="6142" width="33.42578125" customWidth="1"/>
    <col min="6143" max="6144" width="14.28515625" customWidth="1"/>
    <col min="6145" max="6145" width="15.28515625" bestFit="1" customWidth="1"/>
    <col min="6146" max="6147" width="17.5703125" customWidth="1"/>
    <col min="6148" max="6148" width="8.85546875" customWidth="1"/>
    <col min="6149" max="6149" width="42.7109375" customWidth="1"/>
    <col min="6150" max="6150" width="13.5703125" customWidth="1"/>
    <col min="6151" max="6151" width="14.28515625" customWidth="1"/>
    <col min="6152" max="6152" width="13.28515625" customWidth="1"/>
    <col min="6153" max="6153" width="13.140625" customWidth="1"/>
    <col min="6154" max="6154" width="16.7109375" customWidth="1"/>
    <col min="6155" max="6155" width="17.42578125" customWidth="1"/>
    <col min="6158" max="6158" width="41.7109375" customWidth="1"/>
    <col min="6159" max="6159" width="14" customWidth="1"/>
    <col min="6160" max="6160" width="15.5703125" customWidth="1"/>
    <col min="6161" max="6161" width="15.42578125" customWidth="1"/>
    <col min="6162" max="6162" width="14.42578125" customWidth="1"/>
    <col min="6163" max="6163" width="15.28515625" customWidth="1"/>
    <col min="6164" max="6164" width="16.7109375" customWidth="1"/>
    <col min="6377" max="6377" width="7.7109375" customWidth="1"/>
    <col min="6378" max="6378" width="40.28515625" customWidth="1"/>
    <col min="6379" max="6379" width="12.140625" customWidth="1"/>
    <col min="6380" max="6380" width="13.7109375" customWidth="1"/>
    <col min="6381" max="6381" width="13.28515625" bestFit="1" customWidth="1"/>
    <col min="6382" max="6382" width="17.28515625" customWidth="1"/>
    <col min="6383" max="6383" width="8.85546875" customWidth="1"/>
    <col min="6384" max="6384" width="33.42578125" customWidth="1"/>
    <col min="6385" max="6385" width="14.28515625" customWidth="1"/>
    <col min="6386" max="6386" width="12.85546875" customWidth="1"/>
    <col min="6387" max="6387" width="14.28515625" bestFit="1" customWidth="1"/>
    <col min="6388" max="6388" width="17.5703125" customWidth="1"/>
    <col min="6389" max="6389" width="17.28515625" customWidth="1"/>
    <col min="6390" max="6390" width="8.85546875" customWidth="1"/>
    <col min="6391" max="6391" width="33.42578125" customWidth="1"/>
    <col min="6392" max="6393" width="14.28515625" customWidth="1"/>
    <col min="6394" max="6394" width="15.28515625" bestFit="1" customWidth="1"/>
    <col min="6395" max="6396" width="17.5703125" customWidth="1"/>
    <col min="6397" max="6397" width="8.85546875" customWidth="1"/>
    <col min="6398" max="6398" width="33.42578125" customWidth="1"/>
    <col min="6399" max="6400" width="14.28515625" customWidth="1"/>
    <col min="6401" max="6401" width="15.28515625" bestFit="1" customWidth="1"/>
    <col min="6402" max="6403" width="17.5703125" customWidth="1"/>
    <col min="6404" max="6404" width="8.85546875" customWidth="1"/>
    <col min="6405" max="6405" width="42.7109375" customWidth="1"/>
    <col min="6406" max="6406" width="13.5703125" customWidth="1"/>
    <col min="6407" max="6407" width="14.28515625" customWidth="1"/>
    <col min="6408" max="6408" width="13.28515625" customWidth="1"/>
    <col min="6409" max="6409" width="13.140625" customWidth="1"/>
    <col min="6410" max="6410" width="16.7109375" customWidth="1"/>
    <col min="6411" max="6411" width="17.42578125" customWidth="1"/>
    <col min="6414" max="6414" width="41.7109375" customWidth="1"/>
    <col min="6415" max="6415" width="14" customWidth="1"/>
    <col min="6416" max="6416" width="15.5703125" customWidth="1"/>
    <col min="6417" max="6417" width="15.42578125" customWidth="1"/>
    <col min="6418" max="6418" width="14.42578125" customWidth="1"/>
    <col min="6419" max="6419" width="15.28515625" customWidth="1"/>
    <col min="6420" max="6420" width="16.7109375" customWidth="1"/>
    <col min="6633" max="6633" width="7.7109375" customWidth="1"/>
    <col min="6634" max="6634" width="40.28515625" customWidth="1"/>
    <col min="6635" max="6635" width="12.140625" customWidth="1"/>
    <col min="6636" max="6636" width="13.7109375" customWidth="1"/>
    <col min="6637" max="6637" width="13.28515625" bestFit="1" customWidth="1"/>
    <col min="6638" max="6638" width="17.28515625" customWidth="1"/>
    <col min="6639" max="6639" width="8.85546875" customWidth="1"/>
    <col min="6640" max="6640" width="33.42578125" customWidth="1"/>
    <col min="6641" max="6641" width="14.28515625" customWidth="1"/>
    <col min="6642" max="6642" width="12.85546875" customWidth="1"/>
    <col min="6643" max="6643" width="14.28515625" bestFit="1" customWidth="1"/>
    <col min="6644" max="6644" width="17.5703125" customWidth="1"/>
    <col min="6645" max="6645" width="17.28515625" customWidth="1"/>
    <col min="6646" max="6646" width="8.85546875" customWidth="1"/>
    <col min="6647" max="6647" width="33.42578125" customWidth="1"/>
    <col min="6648" max="6649" width="14.28515625" customWidth="1"/>
    <col min="6650" max="6650" width="15.28515625" bestFit="1" customWidth="1"/>
    <col min="6651" max="6652" width="17.5703125" customWidth="1"/>
    <col min="6653" max="6653" width="8.85546875" customWidth="1"/>
    <col min="6654" max="6654" width="33.42578125" customWidth="1"/>
    <col min="6655" max="6656" width="14.28515625" customWidth="1"/>
    <col min="6657" max="6657" width="15.28515625" bestFit="1" customWidth="1"/>
    <col min="6658" max="6659" width="17.5703125" customWidth="1"/>
    <col min="6660" max="6660" width="8.85546875" customWidth="1"/>
    <col min="6661" max="6661" width="42.7109375" customWidth="1"/>
    <col min="6662" max="6662" width="13.5703125" customWidth="1"/>
    <col min="6663" max="6663" width="14.28515625" customWidth="1"/>
    <col min="6664" max="6664" width="13.28515625" customWidth="1"/>
    <col min="6665" max="6665" width="13.140625" customWidth="1"/>
    <col min="6666" max="6666" width="16.7109375" customWidth="1"/>
    <col min="6667" max="6667" width="17.42578125" customWidth="1"/>
    <col min="6670" max="6670" width="41.7109375" customWidth="1"/>
    <col min="6671" max="6671" width="14" customWidth="1"/>
    <col min="6672" max="6672" width="15.5703125" customWidth="1"/>
    <col min="6673" max="6673" width="15.42578125" customWidth="1"/>
    <col min="6674" max="6674" width="14.42578125" customWidth="1"/>
    <col min="6675" max="6675" width="15.28515625" customWidth="1"/>
    <col min="6676" max="6676" width="16.7109375" customWidth="1"/>
    <col min="6889" max="6889" width="7.7109375" customWidth="1"/>
    <col min="6890" max="6890" width="40.28515625" customWidth="1"/>
    <col min="6891" max="6891" width="12.140625" customWidth="1"/>
    <col min="6892" max="6892" width="13.7109375" customWidth="1"/>
    <col min="6893" max="6893" width="13.28515625" bestFit="1" customWidth="1"/>
    <col min="6894" max="6894" width="17.28515625" customWidth="1"/>
    <col min="6895" max="6895" width="8.85546875" customWidth="1"/>
    <col min="6896" max="6896" width="33.42578125" customWidth="1"/>
    <col min="6897" max="6897" width="14.28515625" customWidth="1"/>
    <col min="6898" max="6898" width="12.85546875" customWidth="1"/>
    <col min="6899" max="6899" width="14.28515625" bestFit="1" customWidth="1"/>
    <col min="6900" max="6900" width="17.5703125" customWidth="1"/>
    <col min="6901" max="6901" width="17.28515625" customWidth="1"/>
    <col min="6902" max="6902" width="8.85546875" customWidth="1"/>
    <col min="6903" max="6903" width="33.42578125" customWidth="1"/>
    <col min="6904" max="6905" width="14.28515625" customWidth="1"/>
    <col min="6906" max="6906" width="15.28515625" bestFit="1" customWidth="1"/>
    <col min="6907" max="6908" width="17.5703125" customWidth="1"/>
    <col min="6909" max="6909" width="8.85546875" customWidth="1"/>
    <col min="6910" max="6910" width="33.42578125" customWidth="1"/>
    <col min="6911" max="6912" width="14.28515625" customWidth="1"/>
    <col min="6913" max="6913" width="15.28515625" bestFit="1" customWidth="1"/>
    <col min="6914" max="6915" width="17.5703125" customWidth="1"/>
    <col min="6916" max="6916" width="8.85546875" customWidth="1"/>
    <col min="6917" max="6917" width="42.7109375" customWidth="1"/>
    <col min="6918" max="6918" width="13.5703125" customWidth="1"/>
    <col min="6919" max="6919" width="14.28515625" customWidth="1"/>
    <col min="6920" max="6920" width="13.28515625" customWidth="1"/>
    <col min="6921" max="6921" width="13.140625" customWidth="1"/>
    <col min="6922" max="6922" width="16.7109375" customWidth="1"/>
    <col min="6923" max="6923" width="17.42578125" customWidth="1"/>
    <col min="6926" max="6926" width="41.7109375" customWidth="1"/>
    <col min="6927" max="6927" width="14" customWidth="1"/>
    <col min="6928" max="6928" width="15.5703125" customWidth="1"/>
    <col min="6929" max="6929" width="15.42578125" customWidth="1"/>
    <col min="6930" max="6930" width="14.42578125" customWidth="1"/>
    <col min="6931" max="6931" width="15.28515625" customWidth="1"/>
    <col min="6932" max="6932" width="16.7109375" customWidth="1"/>
    <col min="7145" max="7145" width="7.7109375" customWidth="1"/>
    <col min="7146" max="7146" width="40.28515625" customWidth="1"/>
    <col min="7147" max="7147" width="12.140625" customWidth="1"/>
    <col min="7148" max="7148" width="13.7109375" customWidth="1"/>
    <col min="7149" max="7149" width="13.28515625" bestFit="1" customWidth="1"/>
    <col min="7150" max="7150" width="17.28515625" customWidth="1"/>
    <col min="7151" max="7151" width="8.85546875" customWidth="1"/>
    <col min="7152" max="7152" width="33.42578125" customWidth="1"/>
    <col min="7153" max="7153" width="14.28515625" customWidth="1"/>
    <col min="7154" max="7154" width="12.85546875" customWidth="1"/>
    <col min="7155" max="7155" width="14.28515625" bestFit="1" customWidth="1"/>
    <col min="7156" max="7156" width="17.5703125" customWidth="1"/>
    <col min="7157" max="7157" width="17.28515625" customWidth="1"/>
    <col min="7158" max="7158" width="8.85546875" customWidth="1"/>
    <col min="7159" max="7159" width="33.42578125" customWidth="1"/>
    <col min="7160" max="7161" width="14.28515625" customWidth="1"/>
    <col min="7162" max="7162" width="15.28515625" bestFit="1" customWidth="1"/>
    <col min="7163" max="7164" width="17.5703125" customWidth="1"/>
    <col min="7165" max="7165" width="8.85546875" customWidth="1"/>
    <col min="7166" max="7166" width="33.42578125" customWidth="1"/>
    <col min="7167" max="7168" width="14.28515625" customWidth="1"/>
    <col min="7169" max="7169" width="15.28515625" bestFit="1" customWidth="1"/>
    <col min="7170" max="7171" width="17.5703125" customWidth="1"/>
    <col min="7172" max="7172" width="8.85546875" customWidth="1"/>
    <col min="7173" max="7173" width="42.7109375" customWidth="1"/>
    <col min="7174" max="7174" width="13.5703125" customWidth="1"/>
    <col min="7175" max="7175" width="14.28515625" customWidth="1"/>
    <col min="7176" max="7176" width="13.28515625" customWidth="1"/>
    <col min="7177" max="7177" width="13.140625" customWidth="1"/>
    <col min="7178" max="7178" width="16.7109375" customWidth="1"/>
    <col min="7179" max="7179" width="17.42578125" customWidth="1"/>
    <col min="7182" max="7182" width="41.7109375" customWidth="1"/>
    <col min="7183" max="7183" width="14" customWidth="1"/>
    <col min="7184" max="7184" width="15.5703125" customWidth="1"/>
    <col min="7185" max="7185" width="15.42578125" customWidth="1"/>
    <col min="7186" max="7186" width="14.42578125" customWidth="1"/>
    <col min="7187" max="7187" width="15.28515625" customWidth="1"/>
    <col min="7188" max="7188" width="16.7109375" customWidth="1"/>
    <col min="7401" max="7401" width="7.7109375" customWidth="1"/>
    <col min="7402" max="7402" width="40.28515625" customWidth="1"/>
    <col min="7403" max="7403" width="12.140625" customWidth="1"/>
    <col min="7404" max="7404" width="13.7109375" customWidth="1"/>
    <col min="7405" max="7405" width="13.28515625" bestFit="1" customWidth="1"/>
    <col min="7406" max="7406" width="17.28515625" customWidth="1"/>
    <col min="7407" max="7407" width="8.85546875" customWidth="1"/>
    <col min="7408" max="7408" width="33.42578125" customWidth="1"/>
    <col min="7409" max="7409" width="14.28515625" customWidth="1"/>
    <col min="7410" max="7410" width="12.85546875" customWidth="1"/>
    <col min="7411" max="7411" width="14.28515625" bestFit="1" customWidth="1"/>
    <col min="7412" max="7412" width="17.5703125" customWidth="1"/>
    <col min="7413" max="7413" width="17.28515625" customWidth="1"/>
    <col min="7414" max="7414" width="8.85546875" customWidth="1"/>
    <col min="7415" max="7415" width="33.42578125" customWidth="1"/>
    <col min="7416" max="7417" width="14.28515625" customWidth="1"/>
    <col min="7418" max="7418" width="15.28515625" bestFit="1" customWidth="1"/>
    <col min="7419" max="7420" width="17.5703125" customWidth="1"/>
    <col min="7421" max="7421" width="8.85546875" customWidth="1"/>
    <col min="7422" max="7422" width="33.42578125" customWidth="1"/>
    <col min="7423" max="7424" width="14.28515625" customWidth="1"/>
    <col min="7425" max="7425" width="15.28515625" bestFit="1" customWidth="1"/>
    <col min="7426" max="7427" width="17.5703125" customWidth="1"/>
    <col min="7428" max="7428" width="8.85546875" customWidth="1"/>
    <col min="7429" max="7429" width="42.7109375" customWidth="1"/>
    <col min="7430" max="7430" width="13.5703125" customWidth="1"/>
    <col min="7431" max="7431" width="14.28515625" customWidth="1"/>
    <col min="7432" max="7432" width="13.28515625" customWidth="1"/>
    <col min="7433" max="7433" width="13.140625" customWidth="1"/>
    <col min="7434" max="7434" width="16.7109375" customWidth="1"/>
    <col min="7435" max="7435" width="17.42578125" customWidth="1"/>
    <col min="7438" max="7438" width="41.7109375" customWidth="1"/>
    <col min="7439" max="7439" width="14" customWidth="1"/>
    <col min="7440" max="7440" width="15.5703125" customWidth="1"/>
    <col min="7441" max="7441" width="15.42578125" customWidth="1"/>
    <col min="7442" max="7442" width="14.42578125" customWidth="1"/>
    <col min="7443" max="7443" width="15.28515625" customWidth="1"/>
    <col min="7444" max="7444" width="16.7109375" customWidth="1"/>
    <col min="7657" max="7657" width="7.7109375" customWidth="1"/>
    <col min="7658" max="7658" width="40.28515625" customWidth="1"/>
    <col min="7659" max="7659" width="12.140625" customWidth="1"/>
    <col min="7660" max="7660" width="13.7109375" customWidth="1"/>
    <col min="7661" max="7661" width="13.28515625" bestFit="1" customWidth="1"/>
    <col min="7662" max="7662" width="17.28515625" customWidth="1"/>
    <col min="7663" max="7663" width="8.85546875" customWidth="1"/>
    <col min="7664" max="7664" width="33.42578125" customWidth="1"/>
    <col min="7665" max="7665" width="14.28515625" customWidth="1"/>
    <col min="7666" max="7666" width="12.85546875" customWidth="1"/>
    <col min="7667" max="7667" width="14.28515625" bestFit="1" customWidth="1"/>
    <col min="7668" max="7668" width="17.5703125" customWidth="1"/>
    <col min="7669" max="7669" width="17.28515625" customWidth="1"/>
    <col min="7670" max="7670" width="8.85546875" customWidth="1"/>
    <col min="7671" max="7671" width="33.42578125" customWidth="1"/>
    <col min="7672" max="7673" width="14.28515625" customWidth="1"/>
    <col min="7674" max="7674" width="15.28515625" bestFit="1" customWidth="1"/>
    <col min="7675" max="7676" width="17.5703125" customWidth="1"/>
    <col min="7677" max="7677" width="8.85546875" customWidth="1"/>
    <col min="7678" max="7678" width="33.42578125" customWidth="1"/>
    <col min="7679" max="7680" width="14.28515625" customWidth="1"/>
    <col min="7681" max="7681" width="15.28515625" bestFit="1" customWidth="1"/>
    <col min="7682" max="7683" width="17.5703125" customWidth="1"/>
    <col min="7684" max="7684" width="8.85546875" customWidth="1"/>
    <col min="7685" max="7685" width="42.7109375" customWidth="1"/>
    <col min="7686" max="7686" width="13.5703125" customWidth="1"/>
    <col min="7687" max="7687" width="14.28515625" customWidth="1"/>
    <col min="7688" max="7688" width="13.28515625" customWidth="1"/>
    <col min="7689" max="7689" width="13.140625" customWidth="1"/>
    <col min="7690" max="7690" width="16.7109375" customWidth="1"/>
    <col min="7691" max="7691" width="17.42578125" customWidth="1"/>
    <col min="7694" max="7694" width="41.7109375" customWidth="1"/>
    <col min="7695" max="7695" width="14" customWidth="1"/>
    <col min="7696" max="7696" width="15.5703125" customWidth="1"/>
    <col min="7697" max="7697" width="15.42578125" customWidth="1"/>
    <col min="7698" max="7698" width="14.42578125" customWidth="1"/>
    <col min="7699" max="7699" width="15.28515625" customWidth="1"/>
    <col min="7700" max="7700" width="16.7109375" customWidth="1"/>
    <col min="7913" max="7913" width="7.7109375" customWidth="1"/>
    <col min="7914" max="7914" width="40.28515625" customWidth="1"/>
    <col min="7915" max="7915" width="12.140625" customWidth="1"/>
    <col min="7916" max="7916" width="13.7109375" customWidth="1"/>
    <col min="7917" max="7917" width="13.28515625" bestFit="1" customWidth="1"/>
    <col min="7918" max="7918" width="17.28515625" customWidth="1"/>
    <col min="7919" max="7919" width="8.85546875" customWidth="1"/>
    <col min="7920" max="7920" width="33.42578125" customWidth="1"/>
    <col min="7921" max="7921" width="14.28515625" customWidth="1"/>
    <col min="7922" max="7922" width="12.85546875" customWidth="1"/>
    <col min="7923" max="7923" width="14.28515625" bestFit="1" customWidth="1"/>
    <col min="7924" max="7924" width="17.5703125" customWidth="1"/>
    <col min="7925" max="7925" width="17.28515625" customWidth="1"/>
    <col min="7926" max="7926" width="8.85546875" customWidth="1"/>
    <col min="7927" max="7927" width="33.42578125" customWidth="1"/>
    <col min="7928" max="7929" width="14.28515625" customWidth="1"/>
    <col min="7930" max="7930" width="15.28515625" bestFit="1" customWidth="1"/>
    <col min="7931" max="7932" width="17.5703125" customWidth="1"/>
    <col min="7933" max="7933" width="8.85546875" customWidth="1"/>
    <col min="7934" max="7934" width="33.42578125" customWidth="1"/>
    <col min="7935" max="7936" width="14.28515625" customWidth="1"/>
    <col min="7937" max="7937" width="15.28515625" bestFit="1" customWidth="1"/>
    <col min="7938" max="7939" width="17.5703125" customWidth="1"/>
    <col min="7940" max="7940" width="8.85546875" customWidth="1"/>
    <col min="7941" max="7941" width="42.7109375" customWidth="1"/>
    <col min="7942" max="7942" width="13.5703125" customWidth="1"/>
    <col min="7943" max="7943" width="14.28515625" customWidth="1"/>
    <col min="7944" max="7944" width="13.28515625" customWidth="1"/>
    <col min="7945" max="7945" width="13.140625" customWidth="1"/>
    <col min="7946" max="7946" width="16.7109375" customWidth="1"/>
    <col min="7947" max="7947" width="17.42578125" customWidth="1"/>
    <col min="7950" max="7950" width="41.7109375" customWidth="1"/>
    <col min="7951" max="7951" width="14" customWidth="1"/>
    <col min="7952" max="7952" width="15.5703125" customWidth="1"/>
    <col min="7953" max="7953" width="15.42578125" customWidth="1"/>
    <col min="7954" max="7954" width="14.42578125" customWidth="1"/>
    <col min="7955" max="7955" width="15.28515625" customWidth="1"/>
    <col min="7956" max="7956" width="16.7109375" customWidth="1"/>
    <col min="8169" max="8169" width="7.7109375" customWidth="1"/>
    <col min="8170" max="8170" width="40.28515625" customWidth="1"/>
    <col min="8171" max="8171" width="12.140625" customWidth="1"/>
    <col min="8172" max="8172" width="13.7109375" customWidth="1"/>
    <col min="8173" max="8173" width="13.28515625" bestFit="1" customWidth="1"/>
    <col min="8174" max="8174" width="17.28515625" customWidth="1"/>
    <col min="8175" max="8175" width="8.85546875" customWidth="1"/>
    <col min="8176" max="8176" width="33.42578125" customWidth="1"/>
    <col min="8177" max="8177" width="14.28515625" customWidth="1"/>
    <col min="8178" max="8178" width="12.85546875" customWidth="1"/>
    <col min="8179" max="8179" width="14.28515625" bestFit="1" customWidth="1"/>
    <col min="8180" max="8180" width="17.5703125" customWidth="1"/>
    <col min="8181" max="8181" width="17.28515625" customWidth="1"/>
    <col min="8182" max="8182" width="8.85546875" customWidth="1"/>
    <col min="8183" max="8183" width="33.42578125" customWidth="1"/>
    <col min="8184" max="8185" width="14.28515625" customWidth="1"/>
    <col min="8186" max="8186" width="15.28515625" bestFit="1" customWidth="1"/>
    <col min="8187" max="8188" width="17.5703125" customWidth="1"/>
    <col min="8189" max="8189" width="8.85546875" customWidth="1"/>
    <col min="8190" max="8190" width="33.42578125" customWidth="1"/>
    <col min="8191" max="8192" width="14.28515625" customWidth="1"/>
    <col min="8193" max="8193" width="15.28515625" bestFit="1" customWidth="1"/>
    <col min="8194" max="8195" width="17.5703125" customWidth="1"/>
    <col min="8196" max="8196" width="8.85546875" customWidth="1"/>
    <col min="8197" max="8197" width="42.7109375" customWidth="1"/>
    <col min="8198" max="8198" width="13.5703125" customWidth="1"/>
    <col min="8199" max="8199" width="14.28515625" customWidth="1"/>
    <col min="8200" max="8200" width="13.28515625" customWidth="1"/>
    <col min="8201" max="8201" width="13.140625" customWidth="1"/>
    <col min="8202" max="8202" width="16.7109375" customWidth="1"/>
    <col min="8203" max="8203" width="17.42578125" customWidth="1"/>
    <col min="8206" max="8206" width="41.7109375" customWidth="1"/>
    <col min="8207" max="8207" width="14" customWidth="1"/>
    <col min="8208" max="8208" width="15.5703125" customWidth="1"/>
    <col min="8209" max="8209" width="15.42578125" customWidth="1"/>
    <col min="8210" max="8210" width="14.42578125" customWidth="1"/>
    <col min="8211" max="8211" width="15.28515625" customWidth="1"/>
    <col min="8212" max="8212" width="16.7109375" customWidth="1"/>
    <col min="8425" max="8425" width="7.7109375" customWidth="1"/>
    <col min="8426" max="8426" width="40.28515625" customWidth="1"/>
    <col min="8427" max="8427" width="12.140625" customWidth="1"/>
    <col min="8428" max="8428" width="13.7109375" customWidth="1"/>
    <col min="8429" max="8429" width="13.28515625" bestFit="1" customWidth="1"/>
    <col min="8430" max="8430" width="17.28515625" customWidth="1"/>
    <col min="8431" max="8431" width="8.85546875" customWidth="1"/>
    <col min="8432" max="8432" width="33.42578125" customWidth="1"/>
    <col min="8433" max="8433" width="14.28515625" customWidth="1"/>
    <col min="8434" max="8434" width="12.85546875" customWidth="1"/>
    <col min="8435" max="8435" width="14.28515625" bestFit="1" customWidth="1"/>
    <col min="8436" max="8436" width="17.5703125" customWidth="1"/>
    <col min="8437" max="8437" width="17.28515625" customWidth="1"/>
    <col min="8438" max="8438" width="8.85546875" customWidth="1"/>
    <col min="8439" max="8439" width="33.42578125" customWidth="1"/>
    <col min="8440" max="8441" width="14.28515625" customWidth="1"/>
    <col min="8442" max="8442" width="15.28515625" bestFit="1" customWidth="1"/>
    <col min="8443" max="8444" width="17.5703125" customWidth="1"/>
    <col min="8445" max="8445" width="8.85546875" customWidth="1"/>
    <col min="8446" max="8446" width="33.42578125" customWidth="1"/>
    <col min="8447" max="8448" width="14.28515625" customWidth="1"/>
    <col min="8449" max="8449" width="15.28515625" bestFit="1" customWidth="1"/>
    <col min="8450" max="8451" width="17.5703125" customWidth="1"/>
    <col min="8452" max="8452" width="8.85546875" customWidth="1"/>
    <col min="8453" max="8453" width="42.7109375" customWidth="1"/>
    <col min="8454" max="8454" width="13.5703125" customWidth="1"/>
    <col min="8455" max="8455" width="14.28515625" customWidth="1"/>
    <col min="8456" max="8456" width="13.28515625" customWidth="1"/>
    <col min="8457" max="8457" width="13.140625" customWidth="1"/>
    <col min="8458" max="8458" width="16.7109375" customWidth="1"/>
    <col min="8459" max="8459" width="17.42578125" customWidth="1"/>
    <col min="8462" max="8462" width="41.7109375" customWidth="1"/>
    <col min="8463" max="8463" width="14" customWidth="1"/>
    <col min="8464" max="8464" width="15.5703125" customWidth="1"/>
    <col min="8465" max="8465" width="15.42578125" customWidth="1"/>
    <col min="8466" max="8466" width="14.42578125" customWidth="1"/>
    <col min="8467" max="8467" width="15.28515625" customWidth="1"/>
    <col min="8468" max="8468" width="16.7109375" customWidth="1"/>
    <col min="8681" max="8681" width="7.7109375" customWidth="1"/>
    <col min="8682" max="8682" width="40.28515625" customWidth="1"/>
    <col min="8683" max="8683" width="12.140625" customWidth="1"/>
    <col min="8684" max="8684" width="13.7109375" customWidth="1"/>
    <col min="8685" max="8685" width="13.28515625" bestFit="1" customWidth="1"/>
    <col min="8686" max="8686" width="17.28515625" customWidth="1"/>
    <col min="8687" max="8687" width="8.85546875" customWidth="1"/>
    <col min="8688" max="8688" width="33.42578125" customWidth="1"/>
    <col min="8689" max="8689" width="14.28515625" customWidth="1"/>
    <col min="8690" max="8690" width="12.85546875" customWidth="1"/>
    <col min="8691" max="8691" width="14.28515625" bestFit="1" customWidth="1"/>
    <col min="8692" max="8692" width="17.5703125" customWidth="1"/>
    <col min="8693" max="8693" width="17.28515625" customWidth="1"/>
    <col min="8694" max="8694" width="8.85546875" customWidth="1"/>
    <col min="8695" max="8695" width="33.42578125" customWidth="1"/>
    <col min="8696" max="8697" width="14.28515625" customWidth="1"/>
    <col min="8698" max="8698" width="15.28515625" bestFit="1" customWidth="1"/>
    <col min="8699" max="8700" width="17.5703125" customWidth="1"/>
    <col min="8701" max="8701" width="8.85546875" customWidth="1"/>
    <col min="8702" max="8702" width="33.42578125" customWidth="1"/>
    <col min="8703" max="8704" width="14.28515625" customWidth="1"/>
    <col min="8705" max="8705" width="15.28515625" bestFit="1" customWidth="1"/>
    <col min="8706" max="8707" width="17.5703125" customWidth="1"/>
    <col min="8708" max="8708" width="8.85546875" customWidth="1"/>
    <col min="8709" max="8709" width="42.7109375" customWidth="1"/>
    <col min="8710" max="8710" width="13.5703125" customWidth="1"/>
    <col min="8711" max="8711" width="14.28515625" customWidth="1"/>
    <col min="8712" max="8712" width="13.28515625" customWidth="1"/>
    <col min="8713" max="8713" width="13.140625" customWidth="1"/>
    <col min="8714" max="8714" width="16.7109375" customWidth="1"/>
    <col min="8715" max="8715" width="17.42578125" customWidth="1"/>
    <col min="8718" max="8718" width="41.7109375" customWidth="1"/>
    <col min="8719" max="8719" width="14" customWidth="1"/>
    <col min="8720" max="8720" width="15.5703125" customWidth="1"/>
    <col min="8721" max="8721" width="15.42578125" customWidth="1"/>
    <col min="8722" max="8722" width="14.42578125" customWidth="1"/>
    <col min="8723" max="8723" width="15.28515625" customWidth="1"/>
    <col min="8724" max="8724" width="16.7109375" customWidth="1"/>
    <col min="8937" max="8937" width="7.7109375" customWidth="1"/>
    <col min="8938" max="8938" width="40.28515625" customWidth="1"/>
    <col min="8939" max="8939" width="12.140625" customWidth="1"/>
    <col min="8940" max="8940" width="13.7109375" customWidth="1"/>
    <col min="8941" max="8941" width="13.28515625" bestFit="1" customWidth="1"/>
    <col min="8942" max="8942" width="17.28515625" customWidth="1"/>
    <col min="8943" max="8943" width="8.85546875" customWidth="1"/>
    <col min="8944" max="8944" width="33.42578125" customWidth="1"/>
    <col min="8945" max="8945" width="14.28515625" customWidth="1"/>
    <col min="8946" max="8946" width="12.85546875" customWidth="1"/>
    <col min="8947" max="8947" width="14.28515625" bestFit="1" customWidth="1"/>
    <col min="8948" max="8948" width="17.5703125" customWidth="1"/>
    <col min="8949" max="8949" width="17.28515625" customWidth="1"/>
    <col min="8950" max="8950" width="8.85546875" customWidth="1"/>
    <col min="8951" max="8951" width="33.42578125" customWidth="1"/>
    <col min="8952" max="8953" width="14.28515625" customWidth="1"/>
    <col min="8954" max="8954" width="15.28515625" bestFit="1" customWidth="1"/>
    <col min="8955" max="8956" width="17.5703125" customWidth="1"/>
    <col min="8957" max="8957" width="8.85546875" customWidth="1"/>
    <col min="8958" max="8958" width="33.42578125" customWidth="1"/>
    <col min="8959" max="8960" width="14.28515625" customWidth="1"/>
    <col min="8961" max="8961" width="15.28515625" bestFit="1" customWidth="1"/>
    <col min="8962" max="8963" width="17.5703125" customWidth="1"/>
    <col min="8964" max="8964" width="8.85546875" customWidth="1"/>
    <col min="8965" max="8965" width="42.7109375" customWidth="1"/>
    <col min="8966" max="8966" width="13.5703125" customWidth="1"/>
    <col min="8967" max="8967" width="14.28515625" customWidth="1"/>
    <col min="8968" max="8968" width="13.28515625" customWidth="1"/>
    <col min="8969" max="8969" width="13.140625" customWidth="1"/>
    <col min="8970" max="8970" width="16.7109375" customWidth="1"/>
    <col min="8971" max="8971" width="17.42578125" customWidth="1"/>
    <col min="8974" max="8974" width="41.7109375" customWidth="1"/>
    <col min="8975" max="8975" width="14" customWidth="1"/>
    <col min="8976" max="8976" width="15.5703125" customWidth="1"/>
    <col min="8977" max="8977" width="15.42578125" customWidth="1"/>
    <col min="8978" max="8978" width="14.42578125" customWidth="1"/>
    <col min="8979" max="8979" width="15.28515625" customWidth="1"/>
    <col min="8980" max="8980" width="16.7109375" customWidth="1"/>
    <col min="9193" max="9193" width="7.7109375" customWidth="1"/>
    <col min="9194" max="9194" width="40.28515625" customWidth="1"/>
    <col min="9195" max="9195" width="12.140625" customWidth="1"/>
    <col min="9196" max="9196" width="13.7109375" customWidth="1"/>
    <col min="9197" max="9197" width="13.28515625" bestFit="1" customWidth="1"/>
    <col min="9198" max="9198" width="17.28515625" customWidth="1"/>
    <col min="9199" max="9199" width="8.85546875" customWidth="1"/>
    <col min="9200" max="9200" width="33.42578125" customWidth="1"/>
    <col min="9201" max="9201" width="14.28515625" customWidth="1"/>
    <col min="9202" max="9202" width="12.85546875" customWidth="1"/>
    <col min="9203" max="9203" width="14.28515625" bestFit="1" customWidth="1"/>
    <col min="9204" max="9204" width="17.5703125" customWidth="1"/>
    <col min="9205" max="9205" width="17.28515625" customWidth="1"/>
    <col min="9206" max="9206" width="8.85546875" customWidth="1"/>
    <col min="9207" max="9207" width="33.42578125" customWidth="1"/>
    <col min="9208" max="9209" width="14.28515625" customWidth="1"/>
    <col min="9210" max="9210" width="15.28515625" bestFit="1" customWidth="1"/>
    <col min="9211" max="9212" width="17.5703125" customWidth="1"/>
    <col min="9213" max="9213" width="8.85546875" customWidth="1"/>
    <col min="9214" max="9214" width="33.42578125" customWidth="1"/>
    <col min="9215" max="9216" width="14.28515625" customWidth="1"/>
    <col min="9217" max="9217" width="15.28515625" bestFit="1" customWidth="1"/>
    <col min="9218" max="9219" width="17.5703125" customWidth="1"/>
    <col min="9220" max="9220" width="8.85546875" customWidth="1"/>
    <col min="9221" max="9221" width="42.7109375" customWidth="1"/>
    <col min="9222" max="9222" width="13.5703125" customWidth="1"/>
    <col min="9223" max="9223" width="14.28515625" customWidth="1"/>
    <col min="9224" max="9224" width="13.28515625" customWidth="1"/>
    <col min="9225" max="9225" width="13.140625" customWidth="1"/>
    <col min="9226" max="9226" width="16.7109375" customWidth="1"/>
    <col min="9227" max="9227" width="17.42578125" customWidth="1"/>
    <col min="9230" max="9230" width="41.7109375" customWidth="1"/>
    <col min="9231" max="9231" width="14" customWidth="1"/>
    <col min="9232" max="9232" width="15.5703125" customWidth="1"/>
    <col min="9233" max="9233" width="15.42578125" customWidth="1"/>
    <col min="9234" max="9234" width="14.42578125" customWidth="1"/>
    <col min="9235" max="9235" width="15.28515625" customWidth="1"/>
    <col min="9236" max="9236" width="16.7109375" customWidth="1"/>
    <col min="9449" max="9449" width="7.7109375" customWidth="1"/>
    <col min="9450" max="9450" width="40.28515625" customWidth="1"/>
    <col min="9451" max="9451" width="12.140625" customWidth="1"/>
    <col min="9452" max="9452" width="13.7109375" customWidth="1"/>
    <col min="9453" max="9453" width="13.28515625" bestFit="1" customWidth="1"/>
    <col min="9454" max="9454" width="17.28515625" customWidth="1"/>
    <col min="9455" max="9455" width="8.85546875" customWidth="1"/>
    <col min="9456" max="9456" width="33.42578125" customWidth="1"/>
    <col min="9457" max="9457" width="14.28515625" customWidth="1"/>
    <col min="9458" max="9458" width="12.85546875" customWidth="1"/>
    <col min="9459" max="9459" width="14.28515625" bestFit="1" customWidth="1"/>
    <col min="9460" max="9460" width="17.5703125" customWidth="1"/>
    <col min="9461" max="9461" width="17.28515625" customWidth="1"/>
    <col min="9462" max="9462" width="8.85546875" customWidth="1"/>
    <col min="9463" max="9463" width="33.42578125" customWidth="1"/>
    <col min="9464" max="9465" width="14.28515625" customWidth="1"/>
    <col min="9466" max="9466" width="15.28515625" bestFit="1" customWidth="1"/>
    <col min="9467" max="9468" width="17.5703125" customWidth="1"/>
    <col min="9469" max="9469" width="8.85546875" customWidth="1"/>
    <col min="9470" max="9470" width="33.42578125" customWidth="1"/>
    <col min="9471" max="9472" width="14.28515625" customWidth="1"/>
    <col min="9473" max="9473" width="15.28515625" bestFit="1" customWidth="1"/>
    <col min="9474" max="9475" width="17.5703125" customWidth="1"/>
    <col min="9476" max="9476" width="8.85546875" customWidth="1"/>
    <col min="9477" max="9477" width="42.7109375" customWidth="1"/>
    <col min="9478" max="9478" width="13.5703125" customWidth="1"/>
    <col min="9479" max="9479" width="14.28515625" customWidth="1"/>
    <col min="9480" max="9480" width="13.28515625" customWidth="1"/>
    <col min="9481" max="9481" width="13.140625" customWidth="1"/>
    <col min="9482" max="9482" width="16.7109375" customWidth="1"/>
    <col min="9483" max="9483" width="17.42578125" customWidth="1"/>
    <col min="9486" max="9486" width="41.7109375" customWidth="1"/>
    <col min="9487" max="9487" width="14" customWidth="1"/>
    <col min="9488" max="9488" width="15.5703125" customWidth="1"/>
    <col min="9489" max="9489" width="15.42578125" customWidth="1"/>
    <col min="9490" max="9490" width="14.42578125" customWidth="1"/>
    <col min="9491" max="9491" width="15.28515625" customWidth="1"/>
    <col min="9492" max="9492" width="16.7109375" customWidth="1"/>
    <col min="9705" max="9705" width="7.7109375" customWidth="1"/>
    <col min="9706" max="9706" width="40.28515625" customWidth="1"/>
    <col min="9707" max="9707" width="12.140625" customWidth="1"/>
    <col min="9708" max="9708" width="13.7109375" customWidth="1"/>
    <col min="9709" max="9709" width="13.28515625" bestFit="1" customWidth="1"/>
    <col min="9710" max="9710" width="17.28515625" customWidth="1"/>
    <col min="9711" max="9711" width="8.85546875" customWidth="1"/>
    <col min="9712" max="9712" width="33.42578125" customWidth="1"/>
    <col min="9713" max="9713" width="14.28515625" customWidth="1"/>
    <col min="9714" max="9714" width="12.85546875" customWidth="1"/>
    <col min="9715" max="9715" width="14.28515625" bestFit="1" customWidth="1"/>
    <col min="9716" max="9716" width="17.5703125" customWidth="1"/>
    <col min="9717" max="9717" width="17.28515625" customWidth="1"/>
    <col min="9718" max="9718" width="8.85546875" customWidth="1"/>
    <col min="9719" max="9719" width="33.42578125" customWidth="1"/>
    <col min="9720" max="9721" width="14.28515625" customWidth="1"/>
    <col min="9722" max="9722" width="15.28515625" bestFit="1" customWidth="1"/>
    <col min="9723" max="9724" width="17.5703125" customWidth="1"/>
    <col min="9725" max="9725" width="8.85546875" customWidth="1"/>
    <col min="9726" max="9726" width="33.42578125" customWidth="1"/>
    <col min="9727" max="9728" width="14.28515625" customWidth="1"/>
    <col min="9729" max="9729" width="15.28515625" bestFit="1" customWidth="1"/>
    <col min="9730" max="9731" width="17.5703125" customWidth="1"/>
    <col min="9732" max="9732" width="8.85546875" customWidth="1"/>
    <col min="9733" max="9733" width="42.7109375" customWidth="1"/>
    <col min="9734" max="9734" width="13.5703125" customWidth="1"/>
    <col min="9735" max="9735" width="14.28515625" customWidth="1"/>
    <col min="9736" max="9736" width="13.28515625" customWidth="1"/>
    <col min="9737" max="9737" width="13.140625" customWidth="1"/>
    <col min="9738" max="9738" width="16.7109375" customWidth="1"/>
    <col min="9739" max="9739" width="17.42578125" customWidth="1"/>
    <col min="9742" max="9742" width="41.7109375" customWidth="1"/>
    <col min="9743" max="9743" width="14" customWidth="1"/>
    <col min="9744" max="9744" width="15.5703125" customWidth="1"/>
    <col min="9745" max="9745" width="15.42578125" customWidth="1"/>
    <col min="9746" max="9746" width="14.42578125" customWidth="1"/>
    <col min="9747" max="9747" width="15.28515625" customWidth="1"/>
    <col min="9748" max="9748" width="16.7109375" customWidth="1"/>
    <col min="9961" max="9961" width="7.7109375" customWidth="1"/>
    <col min="9962" max="9962" width="40.28515625" customWidth="1"/>
    <col min="9963" max="9963" width="12.140625" customWidth="1"/>
    <col min="9964" max="9964" width="13.7109375" customWidth="1"/>
    <col min="9965" max="9965" width="13.28515625" bestFit="1" customWidth="1"/>
    <col min="9966" max="9966" width="17.28515625" customWidth="1"/>
    <col min="9967" max="9967" width="8.85546875" customWidth="1"/>
    <col min="9968" max="9968" width="33.42578125" customWidth="1"/>
    <col min="9969" max="9969" width="14.28515625" customWidth="1"/>
    <col min="9970" max="9970" width="12.85546875" customWidth="1"/>
    <col min="9971" max="9971" width="14.28515625" bestFit="1" customWidth="1"/>
    <col min="9972" max="9972" width="17.5703125" customWidth="1"/>
    <col min="9973" max="9973" width="17.28515625" customWidth="1"/>
    <col min="9974" max="9974" width="8.85546875" customWidth="1"/>
    <col min="9975" max="9975" width="33.42578125" customWidth="1"/>
    <col min="9976" max="9977" width="14.28515625" customWidth="1"/>
    <col min="9978" max="9978" width="15.28515625" bestFit="1" customWidth="1"/>
    <col min="9979" max="9980" width="17.5703125" customWidth="1"/>
    <col min="9981" max="9981" width="8.85546875" customWidth="1"/>
    <col min="9982" max="9982" width="33.42578125" customWidth="1"/>
    <col min="9983" max="9984" width="14.28515625" customWidth="1"/>
    <col min="9985" max="9985" width="15.28515625" bestFit="1" customWidth="1"/>
    <col min="9986" max="9987" width="17.5703125" customWidth="1"/>
    <col min="9988" max="9988" width="8.85546875" customWidth="1"/>
    <col min="9989" max="9989" width="42.7109375" customWidth="1"/>
    <col min="9990" max="9990" width="13.5703125" customWidth="1"/>
    <col min="9991" max="9991" width="14.28515625" customWidth="1"/>
    <col min="9992" max="9992" width="13.28515625" customWidth="1"/>
    <col min="9993" max="9993" width="13.140625" customWidth="1"/>
    <col min="9994" max="9994" width="16.7109375" customWidth="1"/>
    <col min="9995" max="9995" width="17.42578125" customWidth="1"/>
    <col min="9998" max="9998" width="41.7109375" customWidth="1"/>
    <col min="9999" max="9999" width="14" customWidth="1"/>
    <col min="10000" max="10000" width="15.5703125" customWidth="1"/>
    <col min="10001" max="10001" width="15.42578125" customWidth="1"/>
    <col min="10002" max="10002" width="14.42578125" customWidth="1"/>
    <col min="10003" max="10003" width="15.28515625" customWidth="1"/>
    <col min="10004" max="10004" width="16.7109375" customWidth="1"/>
    <col min="10217" max="10217" width="7.7109375" customWidth="1"/>
    <col min="10218" max="10218" width="40.28515625" customWidth="1"/>
    <col min="10219" max="10219" width="12.140625" customWidth="1"/>
    <col min="10220" max="10220" width="13.7109375" customWidth="1"/>
    <col min="10221" max="10221" width="13.28515625" bestFit="1" customWidth="1"/>
    <col min="10222" max="10222" width="17.28515625" customWidth="1"/>
    <col min="10223" max="10223" width="8.85546875" customWidth="1"/>
    <col min="10224" max="10224" width="33.42578125" customWidth="1"/>
    <col min="10225" max="10225" width="14.28515625" customWidth="1"/>
    <col min="10226" max="10226" width="12.85546875" customWidth="1"/>
    <col min="10227" max="10227" width="14.28515625" bestFit="1" customWidth="1"/>
    <col min="10228" max="10228" width="17.5703125" customWidth="1"/>
    <col min="10229" max="10229" width="17.28515625" customWidth="1"/>
    <col min="10230" max="10230" width="8.85546875" customWidth="1"/>
    <col min="10231" max="10231" width="33.42578125" customWidth="1"/>
    <col min="10232" max="10233" width="14.28515625" customWidth="1"/>
    <col min="10234" max="10234" width="15.28515625" bestFit="1" customWidth="1"/>
    <col min="10235" max="10236" width="17.5703125" customWidth="1"/>
    <col min="10237" max="10237" width="8.85546875" customWidth="1"/>
    <col min="10238" max="10238" width="33.42578125" customWidth="1"/>
    <col min="10239" max="10240" width="14.28515625" customWidth="1"/>
    <col min="10241" max="10241" width="15.28515625" bestFit="1" customWidth="1"/>
    <col min="10242" max="10243" width="17.5703125" customWidth="1"/>
    <col min="10244" max="10244" width="8.85546875" customWidth="1"/>
    <col min="10245" max="10245" width="42.7109375" customWidth="1"/>
    <col min="10246" max="10246" width="13.5703125" customWidth="1"/>
    <col min="10247" max="10247" width="14.28515625" customWidth="1"/>
    <col min="10248" max="10248" width="13.28515625" customWidth="1"/>
    <col min="10249" max="10249" width="13.140625" customWidth="1"/>
    <col min="10250" max="10250" width="16.7109375" customWidth="1"/>
    <col min="10251" max="10251" width="17.42578125" customWidth="1"/>
    <col min="10254" max="10254" width="41.7109375" customWidth="1"/>
    <col min="10255" max="10255" width="14" customWidth="1"/>
    <col min="10256" max="10256" width="15.5703125" customWidth="1"/>
    <col min="10257" max="10257" width="15.42578125" customWidth="1"/>
    <col min="10258" max="10258" width="14.42578125" customWidth="1"/>
    <col min="10259" max="10259" width="15.28515625" customWidth="1"/>
    <col min="10260" max="10260" width="16.7109375" customWidth="1"/>
    <col min="10473" max="10473" width="7.7109375" customWidth="1"/>
    <col min="10474" max="10474" width="40.28515625" customWidth="1"/>
    <col min="10475" max="10475" width="12.140625" customWidth="1"/>
    <col min="10476" max="10476" width="13.7109375" customWidth="1"/>
    <col min="10477" max="10477" width="13.28515625" bestFit="1" customWidth="1"/>
    <col min="10478" max="10478" width="17.28515625" customWidth="1"/>
    <col min="10479" max="10479" width="8.85546875" customWidth="1"/>
    <col min="10480" max="10480" width="33.42578125" customWidth="1"/>
    <col min="10481" max="10481" width="14.28515625" customWidth="1"/>
    <col min="10482" max="10482" width="12.85546875" customWidth="1"/>
    <col min="10483" max="10483" width="14.28515625" bestFit="1" customWidth="1"/>
    <col min="10484" max="10484" width="17.5703125" customWidth="1"/>
    <col min="10485" max="10485" width="17.28515625" customWidth="1"/>
    <col min="10486" max="10486" width="8.85546875" customWidth="1"/>
    <col min="10487" max="10487" width="33.42578125" customWidth="1"/>
    <col min="10488" max="10489" width="14.28515625" customWidth="1"/>
    <col min="10490" max="10490" width="15.28515625" bestFit="1" customWidth="1"/>
    <col min="10491" max="10492" width="17.5703125" customWidth="1"/>
    <col min="10493" max="10493" width="8.85546875" customWidth="1"/>
    <col min="10494" max="10494" width="33.42578125" customWidth="1"/>
    <col min="10495" max="10496" width="14.28515625" customWidth="1"/>
    <col min="10497" max="10497" width="15.28515625" bestFit="1" customWidth="1"/>
    <col min="10498" max="10499" width="17.5703125" customWidth="1"/>
    <col min="10500" max="10500" width="8.85546875" customWidth="1"/>
    <col min="10501" max="10501" width="42.7109375" customWidth="1"/>
    <col min="10502" max="10502" width="13.5703125" customWidth="1"/>
    <col min="10503" max="10503" width="14.28515625" customWidth="1"/>
    <col min="10504" max="10504" width="13.28515625" customWidth="1"/>
    <col min="10505" max="10505" width="13.140625" customWidth="1"/>
    <col min="10506" max="10506" width="16.7109375" customWidth="1"/>
    <col min="10507" max="10507" width="17.42578125" customWidth="1"/>
    <col min="10510" max="10510" width="41.7109375" customWidth="1"/>
    <col min="10511" max="10511" width="14" customWidth="1"/>
    <col min="10512" max="10512" width="15.5703125" customWidth="1"/>
    <col min="10513" max="10513" width="15.42578125" customWidth="1"/>
    <col min="10514" max="10514" width="14.42578125" customWidth="1"/>
    <col min="10515" max="10515" width="15.28515625" customWidth="1"/>
    <col min="10516" max="10516" width="16.7109375" customWidth="1"/>
    <col min="10729" max="10729" width="7.7109375" customWidth="1"/>
    <col min="10730" max="10730" width="40.28515625" customWidth="1"/>
    <col min="10731" max="10731" width="12.140625" customWidth="1"/>
    <col min="10732" max="10732" width="13.7109375" customWidth="1"/>
    <col min="10733" max="10733" width="13.28515625" bestFit="1" customWidth="1"/>
    <col min="10734" max="10734" width="17.28515625" customWidth="1"/>
    <col min="10735" max="10735" width="8.85546875" customWidth="1"/>
    <col min="10736" max="10736" width="33.42578125" customWidth="1"/>
    <col min="10737" max="10737" width="14.28515625" customWidth="1"/>
    <col min="10738" max="10738" width="12.85546875" customWidth="1"/>
    <col min="10739" max="10739" width="14.28515625" bestFit="1" customWidth="1"/>
    <col min="10740" max="10740" width="17.5703125" customWidth="1"/>
    <col min="10741" max="10741" width="17.28515625" customWidth="1"/>
    <col min="10742" max="10742" width="8.85546875" customWidth="1"/>
    <col min="10743" max="10743" width="33.42578125" customWidth="1"/>
    <col min="10744" max="10745" width="14.28515625" customWidth="1"/>
    <col min="10746" max="10746" width="15.28515625" bestFit="1" customWidth="1"/>
    <col min="10747" max="10748" width="17.5703125" customWidth="1"/>
    <col min="10749" max="10749" width="8.85546875" customWidth="1"/>
    <col min="10750" max="10750" width="33.42578125" customWidth="1"/>
    <col min="10751" max="10752" width="14.28515625" customWidth="1"/>
    <col min="10753" max="10753" width="15.28515625" bestFit="1" customWidth="1"/>
    <col min="10754" max="10755" width="17.5703125" customWidth="1"/>
    <col min="10756" max="10756" width="8.85546875" customWidth="1"/>
    <col min="10757" max="10757" width="42.7109375" customWidth="1"/>
    <col min="10758" max="10758" width="13.5703125" customWidth="1"/>
    <col min="10759" max="10759" width="14.28515625" customWidth="1"/>
    <col min="10760" max="10760" width="13.28515625" customWidth="1"/>
    <col min="10761" max="10761" width="13.140625" customWidth="1"/>
    <col min="10762" max="10762" width="16.7109375" customWidth="1"/>
    <col min="10763" max="10763" width="17.42578125" customWidth="1"/>
    <col min="10766" max="10766" width="41.7109375" customWidth="1"/>
    <col min="10767" max="10767" width="14" customWidth="1"/>
    <col min="10768" max="10768" width="15.5703125" customWidth="1"/>
    <col min="10769" max="10769" width="15.42578125" customWidth="1"/>
    <col min="10770" max="10770" width="14.42578125" customWidth="1"/>
    <col min="10771" max="10771" width="15.28515625" customWidth="1"/>
    <col min="10772" max="10772" width="16.7109375" customWidth="1"/>
    <col min="10985" max="10985" width="7.7109375" customWidth="1"/>
    <col min="10986" max="10986" width="40.28515625" customWidth="1"/>
    <col min="10987" max="10987" width="12.140625" customWidth="1"/>
    <col min="10988" max="10988" width="13.7109375" customWidth="1"/>
    <col min="10989" max="10989" width="13.28515625" bestFit="1" customWidth="1"/>
    <col min="10990" max="10990" width="17.28515625" customWidth="1"/>
    <col min="10991" max="10991" width="8.85546875" customWidth="1"/>
    <col min="10992" max="10992" width="33.42578125" customWidth="1"/>
    <col min="10993" max="10993" width="14.28515625" customWidth="1"/>
    <col min="10994" max="10994" width="12.85546875" customWidth="1"/>
    <col min="10995" max="10995" width="14.28515625" bestFit="1" customWidth="1"/>
    <col min="10996" max="10996" width="17.5703125" customWidth="1"/>
    <col min="10997" max="10997" width="17.28515625" customWidth="1"/>
    <col min="10998" max="10998" width="8.85546875" customWidth="1"/>
    <col min="10999" max="10999" width="33.42578125" customWidth="1"/>
    <col min="11000" max="11001" width="14.28515625" customWidth="1"/>
    <col min="11002" max="11002" width="15.28515625" bestFit="1" customWidth="1"/>
    <col min="11003" max="11004" width="17.5703125" customWidth="1"/>
    <col min="11005" max="11005" width="8.85546875" customWidth="1"/>
    <col min="11006" max="11006" width="33.42578125" customWidth="1"/>
    <col min="11007" max="11008" width="14.28515625" customWidth="1"/>
    <col min="11009" max="11009" width="15.28515625" bestFit="1" customWidth="1"/>
    <col min="11010" max="11011" width="17.5703125" customWidth="1"/>
    <col min="11012" max="11012" width="8.85546875" customWidth="1"/>
    <col min="11013" max="11013" width="42.7109375" customWidth="1"/>
    <col min="11014" max="11014" width="13.5703125" customWidth="1"/>
    <col min="11015" max="11015" width="14.28515625" customWidth="1"/>
    <col min="11016" max="11016" width="13.28515625" customWidth="1"/>
    <col min="11017" max="11017" width="13.140625" customWidth="1"/>
    <col min="11018" max="11018" width="16.7109375" customWidth="1"/>
    <col min="11019" max="11019" width="17.42578125" customWidth="1"/>
    <col min="11022" max="11022" width="41.7109375" customWidth="1"/>
    <col min="11023" max="11023" width="14" customWidth="1"/>
    <col min="11024" max="11024" width="15.5703125" customWidth="1"/>
    <col min="11025" max="11025" width="15.42578125" customWidth="1"/>
    <col min="11026" max="11026" width="14.42578125" customWidth="1"/>
    <col min="11027" max="11027" width="15.28515625" customWidth="1"/>
    <col min="11028" max="11028" width="16.7109375" customWidth="1"/>
    <col min="11241" max="11241" width="7.7109375" customWidth="1"/>
    <col min="11242" max="11242" width="40.28515625" customWidth="1"/>
    <col min="11243" max="11243" width="12.140625" customWidth="1"/>
    <col min="11244" max="11244" width="13.7109375" customWidth="1"/>
    <col min="11245" max="11245" width="13.28515625" bestFit="1" customWidth="1"/>
    <col min="11246" max="11246" width="17.28515625" customWidth="1"/>
    <col min="11247" max="11247" width="8.85546875" customWidth="1"/>
    <col min="11248" max="11248" width="33.42578125" customWidth="1"/>
    <col min="11249" max="11249" width="14.28515625" customWidth="1"/>
    <col min="11250" max="11250" width="12.85546875" customWidth="1"/>
    <col min="11251" max="11251" width="14.28515625" bestFit="1" customWidth="1"/>
    <col min="11252" max="11252" width="17.5703125" customWidth="1"/>
    <col min="11253" max="11253" width="17.28515625" customWidth="1"/>
    <col min="11254" max="11254" width="8.85546875" customWidth="1"/>
    <col min="11255" max="11255" width="33.42578125" customWidth="1"/>
    <col min="11256" max="11257" width="14.28515625" customWidth="1"/>
    <col min="11258" max="11258" width="15.28515625" bestFit="1" customWidth="1"/>
    <col min="11259" max="11260" width="17.5703125" customWidth="1"/>
    <col min="11261" max="11261" width="8.85546875" customWidth="1"/>
    <col min="11262" max="11262" width="33.42578125" customWidth="1"/>
    <col min="11263" max="11264" width="14.28515625" customWidth="1"/>
    <col min="11265" max="11265" width="15.28515625" bestFit="1" customWidth="1"/>
    <col min="11266" max="11267" width="17.5703125" customWidth="1"/>
    <col min="11268" max="11268" width="8.85546875" customWidth="1"/>
    <col min="11269" max="11269" width="42.7109375" customWidth="1"/>
    <col min="11270" max="11270" width="13.5703125" customWidth="1"/>
    <col min="11271" max="11271" width="14.28515625" customWidth="1"/>
    <col min="11272" max="11272" width="13.28515625" customWidth="1"/>
    <col min="11273" max="11273" width="13.140625" customWidth="1"/>
    <col min="11274" max="11274" width="16.7109375" customWidth="1"/>
    <col min="11275" max="11275" width="17.42578125" customWidth="1"/>
    <col min="11278" max="11278" width="41.7109375" customWidth="1"/>
    <col min="11279" max="11279" width="14" customWidth="1"/>
    <col min="11280" max="11280" width="15.5703125" customWidth="1"/>
    <col min="11281" max="11281" width="15.42578125" customWidth="1"/>
    <col min="11282" max="11282" width="14.42578125" customWidth="1"/>
    <col min="11283" max="11283" width="15.28515625" customWidth="1"/>
    <col min="11284" max="11284" width="16.7109375" customWidth="1"/>
    <col min="11497" max="11497" width="7.7109375" customWidth="1"/>
    <col min="11498" max="11498" width="40.28515625" customWidth="1"/>
    <col min="11499" max="11499" width="12.140625" customWidth="1"/>
    <col min="11500" max="11500" width="13.7109375" customWidth="1"/>
    <col min="11501" max="11501" width="13.28515625" bestFit="1" customWidth="1"/>
    <col min="11502" max="11502" width="17.28515625" customWidth="1"/>
    <col min="11503" max="11503" width="8.85546875" customWidth="1"/>
    <col min="11504" max="11504" width="33.42578125" customWidth="1"/>
    <col min="11505" max="11505" width="14.28515625" customWidth="1"/>
    <col min="11506" max="11506" width="12.85546875" customWidth="1"/>
    <col min="11507" max="11507" width="14.28515625" bestFit="1" customWidth="1"/>
    <col min="11508" max="11508" width="17.5703125" customWidth="1"/>
    <col min="11509" max="11509" width="17.28515625" customWidth="1"/>
    <col min="11510" max="11510" width="8.85546875" customWidth="1"/>
    <col min="11511" max="11511" width="33.42578125" customWidth="1"/>
    <col min="11512" max="11513" width="14.28515625" customWidth="1"/>
    <col min="11514" max="11514" width="15.28515625" bestFit="1" customWidth="1"/>
    <col min="11515" max="11516" width="17.5703125" customWidth="1"/>
    <col min="11517" max="11517" width="8.85546875" customWidth="1"/>
    <col min="11518" max="11518" width="33.42578125" customWidth="1"/>
    <col min="11519" max="11520" width="14.28515625" customWidth="1"/>
    <col min="11521" max="11521" width="15.28515625" bestFit="1" customWidth="1"/>
    <col min="11522" max="11523" width="17.5703125" customWidth="1"/>
    <col min="11524" max="11524" width="8.85546875" customWidth="1"/>
    <col min="11525" max="11525" width="42.7109375" customWidth="1"/>
    <col min="11526" max="11526" width="13.5703125" customWidth="1"/>
    <col min="11527" max="11527" width="14.28515625" customWidth="1"/>
    <col min="11528" max="11528" width="13.28515625" customWidth="1"/>
    <col min="11529" max="11529" width="13.140625" customWidth="1"/>
    <col min="11530" max="11530" width="16.7109375" customWidth="1"/>
    <col min="11531" max="11531" width="17.42578125" customWidth="1"/>
    <col min="11534" max="11534" width="41.7109375" customWidth="1"/>
    <col min="11535" max="11535" width="14" customWidth="1"/>
    <col min="11536" max="11536" width="15.5703125" customWidth="1"/>
    <col min="11537" max="11537" width="15.42578125" customWidth="1"/>
    <col min="11538" max="11538" width="14.42578125" customWidth="1"/>
    <col min="11539" max="11539" width="15.28515625" customWidth="1"/>
    <col min="11540" max="11540" width="16.7109375" customWidth="1"/>
    <col min="11753" max="11753" width="7.7109375" customWidth="1"/>
    <col min="11754" max="11754" width="40.28515625" customWidth="1"/>
    <col min="11755" max="11755" width="12.140625" customWidth="1"/>
    <col min="11756" max="11756" width="13.7109375" customWidth="1"/>
    <col min="11757" max="11757" width="13.28515625" bestFit="1" customWidth="1"/>
    <col min="11758" max="11758" width="17.28515625" customWidth="1"/>
    <col min="11759" max="11759" width="8.85546875" customWidth="1"/>
    <col min="11760" max="11760" width="33.42578125" customWidth="1"/>
    <col min="11761" max="11761" width="14.28515625" customWidth="1"/>
    <col min="11762" max="11762" width="12.85546875" customWidth="1"/>
    <col min="11763" max="11763" width="14.28515625" bestFit="1" customWidth="1"/>
    <col min="11764" max="11764" width="17.5703125" customWidth="1"/>
    <col min="11765" max="11765" width="17.28515625" customWidth="1"/>
    <col min="11766" max="11766" width="8.85546875" customWidth="1"/>
    <col min="11767" max="11767" width="33.42578125" customWidth="1"/>
    <col min="11768" max="11769" width="14.28515625" customWidth="1"/>
    <col min="11770" max="11770" width="15.28515625" bestFit="1" customWidth="1"/>
    <col min="11771" max="11772" width="17.5703125" customWidth="1"/>
    <col min="11773" max="11773" width="8.85546875" customWidth="1"/>
    <col min="11774" max="11774" width="33.42578125" customWidth="1"/>
    <col min="11775" max="11776" width="14.28515625" customWidth="1"/>
    <col min="11777" max="11777" width="15.28515625" bestFit="1" customWidth="1"/>
    <col min="11778" max="11779" width="17.5703125" customWidth="1"/>
    <col min="11780" max="11780" width="8.85546875" customWidth="1"/>
    <col min="11781" max="11781" width="42.7109375" customWidth="1"/>
    <col min="11782" max="11782" width="13.5703125" customWidth="1"/>
    <col min="11783" max="11783" width="14.28515625" customWidth="1"/>
    <col min="11784" max="11784" width="13.28515625" customWidth="1"/>
    <col min="11785" max="11785" width="13.140625" customWidth="1"/>
    <col min="11786" max="11786" width="16.7109375" customWidth="1"/>
    <col min="11787" max="11787" width="17.42578125" customWidth="1"/>
    <col min="11790" max="11790" width="41.7109375" customWidth="1"/>
    <col min="11791" max="11791" width="14" customWidth="1"/>
    <col min="11792" max="11792" width="15.5703125" customWidth="1"/>
    <col min="11793" max="11793" width="15.42578125" customWidth="1"/>
    <col min="11794" max="11794" width="14.42578125" customWidth="1"/>
    <col min="11795" max="11795" width="15.28515625" customWidth="1"/>
    <col min="11796" max="11796" width="16.7109375" customWidth="1"/>
    <col min="12009" max="12009" width="7.7109375" customWidth="1"/>
    <col min="12010" max="12010" width="40.28515625" customWidth="1"/>
    <col min="12011" max="12011" width="12.140625" customWidth="1"/>
    <col min="12012" max="12012" width="13.7109375" customWidth="1"/>
    <col min="12013" max="12013" width="13.28515625" bestFit="1" customWidth="1"/>
    <col min="12014" max="12014" width="17.28515625" customWidth="1"/>
    <col min="12015" max="12015" width="8.85546875" customWidth="1"/>
    <col min="12016" max="12016" width="33.42578125" customWidth="1"/>
    <col min="12017" max="12017" width="14.28515625" customWidth="1"/>
    <col min="12018" max="12018" width="12.85546875" customWidth="1"/>
    <col min="12019" max="12019" width="14.28515625" bestFit="1" customWidth="1"/>
    <col min="12020" max="12020" width="17.5703125" customWidth="1"/>
    <col min="12021" max="12021" width="17.28515625" customWidth="1"/>
    <col min="12022" max="12022" width="8.85546875" customWidth="1"/>
    <col min="12023" max="12023" width="33.42578125" customWidth="1"/>
    <col min="12024" max="12025" width="14.28515625" customWidth="1"/>
    <col min="12026" max="12026" width="15.28515625" bestFit="1" customWidth="1"/>
    <col min="12027" max="12028" width="17.5703125" customWidth="1"/>
    <col min="12029" max="12029" width="8.85546875" customWidth="1"/>
    <col min="12030" max="12030" width="33.42578125" customWidth="1"/>
    <col min="12031" max="12032" width="14.28515625" customWidth="1"/>
    <col min="12033" max="12033" width="15.28515625" bestFit="1" customWidth="1"/>
    <col min="12034" max="12035" width="17.5703125" customWidth="1"/>
    <col min="12036" max="12036" width="8.85546875" customWidth="1"/>
    <col min="12037" max="12037" width="42.7109375" customWidth="1"/>
    <col min="12038" max="12038" width="13.5703125" customWidth="1"/>
    <col min="12039" max="12039" width="14.28515625" customWidth="1"/>
    <col min="12040" max="12040" width="13.28515625" customWidth="1"/>
    <col min="12041" max="12041" width="13.140625" customWidth="1"/>
    <col min="12042" max="12042" width="16.7109375" customWidth="1"/>
    <col min="12043" max="12043" width="17.42578125" customWidth="1"/>
    <col min="12046" max="12046" width="41.7109375" customWidth="1"/>
    <col min="12047" max="12047" width="14" customWidth="1"/>
    <col min="12048" max="12048" width="15.5703125" customWidth="1"/>
    <col min="12049" max="12049" width="15.42578125" customWidth="1"/>
    <col min="12050" max="12050" width="14.42578125" customWidth="1"/>
    <col min="12051" max="12051" width="15.28515625" customWidth="1"/>
    <col min="12052" max="12052" width="16.7109375" customWidth="1"/>
    <col min="12265" max="12265" width="7.7109375" customWidth="1"/>
    <col min="12266" max="12266" width="40.28515625" customWidth="1"/>
    <col min="12267" max="12267" width="12.140625" customWidth="1"/>
    <col min="12268" max="12268" width="13.7109375" customWidth="1"/>
    <col min="12269" max="12269" width="13.28515625" bestFit="1" customWidth="1"/>
    <col min="12270" max="12270" width="17.28515625" customWidth="1"/>
    <col min="12271" max="12271" width="8.85546875" customWidth="1"/>
    <col min="12272" max="12272" width="33.42578125" customWidth="1"/>
    <col min="12273" max="12273" width="14.28515625" customWidth="1"/>
    <col min="12274" max="12274" width="12.85546875" customWidth="1"/>
    <col min="12275" max="12275" width="14.28515625" bestFit="1" customWidth="1"/>
    <col min="12276" max="12276" width="17.5703125" customWidth="1"/>
    <col min="12277" max="12277" width="17.28515625" customWidth="1"/>
    <col min="12278" max="12278" width="8.85546875" customWidth="1"/>
    <col min="12279" max="12279" width="33.42578125" customWidth="1"/>
    <col min="12280" max="12281" width="14.28515625" customWidth="1"/>
    <col min="12282" max="12282" width="15.28515625" bestFit="1" customWidth="1"/>
    <col min="12283" max="12284" width="17.5703125" customWidth="1"/>
    <col min="12285" max="12285" width="8.85546875" customWidth="1"/>
    <col min="12286" max="12286" width="33.42578125" customWidth="1"/>
    <col min="12287" max="12288" width="14.28515625" customWidth="1"/>
    <col min="12289" max="12289" width="15.28515625" bestFit="1" customWidth="1"/>
    <col min="12290" max="12291" width="17.5703125" customWidth="1"/>
    <col min="12292" max="12292" width="8.85546875" customWidth="1"/>
    <col min="12293" max="12293" width="42.7109375" customWidth="1"/>
    <col min="12294" max="12294" width="13.5703125" customWidth="1"/>
    <col min="12295" max="12295" width="14.28515625" customWidth="1"/>
    <col min="12296" max="12296" width="13.28515625" customWidth="1"/>
    <col min="12297" max="12297" width="13.140625" customWidth="1"/>
    <col min="12298" max="12298" width="16.7109375" customWidth="1"/>
    <col min="12299" max="12299" width="17.42578125" customWidth="1"/>
    <col min="12302" max="12302" width="41.7109375" customWidth="1"/>
    <col min="12303" max="12303" width="14" customWidth="1"/>
    <col min="12304" max="12304" width="15.5703125" customWidth="1"/>
    <col min="12305" max="12305" width="15.42578125" customWidth="1"/>
    <col min="12306" max="12306" width="14.42578125" customWidth="1"/>
    <col min="12307" max="12307" width="15.28515625" customWidth="1"/>
    <col min="12308" max="12308" width="16.7109375" customWidth="1"/>
    <col min="12521" max="12521" width="7.7109375" customWidth="1"/>
    <col min="12522" max="12522" width="40.28515625" customWidth="1"/>
    <col min="12523" max="12523" width="12.140625" customWidth="1"/>
    <col min="12524" max="12524" width="13.7109375" customWidth="1"/>
    <col min="12525" max="12525" width="13.28515625" bestFit="1" customWidth="1"/>
    <col min="12526" max="12526" width="17.28515625" customWidth="1"/>
    <col min="12527" max="12527" width="8.85546875" customWidth="1"/>
    <col min="12528" max="12528" width="33.42578125" customWidth="1"/>
    <col min="12529" max="12529" width="14.28515625" customWidth="1"/>
    <col min="12530" max="12530" width="12.85546875" customWidth="1"/>
    <col min="12531" max="12531" width="14.28515625" bestFit="1" customWidth="1"/>
    <col min="12532" max="12532" width="17.5703125" customWidth="1"/>
    <col min="12533" max="12533" width="17.28515625" customWidth="1"/>
    <col min="12534" max="12534" width="8.85546875" customWidth="1"/>
    <col min="12535" max="12535" width="33.42578125" customWidth="1"/>
    <col min="12536" max="12537" width="14.28515625" customWidth="1"/>
    <col min="12538" max="12538" width="15.28515625" bestFit="1" customWidth="1"/>
    <col min="12539" max="12540" width="17.5703125" customWidth="1"/>
    <col min="12541" max="12541" width="8.85546875" customWidth="1"/>
    <col min="12542" max="12542" width="33.42578125" customWidth="1"/>
    <col min="12543" max="12544" width="14.28515625" customWidth="1"/>
    <col min="12545" max="12545" width="15.28515625" bestFit="1" customWidth="1"/>
    <col min="12546" max="12547" width="17.5703125" customWidth="1"/>
    <col min="12548" max="12548" width="8.85546875" customWidth="1"/>
    <col min="12549" max="12549" width="42.7109375" customWidth="1"/>
    <col min="12550" max="12550" width="13.5703125" customWidth="1"/>
    <col min="12551" max="12551" width="14.28515625" customWidth="1"/>
    <col min="12552" max="12552" width="13.28515625" customWidth="1"/>
    <col min="12553" max="12553" width="13.140625" customWidth="1"/>
    <col min="12554" max="12554" width="16.7109375" customWidth="1"/>
    <col min="12555" max="12555" width="17.42578125" customWidth="1"/>
    <col min="12558" max="12558" width="41.7109375" customWidth="1"/>
    <col min="12559" max="12559" width="14" customWidth="1"/>
    <col min="12560" max="12560" width="15.5703125" customWidth="1"/>
    <col min="12561" max="12561" width="15.42578125" customWidth="1"/>
    <col min="12562" max="12562" width="14.42578125" customWidth="1"/>
    <col min="12563" max="12563" width="15.28515625" customWidth="1"/>
    <col min="12564" max="12564" width="16.7109375" customWidth="1"/>
    <col min="12777" max="12777" width="7.7109375" customWidth="1"/>
    <col min="12778" max="12778" width="40.28515625" customWidth="1"/>
    <col min="12779" max="12779" width="12.140625" customWidth="1"/>
    <col min="12780" max="12780" width="13.7109375" customWidth="1"/>
    <col min="12781" max="12781" width="13.28515625" bestFit="1" customWidth="1"/>
    <col min="12782" max="12782" width="17.28515625" customWidth="1"/>
    <col min="12783" max="12783" width="8.85546875" customWidth="1"/>
    <col min="12784" max="12784" width="33.42578125" customWidth="1"/>
    <col min="12785" max="12785" width="14.28515625" customWidth="1"/>
    <col min="12786" max="12786" width="12.85546875" customWidth="1"/>
    <col min="12787" max="12787" width="14.28515625" bestFit="1" customWidth="1"/>
    <col min="12788" max="12788" width="17.5703125" customWidth="1"/>
    <col min="12789" max="12789" width="17.28515625" customWidth="1"/>
    <col min="12790" max="12790" width="8.85546875" customWidth="1"/>
    <col min="12791" max="12791" width="33.42578125" customWidth="1"/>
    <col min="12792" max="12793" width="14.28515625" customWidth="1"/>
    <col min="12794" max="12794" width="15.28515625" bestFit="1" customWidth="1"/>
    <col min="12795" max="12796" width="17.5703125" customWidth="1"/>
    <col min="12797" max="12797" width="8.85546875" customWidth="1"/>
    <col min="12798" max="12798" width="33.42578125" customWidth="1"/>
    <col min="12799" max="12800" width="14.28515625" customWidth="1"/>
    <col min="12801" max="12801" width="15.28515625" bestFit="1" customWidth="1"/>
    <col min="12802" max="12803" width="17.5703125" customWidth="1"/>
    <col min="12804" max="12804" width="8.85546875" customWidth="1"/>
    <col min="12805" max="12805" width="42.7109375" customWidth="1"/>
    <col min="12806" max="12806" width="13.5703125" customWidth="1"/>
    <col min="12807" max="12807" width="14.28515625" customWidth="1"/>
    <col min="12808" max="12808" width="13.28515625" customWidth="1"/>
    <col min="12809" max="12809" width="13.140625" customWidth="1"/>
    <col min="12810" max="12810" width="16.7109375" customWidth="1"/>
    <col min="12811" max="12811" width="17.42578125" customWidth="1"/>
    <col min="12814" max="12814" width="41.7109375" customWidth="1"/>
    <col min="12815" max="12815" width="14" customWidth="1"/>
    <col min="12816" max="12816" width="15.5703125" customWidth="1"/>
    <col min="12817" max="12817" width="15.42578125" customWidth="1"/>
    <col min="12818" max="12818" width="14.42578125" customWidth="1"/>
    <col min="12819" max="12819" width="15.28515625" customWidth="1"/>
    <col min="12820" max="12820" width="16.7109375" customWidth="1"/>
    <col min="13033" max="13033" width="7.7109375" customWidth="1"/>
    <col min="13034" max="13034" width="40.28515625" customWidth="1"/>
    <col min="13035" max="13035" width="12.140625" customWidth="1"/>
    <col min="13036" max="13036" width="13.7109375" customWidth="1"/>
    <col min="13037" max="13037" width="13.28515625" bestFit="1" customWidth="1"/>
    <col min="13038" max="13038" width="17.28515625" customWidth="1"/>
    <col min="13039" max="13039" width="8.85546875" customWidth="1"/>
    <col min="13040" max="13040" width="33.42578125" customWidth="1"/>
    <col min="13041" max="13041" width="14.28515625" customWidth="1"/>
    <col min="13042" max="13042" width="12.85546875" customWidth="1"/>
    <col min="13043" max="13043" width="14.28515625" bestFit="1" customWidth="1"/>
    <col min="13044" max="13044" width="17.5703125" customWidth="1"/>
    <col min="13045" max="13045" width="17.28515625" customWidth="1"/>
    <col min="13046" max="13046" width="8.85546875" customWidth="1"/>
    <col min="13047" max="13047" width="33.42578125" customWidth="1"/>
    <col min="13048" max="13049" width="14.28515625" customWidth="1"/>
    <col min="13050" max="13050" width="15.28515625" bestFit="1" customWidth="1"/>
    <col min="13051" max="13052" width="17.5703125" customWidth="1"/>
    <col min="13053" max="13053" width="8.85546875" customWidth="1"/>
    <col min="13054" max="13054" width="33.42578125" customWidth="1"/>
    <col min="13055" max="13056" width="14.28515625" customWidth="1"/>
    <col min="13057" max="13057" width="15.28515625" bestFit="1" customWidth="1"/>
    <col min="13058" max="13059" width="17.5703125" customWidth="1"/>
    <col min="13060" max="13060" width="8.85546875" customWidth="1"/>
    <col min="13061" max="13061" width="42.7109375" customWidth="1"/>
    <col min="13062" max="13062" width="13.5703125" customWidth="1"/>
    <col min="13063" max="13063" width="14.28515625" customWidth="1"/>
    <col min="13064" max="13064" width="13.28515625" customWidth="1"/>
    <col min="13065" max="13065" width="13.140625" customWidth="1"/>
    <col min="13066" max="13066" width="16.7109375" customWidth="1"/>
    <col min="13067" max="13067" width="17.42578125" customWidth="1"/>
    <col min="13070" max="13070" width="41.7109375" customWidth="1"/>
    <col min="13071" max="13071" width="14" customWidth="1"/>
    <col min="13072" max="13072" width="15.5703125" customWidth="1"/>
    <col min="13073" max="13073" width="15.42578125" customWidth="1"/>
    <col min="13074" max="13074" width="14.42578125" customWidth="1"/>
    <col min="13075" max="13075" width="15.28515625" customWidth="1"/>
    <col min="13076" max="13076" width="16.7109375" customWidth="1"/>
    <col min="13289" max="13289" width="7.7109375" customWidth="1"/>
    <col min="13290" max="13290" width="40.28515625" customWidth="1"/>
    <col min="13291" max="13291" width="12.140625" customWidth="1"/>
    <col min="13292" max="13292" width="13.7109375" customWidth="1"/>
    <col min="13293" max="13293" width="13.28515625" bestFit="1" customWidth="1"/>
    <col min="13294" max="13294" width="17.28515625" customWidth="1"/>
    <col min="13295" max="13295" width="8.85546875" customWidth="1"/>
    <col min="13296" max="13296" width="33.42578125" customWidth="1"/>
    <col min="13297" max="13297" width="14.28515625" customWidth="1"/>
    <col min="13298" max="13298" width="12.85546875" customWidth="1"/>
    <col min="13299" max="13299" width="14.28515625" bestFit="1" customWidth="1"/>
    <col min="13300" max="13300" width="17.5703125" customWidth="1"/>
    <col min="13301" max="13301" width="17.28515625" customWidth="1"/>
    <col min="13302" max="13302" width="8.85546875" customWidth="1"/>
    <col min="13303" max="13303" width="33.42578125" customWidth="1"/>
    <col min="13304" max="13305" width="14.28515625" customWidth="1"/>
    <col min="13306" max="13306" width="15.28515625" bestFit="1" customWidth="1"/>
    <col min="13307" max="13308" width="17.5703125" customWidth="1"/>
    <col min="13309" max="13309" width="8.85546875" customWidth="1"/>
    <col min="13310" max="13310" width="33.42578125" customWidth="1"/>
    <col min="13311" max="13312" width="14.28515625" customWidth="1"/>
    <col min="13313" max="13313" width="15.28515625" bestFit="1" customWidth="1"/>
    <col min="13314" max="13315" width="17.5703125" customWidth="1"/>
    <col min="13316" max="13316" width="8.85546875" customWidth="1"/>
    <col min="13317" max="13317" width="42.7109375" customWidth="1"/>
    <col min="13318" max="13318" width="13.5703125" customWidth="1"/>
    <col min="13319" max="13319" width="14.28515625" customWidth="1"/>
    <col min="13320" max="13320" width="13.28515625" customWidth="1"/>
    <col min="13321" max="13321" width="13.140625" customWidth="1"/>
    <col min="13322" max="13322" width="16.7109375" customWidth="1"/>
    <col min="13323" max="13323" width="17.42578125" customWidth="1"/>
    <col min="13326" max="13326" width="41.7109375" customWidth="1"/>
    <col min="13327" max="13327" width="14" customWidth="1"/>
    <col min="13328" max="13328" width="15.5703125" customWidth="1"/>
    <col min="13329" max="13329" width="15.42578125" customWidth="1"/>
    <col min="13330" max="13330" width="14.42578125" customWidth="1"/>
    <col min="13331" max="13331" width="15.28515625" customWidth="1"/>
    <col min="13332" max="13332" width="16.7109375" customWidth="1"/>
    <col min="13545" max="13545" width="7.7109375" customWidth="1"/>
    <col min="13546" max="13546" width="40.28515625" customWidth="1"/>
    <col min="13547" max="13547" width="12.140625" customWidth="1"/>
    <col min="13548" max="13548" width="13.7109375" customWidth="1"/>
    <col min="13549" max="13549" width="13.28515625" bestFit="1" customWidth="1"/>
    <col min="13550" max="13550" width="17.28515625" customWidth="1"/>
    <col min="13551" max="13551" width="8.85546875" customWidth="1"/>
    <col min="13552" max="13552" width="33.42578125" customWidth="1"/>
    <col min="13553" max="13553" width="14.28515625" customWidth="1"/>
    <col min="13554" max="13554" width="12.85546875" customWidth="1"/>
    <col min="13555" max="13555" width="14.28515625" bestFit="1" customWidth="1"/>
    <col min="13556" max="13556" width="17.5703125" customWidth="1"/>
    <col min="13557" max="13557" width="17.28515625" customWidth="1"/>
    <col min="13558" max="13558" width="8.85546875" customWidth="1"/>
    <col min="13559" max="13559" width="33.42578125" customWidth="1"/>
    <col min="13560" max="13561" width="14.28515625" customWidth="1"/>
    <col min="13562" max="13562" width="15.28515625" bestFit="1" customWidth="1"/>
    <col min="13563" max="13564" width="17.5703125" customWidth="1"/>
    <col min="13565" max="13565" width="8.85546875" customWidth="1"/>
    <col min="13566" max="13566" width="33.42578125" customWidth="1"/>
    <col min="13567" max="13568" width="14.28515625" customWidth="1"/>
    <col min="13569" max="13569" width="15.28515625" bestFit="1" customWidth="1"/>
    <col min="13570" max="13571" width="17.5703125" customWidth="1"/>
    <col min="13572" max="13572" width="8.85546875" customWidth="1"/>
    <col min="13573" max="13573" width="42.7109375" customWidth="1"/>
    <col min="13574" max="13574" width="13.5703125" customWidth="1"/>
    <col min="13575" max="13575" width="14.28515625" customWidth="1"/>
    <col min="13576" max="13576" width="13.28515625" customWidth="1"/>
    <col min="13577" max="13577" width="13.140625" customWidth="1"/>
    <col min="13578" max="13578" width="16.7109375" customWidth="1"/>
    <col min="13579" max="13579" width="17.42578125" customWidth="1"/>
    <col min="13582" max="13582" width="41.7109375" customWidth="1"/>
    <col min="13583" max="13583" width="14" customWidth="1"/>
    <col min="13584" max="13584" width="15.5703125" customWidth="1"/>
    <col min="13585" max="13585" width="15.42578125" customWidth="1"/>
    <col min="13586" max="13586" width="14.42578125" customWidth="1"/>
    <col min="13587" max="13587" width="15.28515625" customWidth="1"/>
    <col min="13588" max="13588" width="16.7109375" customWidth="1"/>
    <col min="13801" max="13801" width="7.7109375" customWidth="1"/>
    <col min="13802" max="13802" width="40.28515625" customWidth="1"/>
    <col min="13803" max="13803" width="12.140625" customWidth="1"/>
    <col min="13804" max="13804" width="13.7109375" customWidth="1"/>
    <col min="13805" max="13805" width="13.28515625" bestFit="1" customWidth="1"/>
    <col min="13806" max="13806" width="17.28515625" customWidth="1"/>
    <col min="13807" max="13807" width="8.85546875" customWidth="1"/>
    <col min="13808" max="13808" width="33.42578125" customWidth="1"/>
    <col min="13809" max="13809" width="14.28515625" customWidth="1"/>
    <col min="13810" max="13810" width="12.85546875" customWidth="1"/>
    <col min="13811" max="13811" width="14.28515625" bestFit="1" customWidth="1"/>
    <col min="13812" max="13812" width="17.5703125" customWidth="1"/>
    <col min="13813" max="13813" width="17.28515625" customWidth="1"/>
    <col min="13814" max="13814" width="8.85546875" customWidth="1"/>
    <col min="13815" max="13815" width="33.42578125" customWidth="1"/>
    <col min="13816" max="13817" width="14.28515625" customWidth="1"/>
    <col min="13818" max="13818" width="15.28515625" bestFit="1" customWidth="1"/>
    <col min="13819" max="13820" width="17.5703125" customWidth="1"/>
    <col min="13821" max="13821" width="8.85546875" customWidth="1"/>
    <col min="13822" max="13822" width="33.42578125" customWidth="1"/>
    <col min="13823" max="13824" width="14.28515625" customWidth="1"/>
    <col min="13825" max="13825" width="15.28515625" bestFit="1" customWidth="1"/>
    <col min="13826" max="13827" width="17.5703125" customWidth="1"/>
    <col min="13828" max="13828" width="8.85546875" customWidth="1"/>
    <col min="13829" max="13829" width="42.7109375" customWidth="1"/>
    <col min="13830" max="13830" width="13.5703125" customWidth="1"/>
    <col min="13831" max="13831" width="14.28515625" customWidth="1"/>
    <col min="13832" max="13832" width="13.28515625" customWidth="1"/>
    <col min="13833" max="13833" width="13.140625" customWidth="1"/>
    <col min="13834" max="13834" width="16.7109375" customWidth="1"/>
    <col min="13835" max="13835" width="17.42578125" customWidth="1"/>
    <col min="13838" max="13838" width="41.7109375" customWidth="1"/>
    <col min="13839" max="13839" width="14" customWidth="1"/>
    <col min="13840" max="13840" width="15.5703125" customWidth="1"/>
    <col min="13841" max="13841" width="15.42578125" customWidth="1"/>
    <col min="13842" max="13842" width="14.42578125" customWidth="1"/>
    <col min="13843" max="13843" width="15.28515625" customWidth="1"/>
    <col min="13844" max="13844" width="16.7109375" customWidth="1"/>
    <col min="14057" max="14057" width="7.7109375" customWidth="1"/>
    <col min="14058" max="14058" width="40.28515625" customWidth="1"/>
    <col min="14059" max="14059" width="12.140625" customWidth="1"/>
    <col min="14060" max="14060" width="13.7109375" customWidth="1"/>
    <col min="14061" max="14061" width="13.28515625" bestFit="1" customWidth="1"/>
    <col min="14062" max="14062" width="17.28515625" customWidth="1"/>
    <col min="14063" max="14063" width="8.85546875" customWidth="1"/>
    <col min="14064" max="14064" width="33.42578125" customWidth="1"/>
    <col min="14065" max="14065" width="14.28515625" customWidth="1"/>
    <col min="14066" max="14066" width="12.85546875" customWidth="1"/>
    <col min="14067" max="14067" width="14.28515625" bestFit="1" customWidth="1"/>
    <col min="14068" max="14068" width="17.5703125" customWidth="1"/>
    <col min="14069" max="14069" width="17.28515625" customWidth="1"/>
    <col min="14070" max="14070" width="8.85546875" customWidth="1"/>
    <col min="14071" max="14071" width="33.42578125" customWidth="1"/>
    <col min="14072" max="14073" width="14.28515625" customWidth="1"/>
    <col min="14074" max="14074" width="15.28515625" bestFit="1" customWidth="1"/>
    <col min="14075" max="14076" width="17.5703125" customWidth="1"/>
    <col min="14077" max="14077" width="8.85546875" customWidth="1"/>
    <col min="14078" max="14078" width="33.42578125" customWidth="1"/>
    <col min="14079" max="14080" width="14.28515625" customWidth="1"/>
    <col min="14081" max="14081" width="15.28515625" bestFit="1" customWidth="1"/>
    <col min="14082" max="14083" width="17.5703125" customWidth="1"/>
    <col min="14084" max="14084" width="8.85546875" customWidth="1"/>
    <col min="14085" max="14085" width="42.7109375" customWidth="1"/>
    <col min="14086" max="14086" width="13.5703125" customWidth="1"/>
    <col min="14087" max="14087" width="14.28515625" customWidth="1"/>
    <col min="14088" max="14088" width="13.28515625" customWidth="1"/>
    <col min="14089" max="14089" width="13.140625" customWidth="1"/>
    <col min="14090" max="14090" width="16.7109375" customWidth="1"/>
    <col min="14091" max="14091" width="17.42578125" customWidth="1"/>
    <col min="14094" max="14094" width="41.7109375" customWidth="1"/>
    <col min="14095" max="14095" width="14" customWidth="1"/>
    <col min="14096" max="14096" width="15.5703125" customWidth="1"/>
    <col min="14097" max="14097" width="15.42578125" customWidth="1"/>
    <col min="14098" max="14098" width="14.42578125" customWidth="1"/>
    <col min="14099" max="14099" width="15.28515625" customWidth="1"/>
    <col min="14100" max="14100" width="16.7109375" customWidth="1"/>
    <col min="14313" max="14313" width="7.7109375" customWidth="1"/>
    <col min="14314" max="14314" width="40.28515625" customWidth="1"/>
    <col min="14315" max="14315" width="12.140625" customWidth="1"/>
    <col min="14316" max="14316" width="13.7109375" customWidth="1"/>
    <col min="14317" max="14317" width="13.28515625" bestFit="1" customWidth="1"/>
    <col min="14318" max="14318" width="17.28515625" customWidth="1"/>
    <col min="14319" max="14319" width="8.85546875" customWidth="1"/>
    <col min="14320" max="14320" width="33.42578125" customWidth="1"/>
    <col min="14321" max="14321" width="14.28515625" customWidth="1"/>
    <col min="14322" max="14322" width="12.85546875" customWidth="1"/>
    <col min="14323" max="14323" width="14.28515625" bestFit="1" customWidth="1"/>
    <col min="14324" max="14324" width="17.5703125" customWidth="1"/>
    <col min="14325" max="14325" width="17.28515625" customWidth="1"/>
    <col min="14326" max="14326" width="8.85546875" customWidth="1"/>
    <col min="14327" max="14327" width="33.42578125" customWidth="1"/>
    <col min="14328" max="14329" width="14.28515625" customWidth="1"/>
    <col min="14330" max="14330" width="15.28515625" bestFit="1" customWidth="1"/>
    <col min="14331" max="14332" width="17.5703125" customWidth="1"/>
    <col min="14333" max="14333" width="8.85546875" customWidth="1"/>
    <col min="14334" max="14334" width="33.42578125" customWidth="1"/>
    <col min="14335" max="14336" width="14.28515625" customWidth="1"/>
    <col min="14337" max="14337" width="15.28515625" bestFit="1" customWidth="1"/>
    <col min="14338" max="14339" width="17.5703125" customWidth="1"/>
    <col min="14340" max="14340" width="8.85546875" customWidth="1"/>
    <col min="14341" max="14341" width="42.7109375" customWidth="1"/>
    <col min="14342" max="14342" width="13.5703125" customWidth="1"/>
    <col min="14343" max="14343" width="14.28515625" customWidth="1"/>
    <col min="14344" max="14344" width="13.28515625" customWidth="1"/>
    <col min="14345" max="14345" width="13.140625" customWidth="1"/>
    <col min="14346" max="14346" width="16.7109375" customWidth="1"/>
    <col min="14347" max="14347" width="17.42578125" customWidth="1"/>
    <col min="14350" max="14350" width="41.7109375" customWidth="1"/>
    <col min="14351" max="14351" width="14" customWidth="1"/>
    <col min="14352" max="14352" width="15.5703125" customWidth="1"/>
    <col min="14353" max="14353" width="15.42578125" customWidth="1"/>
    <col min="14354" max="14354" width="14.42578125" customWidth="1"/>
    <col min="14355" max="14355" width="15.28515625" customWidth="1"/>
    <col min="14356" max="14356" width="16.7109375" customWidth="1"/>
    <col min="14569" max="14569" width="7.7109375" customWidth="1"/>
    <col min="14570" max="14570" width="40.28515625" customWidth="1"/>
    <col min="14571" max="14571" width="12.140625" customWidth="1"/>
    <col min="14572" max="14572" width="13.7109375" customWidth="1"/>
    <col min="14573" max="14573" width="13.28515625" bestFit="1" customWidth="1"/>
    <col min="14574" max="14574" width="17.28515625" customWidth="1"/>
    <col min="14575" max="14575" width="8.85546875" customWidth="1"/>
    <col min="14576" max="14576" width="33.42578125" customWidth="1"/>
    <col min="14577" max="14577" width="14.28515625" customWidth="1"/>
    <col min="14578" max="14578" width="12.85546875" customWidth="1"/>
    <col min="14579" max="14579" width="14.28515625" bestFit="1" customWidth="1"/>
    <col min="14580" max="14580" width="17.5703125" customWidth="1"/>
    <col min="14581" max="14581" width="17.28515625" customWidth="1"/>
    <col min="14582" max="14582" width="8.85546875" customWidth="1"/>
    <col min="14583" max="14583" width="33.42578125" customWidth="1"/>
    <col min="14584" max="14585" width="14.28515625" customWidth="1"/>
    <col min="14586" max="14586" width="15.28515625" bestFit="1" customWidth="1"/>
    <col min="14587" max="14588" width="17.5703125" customWidth="1"/>
    <col min="14589" max="14589" width="8.85546875" customWidth="1"/>
    <col min="14590" max="14590" width="33.42578125" customWidth="1"/>
    <col min="14591" max="14592" width="14.28515625" customWidth="1"/>
    <col min="14593" max="14593" width="15.28515625" bestFit="1" customWidth="1"/>
    <col min="14594" max="14595" width="17.5703125" customWidth="1"/>
    <col min="14596" max="14596" width="8.85546875" customWidth="1"/>
    <col min="14597" max="14597" width="42.7109375" customWidth="1"/>
    <col min="14598" max="14598" width="13.5703125" customWidth="1"/>
    <col min="14599" max="14599" width="14.28515625" customWidth="1"/>
    <col min="14600" max="14600" width="13.28515625" customWidth="1"/>
    <col min="14601" max="14601" width="13.140625" customWidth="1"/>
    <col min="14602" max="14602" width="16.7109375" customWidth="1"/>
    <col min="14603" max="14603" width="17.42578125" customWidth="1"/>
    <col min="14606" max="14606" width="41.7109375" customWidth="1"/>
    <col min="14607" max="14607" width="14" customWidth="1"/>
    <col min="14608" max="14608" width="15.5703125" customWidth="1"/>
    <col min="14609" max="14609" width="15.42578125" customWidth="1"/>
    <col min="14610" max="14610" width="14.42578125" customWidth="1"/>
    <col min="14611" max="14611" width="15.28515625" customWidth="1"/>
    <col min="14612" max="14612" width="16.7109375" customWidth="1"/>
    <col min="14825" max="14825" width="7.7109375" customWidth="1"/>
    <col min="14826" max="14826" width="40.28515625" customWidth="1"/>
    <col min="14827" max="14827" width="12.140625" customWidth="1"/>
    <col min="14828" max="14828" width="13.7109375" customWidth="1"/>
    <col min="14829" max="14829" width="13.28515625" bestFit="1" customWidth="1"/>
    <col min="14830" max="14830" width="17.28515625" customWidth="1"/>
    <col min="14831" max="14831" width="8.85546875" customWidth="1"/>
    <col min="14832" max="14832" width="33.42578125" customWidth="1"/>
    <col min="14833" max="14833" width="14.28515625" customWidth="1"/>
    <col min="14834" max="14834" width="12.85546875" customWidth="1"/>
    <col min="14835" max="14835" width="14.28515625" bestFit="1" customWidth="1"/>
    <col min="14836" max="14836" width="17.5703125" customWidth="1"/>
    <col min="14837" max="14837" width="17.28515625" customWidth="1"/>
    <col min="14838" max="14838" width="8.85546875" customWidth="1"/>
    <col min="14839" max="14839" width="33.42578125" customWidth="1"/>
    <col min="14840" max="14841" width="14.28515625" customWidth="1"/>
    <col min="14842" max="14842" width="15.28515625" bestFit="1" customWidth="1"/>
    <col min="14843" max="14844" width="17.5703125" customWidth="1"/>
    <col min="14845" max="14845" width="8.85546875" customWidth="1"/>
    <col min="14846" max="14846" width="33.42578125" customWidth="1"/>
    <col min="14847" max="14848" width="14.28515625" customWidth="1"/>
    <col min="14849" max="14849" width="15.28515625" bestFit="1" customWidth="1"/>
    <col min="14850" max="14851" width="17.5703125" customWidth="1"/>
    <col min="14852" max="14852" width="8.85546875" customWidth="1"/>
    <col min="14853" max="14853" width="42.7109375" customWidth="1"/>
    <col min="14854" max="14854" width="13.5703125" customWidth="1"/>
    <col min="14855" max="14855" width="14.28515625" customWidth="1"/>
    <col min="14856" max="14856" width="13.28515625" customWidth="1"/>
    <col min="14857" max="14857" width="13.140625" customWidth="1"/>
    <col min="14858" max="14858" width="16.7109375" customWidth="1"/>
    <col min="14859" max="14859" width="17.42578125" customWidth="1"/>
    <col min="14862" max="14862" width="41.7109375" customWidth="1"/>
    <col min="14863" max="14863" width="14" customWidth="1"/>
    <col min="14864" max="14864" width="15.5703125" customWidth="1"/>
    <col min="14865" max="14865" width="15.42578125" customWidth="1"/>
    <col min="14866" max="14866" width="14.42578125" customWidth="1"/>
    <col min="14867" max="14867" width="15.28515625" customWidth="1"/>
    <col min="14868" max="14868" width="16.7109375" customWidth="1"/>
    <col min="15081" max="15081" width="7.7109375" customWidth="1"/>
    <col min="15082" max="15082" width="40.28515625" customWidth="1"/>
    <col min="15083" max="15083" width="12.140625" customWidth="1"/>
    <col min="15084" max="15084" width="13.7109375" customWidth="1"/>
    <col min="15085" max="15085" width="13.28515625" bestFit="1" customWidth="1"/>
    <col min="15086" max="15086" width="17.28515625" customWidth="1"/>
    <col min="15087" max="15087" width="8.85546875" customWidth="1"/>
    <col min="15088" max="15088" width="33.42578125" customWidth="1"/>
    <col min="15089" max="15089" width="14.28515625" customWidth="1"/>
    <col min="15090" max="15090" width="12.85546875" customWidth="1"/>
    <col min="15091" max="15091" width="14.28515625" bestFit="1" customWidth="1"/>
    <col min="15092" max="15092" width="17.5703125" customWidth="1"/>
    <col min="15093" max="15093" width="17.28515625" customWidth="1"/>
    <col min="15094" max="15094" width="8.85546875" customWidth="1"/>
    <col min="15095" max="15095" width="33.42578125" customWidth="1"/>
    <col min="15096" max="15097" width="14.28515625" customWidth="1"/>
    <col min="15098" max="15098" width="15.28515625" bestFit="1" customWidth="1"/>
    <col min="15099" max="15100" width="17.5703125" customWidth="1"/>
    <col min="15101" max="15101" width="8.85546875" customWidth="1"/>
    <col min="15102" max="15102" width="33.42578125" customWidth="1"/>
    <col min="15103" max="15104" width="14.28515625" customWidth="1"/>
    <col min="15105" max="15105" width="15.28515625" bestFit="1" customWidth="1"/>
    <col min="15106" max="15107" width="17.5703125" customWidth="1"/>
    <col min="15108" max="15108" width="8.85546875" customWidth="1"/>
    <col min="15109" max="15109" width="42.7109375" customWidth="1"/>
    <col min="15110" max="15110" width="13.5703125" customWidth="1"/>
    <col min="15111" max="15111" width="14.28515625" customWidth="1"/>
    <col min="15112" max="15112" width="13.28515625" customWidth="1"/>
    <col min="15113" max="15113" width="13.140625" customWidth="1"/>
    <col min="15114" max="15114" width="16.7109375" customWidth="1"/>
    <col min="15115" max="15115" width="17.42578125" customWidth="1"/>
    <col min="15118" max="15118" width="41.7109375" customWidth="1"/>
    <col min="15119" max="15119" width="14" customWidth="1"/>
    <col min="15120" max="15120" width="15.5703125" customWidth="1"/>
    <col min="15121" max="15121" width="15.42578125" customWidth="1"/>
    <col min="15122" max="15122" width="14.42578125" customWidth="1"/>
    <col min="15123" max="15123" width="15.28515625" customWidth="1"/>
    <col min="15124" max="15124" width="16.7109375" customWidth="1"/>
    <col min="15337" max="15337" width="7.7109375" customWidth="1"/>
    <col min="15338" max="15338" width="40.28515625" customWidth="1"/>
    <col min="15339" max="15339" width="12.140625" customWidth="1"/>
    <col min="15340" max="15340" width="13.7109375" customWidth="1"/>
    <col min="15341" max="15341" width="13.28515625" bestFit="1" customWidth="1"/>
    <col min="15342" max="15342" width="17.28515625" customWidth="1"/>
    <col min="15343" max="15343" width="8.85546875" customWidth="1"/>
    <col min="15344" max="15344" width="33.42578125" customWidth="1"/>
    <col min="15345" max="15345" width="14.28515625" customWidth="1"/>
    <col min="15346" max="15346" width="12.85546875" customWidth="1"/>
    <col min="15347" max="15347" width="14.28515625" bestFit="1" customWidth="1"/>
    <col min="15348" max="15348" width="17.5703125" customWidth="1"/>
    <col min="15349" max="15349" width="17.28515625" customWidth="1"/>
    <col min="15350" max="15350" width="8.85546875" customWidth="1"/>
    <col min="15351" max="15351" width="33.42578125" customWidth="1"/>
    <col min="15352" max="15353" width="14.28515625" customWidth="1"/>
    <col min="15354" max="15354" width="15.28515625" bestFit="1" customWidth="1"/>
    <col min="15355" max="15356" width="17.5703125" customWidth="1"/>
    <col min="15357" max="15357" width="8.85546875" customWidth="1"/>
    <col min="15358" max="15358" width="33.42578125" customWidth="1"/>
    <col min="15359" max="15360" width="14.28515625" customWidth="1"/>
    <col min="15361" max="15361" width="15.28515625" bestFit="1" customWidth="1"/>
    <col min="15362" max="15363" width="17.5703125" customWidth="1"/>
    <col min="15364" max="15364" width="8.85546875" customWidth="1"/>
    <col min="15365" max="15365" width="42.7109375" customWidth="1"/>
    <col min="15366" max="15366" width="13.5703125" customWidth="1"/>
    <col min="15367" max="15367" width="14.28515625" customWidth="1"/>
    <col min="15368" max="15368" width="13.28515625" customWidth="1"/>
    <col min="15369" max="15369" width="13.140625" customWidth="1"/>
    <col min="15370" max="15370" width="16.7109375" customWidth="1"/>
    <col min="15371" max="15371" width="17.42578125" customWidth="1"/>
    <col min="15374" max="15374" width="41.7109375" customWidth="1"/>
    <col min="15375" max="15375" width="14" customWidth="1"/>
    <col min="15376" max="15376" width="15.5703125" customWidth="1"/>
    <col min="15377" max="15377" width="15.42578125" customWidth="1"/>
    <col min="15378" max="15378" width="14.42578125" customWidth="1"/>
    <col min="15379" max="15379" width="15.28515625" customWidth="1"/>
    <col min="15380" max="15380" width="16.7109375" customWidth="1"/>
    <col min="15593" max="15593" width="7.7109375" customWidth="1"/>
    <col min="15594" max="15594" width="40.28515625" customWidth="1"/>
    <col min="15595" max="15595" width="12.140625" customWidth="1"/>
    <col min="15596" max="15596" width="13.7109375" customWidth="1"/>
    <col min="15597" max="15597" width="13.28515625" bestFit="1" customWidth="1"/>
    <col min="15598" max="15598" width="17.28515625" customWidth="1"/>
    <col min="15599" max="15599" width="8.85546875" customWidth="1"/>
    <col min="15600" max="15600" width="33.42578125" customWidth="1"/>
    <col min="15601" max="15601" width="14.28515625" customWidth="1"/>
    <col min="15602" max="15602" width="12.85546875" customWidth="1"/>
    <col min="15603" max="15603" width="14.28515625" bestFit="1" customWidth="1"/>
    <col min="15604" max="15604" width="17.5703125" customWidth="1"/>
    <col min="15605" max="15605" width="17.28515625" customWidth="1"/>
    <col min="15606" max="15606" width="8.85546875" customWidth="1"/>
    <col min="15607" max="15607" width="33.42578125" customWidth="1"/>
    <col min="15608" max="15609" width="14.28515625" customWidth="1"/>
    <col min="15610" max="15610" width="15.28515625" bestFit="1" customWidth="1"/>
    <col min="15611" max="15612" width="17.5703125" customWidth="1"/>
    <col min="15613" max="15613" width="8.85546875" customWidth="1"/>
    <col min="15614" max="15614" width="33.42578125" customWidth="1"/>
    <col min="15615" max="15616" width="14.28515625" customWidth="1"/>
    <col min="15617" max="15617" width="15.28515625" bestFit="1" customWidth="1"/>
    <col min="15618" max="15619" width="17.5703125" customWidth="1"/>
    <col min="15620" max="15620" width="8.85546875" customWidth="1"/>
    <col min="15621" max="15621" width="42.7109375" customWidth="1"/>
    <col min="15622" max="15622" width="13.5703125" customWidth="1"/>
    <col min="15623" max="15623" width="14.28515625" customWidth="1"/>
    <col min="15624" max="15624" width="13.28515625" customWidth="1"/>
    <col min="15625" max="15625" width="13.140625" customWidth="1"/>
    <col min="15626" max="15626" width="16.7109375" customWidth="1"/>
    <col min="15627" max="15627" width="17.42578125" customWidth="1"/>
    <col min="15630" max="15630" width="41.7109375" customWidth="1"/>
    <col min="15631" max="15631" width="14" customWidth="1"/>
    <col min="15632" max="15632" width="15.5703125" customWidth="1"/>
    <col min="15633" max="15633" width="15.42578125" customWidth="1"/>
    <col min="15634" max="15634" width="14.42578125" customWidth="1"/>
    <col min="15635" max="15635" width="15.28515625" customWidth="1"/>
    <col min="15636" max="15636" width="16.7109375" customWidth="1"/>
    <col min="15849" max="15849" width="7.7109375" customWidth="1"/>
    <col min="15850" max="15850" width="40.28515625" customWidth="1"/>
    <col min="15851" max="15851" width="12.140625" customWidth="1"/>
    <col min="15852" max="15852" width="13.7109375" customWidth="1"/>
    <col min="15853" max="15853" width="13.28515625" bestFit="1" customWidth="1"/>
    <col min="15854" max="15854" width="17.28515625" customWidth="1"/>
    <col min="15855" max="15855" width="8.85546875" customWidth="1"/>
    <col min="15856" max="15856" width="33.42578125" customWidth="1"/>
    <col min="15857" max="15857" width="14.28515625" customWidth="1"/>
    <col min="15858" max="15858" width="12.85546875" customWidth="1"/>
    <col min="15859" max="15859" width="14.28515625" bestFit="1" customWidth="1"/>
    <col min="15860" max="15860" width="17.5703125" customWidth="1"/>
    <col min="15861" max="15861" width="17.28515625" customWidth="1"/>
    <col min="15862" max="15862" width="8.85546875" customWidth="1"/>
    <col min="15863" max="15863" width="33.42578125" customWidth="1"/>
    <col min="15864" max="15865" width="14.28515625" customWidth="1"/>
    <col min="15866" max="15866" width="15.28515625" bestFit="1" customWidth="1"/>
    <col min="15867" max="15868" width="17.5703125" customWidth="1"/>
    <col min="15869" max="15869" width="8.85546875" customWidth="1"/>
    <col min="15870" max="15870" width="33.42578125" customWidth="1"/>
    <col min="15871" max="15872" width="14.28515625" customWidth="1"/>
    <col min="15873" max="15873" width="15.28515625" bestFit="1" customWidth="1"/>
    <col min="15874" max="15875" width="17.5703125" customWidth="1"/>
    <col min="15876" max="15876" width="8.85546875" customWidth="1"/>
    <col min="15877" max="15877" width="42.7109375" customWidth="1"/>
    <col min="15878" max="15878" width="13.5703125" customWidth="1"/>
    <col min="15879" max="15879" width="14.28515625" customWidth="1"/>
    <col min="15880" max="15880" width="13.28515625" customWidth="1"/>
    <col min="15881" max="15881" width="13.140625" customWidth="1"/>
    <col min="15882" max="15882" width="16.7109375" customWidth="1"/>
    <col min="15883" max="15883" width="17.42578125" customWidth="1"/>
    <col min="15886" max="15886" width="41.7109375" customWidth="1"/>
    <col min="15887" max="15887" width="14" customWidth="1"/>
    <col min="15888" max="15888" width="15.5703125" customWidth="1"/>
    <col min="15889" max="15889" width="15.42578125" customWidth="1"/>
    <col min="15890" max="15890" width="14.42578125" customWidth="1"/>
    <col min="15891" max="15891" width="15.28515625" customWidth="1"/>
    <col min="15892" max="15892" width="16.7109375" customWidth="1"/>
    <col min="16105" max="16105" width="7.7109375" customWidth="1"/>
    <col min="16106" max="16106" width="40.28515625" customWidth="1"/>
    <col min="16107" max="16107" width="12.140625" customWidth="1"/>
    <col min="16108" max="16108" width="13.7109375" customWidth="1"/>
    <col min="16109" max="16109" width="13.28515625" bestFit="1" customWidth="1"/>
    <col min="16110" max="16110" width="17.28515625" customWidth="1"/>
    <col min="16111" max="16111" width="8.85546875" customWidth="1"/>
    <col min="16112" max="16112" width="33.42578125" customWidth="1"/>
    <col min="16113" max="16113" width="14.28515625" customWidth="1"/>
    <col min="16114" max="16114" width="12.85546875" customWidth="1"/>
    <col min="16115" max="16115" width="14.28515625" bestFit="1" customWidth="1"/>
    <col min="16116" max="16116" width="17.5703125" customWidth="1"/>
    <col min="16117" max="16117" width="17.28515625" customWidth="1"/>
    <col min="16118" max="16118" width="8.85546875" customWidth="1"/>
    <col min="16119" max="16119" width="33.42578125" customWidth="1"/>
    <col min="16120" max="16121" width="14.28515625" customWidth="1"/>
    <col min="16122" max="16122" width="15.28515625" bestFit="1" customWidth="1"/>
    <col min="16123" max="16124" width="17.5703125" customWidth="1"/>
    <col min="16125" max="16125" width="8.85546875" customWidth="1"/>
    <col min="16126" max="16126" width="33.42578125" customWidth="1"/>
    <col min="16127" max="16128" width="14.28515625" customWidth="1"/>
    <col min="16129" max="16129" width="15.28515625" bestFit="1" customWidth="1"/>
    <col min="16130" max="16131" width="17.5703125" customWidth="1"/>
    <col min="16132" max="16132" width="8.85546875" customWidth="1"/>
    <col min="16133" max="16133" width="42.7109375" customWidth="1"/>
    <col min="16134" max="16134" width="13.5703125" customWidth="1"/>
    <col min="16135" max="16135" width="14.28515625" customWidth="1"/>
    <col min="16136" max="16136" width="13.28515625" customWidth="1"/>
    <col min="16137" max="16137" width="13.140625" customWidth="1"/>
    <col min="16138" max="16138" width="16.7109375" customWidth="1"/>
    <col min="16139" max="16139" width="17.42578125" customWidth="1"/>
    <col min="16142" max="16142" width="41.7109375" customWidth="1"/>
    <col min="16143" max="16143" width="14" customWidth="1"/>
    <col min="16144" max="16144" width="15.5703125" customWidth="1"/>
    <col min="16145" max="16145" width="15.42578125" customWidth="1"/>
    <col min="16146" max="16146" width="14.42578125" customWidth="1"/>
    <col min="16147" max="16147" width="15.28515625" customWidth="1"/>
    <col min="16148" max="16148" width="16.7109375" customWidth="1"/>
  </cols>
  <sheetData>
    <row r="1" spans="1:20" x14ac:dyDescent="0.25">
      <c r="A1" s="154" t="s">
        <v>133</v>
      </c>
      <c r="B1" s="155"/>
      <c r="C1" s="155"/>
      <c r="D1" s="155"/>
      <c r="E1" s="156"/>
      <c r="F1" s="160"/>
      <c r="G1" s="154" t="s">
        <v>134</v>
      </c>
      <c r="H1" s="155"/>
      <c r="I1" s="155"/>
      <c r="J1" s="155"/>
      <c r="K1" s="155"/>
      <c r="L1" s="156"/>
      <c r="M1" s="160"/>
      <c r="N1" s="154" t="s">
        <v>135</v>
      </c>
      <c r="O1" s="155"/>
      <c r="P1" s="155"/>
      <c r="Q1" s="155"/>
      <c r="R1" s="155"/>
      <c r="S1" s="156"/>
      <c r="T1" s="160"/>
    </row>
    <row r="2" spans="1:20" x14ac:dyDescent="0.25">
      <c r="A2" s="157"/>
      <c r="B2" s="158"/>
      <c r="C2" s="158"/>
      <c r="D2" s="158"/>
      <c r="E2" s="159"/>
      <c r="F2" s="161"/>
      <c r="G2" s="157"/>
      <c r="H2" s="158"/>
      <c r="I2" s="158"/>
      <c r="J2" s="158"/>
      <c r="K2" s="158"/>
      <c r="L2" s="159"/>
      <c r="M2" s="161"/>
      <c r="N2" s="157"/>
      <c r="O2" s="158"/>
      <c r="P2" s="158"/>
      <c r="Q2" s="158"/>
      <c r="R2" s="158"/>
      <c r="S2" s="159"/>
      <c r="T2" s="161"/>
    </row>
    <row r="3" spans="1:20" s="38" customFormat="1" ht="45" x14ac:dyDescent="0.25">
      <c r="A3" s="35" t="s">
        <v>136</v>
      </c>
      <c r="B3" s="35" t="s">
        <v>137</v>
      </c>
      <c r="C3" s="36" t="s">
        <v>138</v>
      </c>
      <c r="D3" s="129" t="s">
        <v>139</v>
      </c>
      <c r="E3" s="36" t="s">
        <v>140</v>
      </c>
      <c r="F3" s="161"/>
      <c r="G3" s="35" t="s">
        <v>136</v>
      </c>
      <c r="H3" s="35" t="s">
        <v>137</v>
      </c>
      <c r="I3" s="36" t="s">
        <v>148</v>
      </c>
      <c r="J3" s="35" t="s">
        <v>139</v>
      </c>
      <c r="K3" s="35" t="s">
        <v>140</v>
      </c>
      <c r="L3" s="35" t="s">
        <v>142</v>
      </c>
      <c r="M3" s="161"/>
      <c r="N3" s="35" t="s">
        <v>136</v>
      </c>
      <c r="O3" s="35" t="s">
        <v>137</v>
      </c>
      <c r="P3" s="36" t="s">
        <v>143</v>
      </c>
      <c r="Q3" s="36" t="s">
        <v>144</v>
      </c>
      <c r="R3" s="36" t="s">
        <v>145</v>
      </c>
      <c r="S3" s="35" t="s">
        <v>140</v>
      </c>
      <c r="T3" s="161"/>
    </row>
    <row r="4" spans="1:20" x14ac:dyDescent="0.25">
      <c r="A4" s="39">
        <v>1</v>
      </c>
      <c r="B4" s="42" t="s">
        <v>167</v>
      </c>
      <c r="C4" s="40">
        <v>4</v>
      </c>
      <c r="D4" s="41"/>
      <c r="E4" s="41"/>
      <c r="F4" s="161"/>
      <c r="G4" s="34">
        <v>1</v>
      </c>
      <c r="H4" s="42" t="s">
        <v>226</v>
      </c>
      <c r="I4" s="40">
        <v>10</v>
      </c>
      <c r="J4" s="41"/>
      <c r="K4" s="41"/>
      <c r="L4" s="41"/>
      <c r="M4" s="161"/>
      <c r="N4" s="34">
        <v>1</v>
      </c>
      <c r="O4" s="42" t="s">
        <v>249</v>
      </c>
      <c r="P4" s="40">
        <v>4</v>
      </c>
      <c r="Q4" s="41"/>
      <c r="R4" s="265">
        <v>60</v>
      </c>
      <c r="S4" s="41"/>
      <c r="T4" s="161"/>
    </row>
    <row r="5" spans="1:20" x14ac:dyDescent="0.25">
      <c r="A5" s="39">
        <v>2</v>
      </c>
      <c r="B5" s="42" t="s">
        <v>168</v>
      </c>
      <c r="C5" s="40">
        <v>45</v>
      </c>
      <c r="D5" s="41"/>
      <c r="E5" s="41"/>
      <c r="F5" s="161"/>
      <c r="G5" s="34">
        <v>2</v>
      </c>
      <c r="H5" s="42" t="s">
        <v>227</v>
      </c>
      <c r="I5" s="40">
        <v>9</v>
      </c>
      <c r="J5" s="41"/>
      <c r="K5" s="41"/>
      <c r="L5" s="41"/>
      <c r="M5" s="161"/>
      <c r="N5" s="34">
        <v>2</v>
      </c>
      <c r="O5" s="42" t="s">
        <v>250</v>
      </c>
      <c r="P5" s="40">
        <v>2</v>
      </c>
      <c r="Q5" s="41"/>
      <c r="R5" s="265">
        <v>60</v>
      </c>
      <c r="S5" s="41"/>
      <c r="T5" s="161"/>
    </row>
    <row r="6" spans="1:20" x14ac:dyDescent="0.25">
      <c r="A6" s="39">
        <v>3</v>
      </c>
      <c r="B6" s="42" t="s">
        <v>169</v>
      </c>
      <c r="C6" s="40">
        <v>41</v>
      </c>
      <c r="D6" s="41"/>
      <c r="E6" s="41"/>
      <c r="F6" s="161"/>
      <c r="G6" s="34">
        <v>3</v>
      </c>
      <c r="H6" s="42" t="s">
        <v>228</v>
      </c>
      <c r="I6" s="40">
        <v>11</v>
      </c>
      <c r="J6" s="41"/>
      <c r="K6" s="41"/>
      <c r="L6" s="41"/>
      <c r="M6" s="161"/>
      <c r="N6" s="34">
        <v>3</v>
      </c>
      <c r="O6" s="42" t="s">
        <v>251</v>
      </c>
      <c r="P6" s="40">
        <v>4</v>
      </c>
      <c r="Q6" s="41"/>
      <c r="R6" s="265">
        <v>60</v>
      </c>
      <c r="S6" s="41"/>
      <c r="T6" s="161"/>
    </row>
    <row r="7" spans="1:20" ht="30" x14ac:dyDescent="0.25">
      <c r="A7" s="39">
        <v>4</v>
      </c>
      <c r="B7" s="42" t="s">
        <v>170</v>
      </c>
      <c r="C7" s="40">
        <v>23</v>
      </c>
      <c r="D7" s="41"/>
      <c r="E7" s="41"/>
      <c r="F7" s="161"/>
      <c r="G7" s="34">
        <v>4</v>
      </c>
      <c r="H7" s="42" t="s">
        <v>229</v>
      </c>
      <c r="I7" s="40">
        <v>6</v>
      </c>
      <c r="J7" s="41"/>
      <c r="K7" s="41"/>
      <c r="L7" s="41"/>
      <c r="M7" s="161"/>
      <c r="N7" s="34">
        <v>4</v>
      </c>
      <c r="O7" s="42" t="s">
        <v>252</v>
      </c>
      <c r="P7" s="40">
        <v>4</v>
      </c>
      <c r="Q7" s="41"/>
      <c r="R7" s="265">
        <v>60</v>
      </c>
      <c r="S7" s="41"/>
      <c r="T7" s="161"/>
    </row>
    <row r="8" spans="1:20" ht="30" x14ac:dyDescent="0.25">
      <c r="A8" s="39">
        <v>5</v>
      </c>
      <c r="B8" s="42" t="s">
        <v>171</v>
      </c>
      <c r="C8" s="40">
        <v>12</v>
      </c>
      <c r="D8" s="41"/>
      <c r="E8" s="41"/>
      <c r="F8" s="161"/>
      <c r="G8" s="34">
        <v>5</v>
      </c>
      <c r="H8" s="42" t="s">
        <v>230</v>
      </c>
      <c r="I8" s="40">
        <v>6</v>
      </c>
      <c r="J8" s="41"/>
      <c r="K8" s="41"/>
      <c r="L8" s="41"/>
      <c r="M8" s="161"/>
      <c r="N8" s="34">
        <v>5</v>
      </c>
      <c r="O8" s="42" t="s">
        <v>253</v>
      </c>
      <c r="P8" s="40">
        <v>5</v>
      </c>
      <c r="Q8" s="41"/>
      <c r="R8" s="265">
        <v>60</v>
      </c>
      <c r="S8" s="41"/>
      <c r="T8" s="161"/>
    </row>
    <row r="9" spans="1:20" x14ac:dyDescent="0.25">
      <c r="A9" s="39">
        <v>6</v>
      </c>
      <c r="B9" s="42" t="s">
        <v>172</v>
      </c>
      <c r="C9" s="40">
        <v>3</v>
      </c>
      <c r="D9" s="41"/>
      <c r="E9" s="41"/>
      <c r="F9" s="161"/>
      <c r="G9" s="34">
        <v>6</v>
      </c>
      <c r="H9" s="42" t="s">
        <v>231</v>
      </c>
      <c r="I9" s="40">
        <v>13</v>
      </c>
      <c r="J9" s="41"/>
      <c r="K9" s="41"/>
      <c r="L9" s="41"/>
      <c r="M9" s="161"/>
      <c r="N9" s="34">
        <v>6</v>
      </c>
      <c r="O9" s="42" t="s">
        <v>254</v>
      </c>
      <c r="P9" s="40">
        <v>5</v>
      </c>
      <c r="Q9" s="41"/>
      <c r="R9" s="265">
        <v>60</v>
      </c>
      <c r="S9" s="41"/>
      <c r="T9" s="161"/>
    </row>
    <row r="10" spans="1:20" x14ac:dyDescent="0.25">
      <c r="A10" s="39">
        <v>7</v>
      </c>
      <c r="B10" s="42" t="s">
        <v>173</v>
      </c>
      <c r="C10" s="40">
        <v>0</v>
      </c>
      <c r="D10" s="41"/>
      <c r="E10" s="41"/>
      <c r="F10" s="161"/>
      <c r="G10" s="34">
        <v>7</v>
      </c>
      <c r="H10" s="42" t="s">
        <v>232</v>
      </c>
      <c r="I10" s="40">
        <v>11</v>
      </c>
      <c r="J10" s="41"/>
      <c r="K10" s="41"/>
      <c r="L10" s="41"/>
      <c r="M10" s="161"/>
      <c r="N10" s="34">
        <v>7</v>
      </c>
      <c r="O10" s="42" t="s">
        <v>255</v>
      </c>
      <c r="P10" s="40">
        <v>4</v>
      </c>
      <c r="Q10" s="41"/>
      <c r="R10" s="265">
        <v>60</v>
      </c>
      <c r="S10" s="41"/>
      <c r="T10" s="161"/>
    </row>
    <row r="11" spans="1:20" x14ac:dyDescent="0.25">
      <c r="A11" s="39">
        <v>8</v>
      </c>
      <c r="B11" s="42" t="s">
        <v>174</v>
      </c>
      <c r="C11" s="40">
        <v>16</v>
      </c>
      <c r="D11" s="41"/>
      <c r="E11" s="41"/>
      <c r="F11" s="161"/>
      <c r="G11" s="34">
        <v>8</v>
      </c>
      <c r="H11" s="42" t="s">
        <v>233</v>
      </c>
      <c r="I11" s="40">
        <v>11</v>
      </c>
      <c r="J11" s="41"/>
      <c r="K11" s="41"/>
      <c r="L11" s="41"/>
      <c r="M11" s="161"/>
      <c r="N11" s="34">
        <v>8</v>
      </c>
      <c r="O11" s="42" t="s">
        <v>256</v>
      </c>
      <c r="P11" s="40">
        <v>3</v>
      </c>
      <c r="Q11" s="41"/>
      <c r="R11" s="265">
        <v>60</v>
      </c>
      <c r="S11" s="41"/>
      <c r="T11" s="161"/>
    </row>
    <row r="12" spans="1:20" x14ac:dyDescent="0.25">
      <c r="A12" s="39">
        <v>9</v>
      </c>
      <c r="B12" s="42" t="s">
        <v>175</v>
      </c>
      <c r="C12" s="40">
        <v>7</v>
      </c>
      <c r="D12" s="41"/>
      <c r="E12" s="41"/>
      <c r="F12" s="161"/>
      <c r="G12" s="34">
        <v>9</v>
      </c>
      <c r="H12" s="42" t="s">
        <v>234</v>
      </c>
      <c r="I12" s="40">
        <v>7</v>
      </c>
      <c r="J12" s="41"/>
      <c r="K12" s="41"/>
      <c r="L12" s="41"/>
      <c r="M12" s="161"/>
      <c r="N12" s="34">
        <v>9</v>
      </c>
      <c r="O12" s="42" t="s">
        <v>257</v>
      </c>
      <c r="P12" s="40">
        <v>7</v>
      </c>
      <c r="Q12" s="41"/>
      <c r="R12" s="265">
        <v>60</v>
      </c>
      <c r="S12" s="41"/>
      <c r="T12" s="161"/>
    </row>
    <row r="13" spans="1:20" x14ac:dyDescent="0.25">
      <c r="A13" s="39">
        <v>10</v>
      </c>
      <c r="B13" s="42" t="s">
        <v>176</v>
      </c>
      <c r="C13" s="40">
        <v>80</v>
      </c>
      <c r="D13" s="41"/>
      <c r="E13" s="41"/>
      <c r="F13" s="161"/>
      <c r="G13" s="34">
        <v>10</v>
      </c>
      <c r="H13" s="42" t="s">
        <v>235</v>
      </c>
      <c r="I13" s="40">
        <v>6</v>
      </c>
      <c r="J13" s="41"/>
      <c r="K13" s="41"/>
      <c r="L13" s="41"/>
      <c r="M13" s="161"/>
      <c r="N13" s="34">
        <v>10</v>
      </c>
      <c r="O13" s="42" t="s">
        <v>258</v>
      </c>
      <c r="P13" s="40">
        <v>17</v>
      </c>
      <c r="Q13" s="41"/>
      <c r="R13" s="265">
        <v>60</v>
      </c>
      <c r="S13" s="41"/>
      <c r="T13" s="161"/>
    </row>
    <row r="14" spans="1:20" ht="30" x14ac:dyDescent="0.25">
      <c r="A14" s="39">
        <v>11</v>
      </c>
      <c r="B14" s="42" t="s">
        <v>177</v>
      </c>
      <c r="C14" s="40">
        <v>15</v>
      </c>
      <c r="D14" s="41"/>
      <c r="E14" s="41"/>
      <c r="F14" s="161"/>
      <c r="G14" s="34">
        <v>11</v>
      </c>
      <c r="H14" s="42" t="s">
        <v>236</v>
      </c>
      <c r="I14" s="40">
        <v>4</v>
      </c>
      <c r="J14" s="41"/>
      <c r="K14" s="41"/>
      <c r="L14" s="41"/>
      <c r="M14" s="161"/>
      <c r="N14" s="34">
        <v>11</v>
      </c>
      <c r="O14" s="42" t="s">
        <v>259</v>
      </c>
      <c r="P14" s="40">
        <v>23</v>
      </c>
      <c r="Q14" s="41"/>
      <c r="R14" s="265">
        <v>60</v>
      </c>
      <c r="S14" s="41"/>
      <c r="T14" s="161"/>
    </row>
    <row r="15" spans="1:20" ht="30" x14ac:dyDescent="0.25">
      <c r="A15" s="39">
        <v>12</v>
      </c>
      <c r="B15" s="42" t="s">
        <v>178</v>
      </c>
      <c r="C15" s="40">
        <v>85</v>
      </c>
      <c r="D15" s="41"/>
      <c r="E15" s="41"/>
      <c r="F15" s="161"/>
      <c r="G15" s="34">
        <v>12</v>
      </c>
      <c r="H15" s="42" t="s">
        <v>237</v>
      </c>
      <c r="I15" s="40">
        <v>6</v>
      </c>
      <c r="J15" s="41"/>
      <c r="K15" s="41"/>
      <c r="L15" s="41"/>
      <c r="M15" s="161"/>
      <c r="N15" s="34">
        <v>12</v>
      </c>
      <c r="O15" s="42" t="s">
        <v>260</v>
      </c>
      <c r="P15" s="40">
        <v>20</v>
      </c>
      <c r="Q15" s="41"/>
      <c r="R15" s="265">
        <v>60</v>
      </c>
      <c r="S15" s="41"/>
      <c r="T15" s="161"/>
    </row>
    <row r="16" spans="1:20" ht="30" x14ac:dyDescent="0.25">
      <c r="A16" s="39">
        <v>13</v>
      </c>
      <c r="B16" s="42" t="s">
        <v>179</v>
      </c>
      <c r="C16" s="40">
        <v>34</v>
      </c>
      <c r="D16" s="41"/>
      <c r="E16" s="41"/>
      <c r="F16" s="161"/>
      <c r="G16" s="34">
        <v>13</v>
      </c>
      <c r="H16" s="42" t="s">
        <v>238</v>
      </c>
      <c r="I16" s="40">
        <v>8</v>
      </c>
      <c r="J16" s="41"/>
      <c r="K16" s="41"/>
      <c r="L16" s="41"/>
      <c r="M16" s="161"/>
      <c r="N16" s="34">
        <v>13</v>
      </c>
      <c r="O16" s="42" t="s">
        <v>261</v>
      </c>
      <c r="P16" s="40">
        <v>0</v>
      </c>
      <c r="Q16" s="41"/>
      <c r="R16" s="265">
        <v>60</v>
      </c>
      <c r="S16" s="41"/>
      <c r="T16" s="161"/>
    </row>
    <row r="17" spans="1:20" x14ac:dyDescent="0.25">
      <c r="A17" s="39">
        <v>14</v>
      </c>
      <c r="B17" s="42" t="s">
        <v>180</v>
      </c>
      <c r="C17" s="40">
        <v>13</v>
      </c>
      <c r="D17" s="41"/>
      <c r="E17" s="41"/>
      <c r="F17" s="161"/>
      <c r="G17" s="34">
        <v>14</v>
      </c>
      <c r="H17" s="42" t="s">
        <v>239</v>
      </c>
      <c r="I17" s="40">
        <v>7</v>
      </c>
      <c r="J17" s="41"/>
      <c r="K17" s="41"/>
      <c r="L17" s="41"/>
      <c r="M17" s="161"/>
      <c r="N17" s="34">
        <v>14</v>
      </c>
      <c r="O17" s="42" t="s">
        <v>262</v>
      </c>
      <c r="P17" s="40">
        <v>6</v>
      </c>
      <c r="Q17" s="41"/>
      <c r="R17" s="265">
        <v>60</v>
      </c>
      <c r="S17" s="41"/>
      <c r="T17" s="161"/>
    </row>
    <row r="18" spans="1:20" x14ac:dyDescent="0.25">
      <c r="A18" s="39">
        <v>15</v>
      </c>
      <c r="B18" s="42" t="s">
        <v>181</v>
      </c>
      <c r="C18" s="40">
        <v>7</v>
      </c>
      <c r="D18" s="41"/>
      <c r="E18" s="41"/>
      <c r="F18" s="161"/>
      <c r="G18" s="34">
        <v>15</v>
      </c>
      <c r="H18" s="42" t="s">
        <v>240</v>
      </c>
      <c r="I18" s="40">
        <v>10</v>
      </c>
      <c r="J18" s="41"/>
      <c r="K18" s="41"/>
      <c r="L18" s="41"/>
      <c r="M18" s="161"/>
      <c r="N18" s="34">
        <v>15</v>
      </c>
      <c r="O18" s="42" t="s">
        <v>263</v>
      </c>
      <c r="P18" s="40">
        <v>4</v>
      </c>
      <c r="Q18" s="41"/>
      <c r="R18" s="265">
        <v>60</v>
      </c>
      <c r="S18" s="41"/>
      <c r="T18" s="161"/>
    </row>
    <row r="19" spans="1:20" ht="30" x14ac:dyDescent="0.25">
      <c r="A19" s="39">
        <v>16</v>
      </c>
      <c r="B19" s="42" t="s">
        <v>182</v>
      </c>
      <c r="C19" s="40">
        <v>32</v>
      </c>
      <c r="D19" s="41"/>
      <c r="E19" s="41"/>
      <c r="F19" s="161"/>
      <c r="G19" s="34">
        <v>16</v>
      </c>
      <c r="H19" s="42" t="s">
        <v>241</v>
      </c>
      <c r="I19" s="40">
        <v>4</v>
      </c>
      <c r="J19" s="41"/>
      <c r="K19" s="41"/>
      <c r="L19" s="41"/>
      <c r="M19" s="161"/>
      <c r="N19" s="34">
        <v>16</v>
      </c>
      <c r="O19" s="42" t="s">
        <v>264</v>
      </c>
      <c r="P19" s="40">
        <v>4</v>
      </c>
      <c r="Q19" s="41"/>
      <c r="R19" s="265">
        <v>60</v>
      </c>
      <c r="S19" s="41"/>
      <c r="T19" s="161"/>
    </row>
    <row r="20" spans="1:20" x14ac:dyDescent="0.25">
      <c r="A20" s="39">
        <v>17</v>
      </c>
      <c r="B20" s="42" t="s">
        <v>183</v>
      </c>
      <c r="C20" s="40">
        <v>0</v>
      </c>
      <c r="D20" s="41"/>
      <c r="E20" s="41"/>
      <c r="F20" s="161"/>
      <c r="G20" s="34">
        <v>17</v>
      </c>
      <c r="H20" s="42" t="s">
        <v>242</v>
      </c>
      <c r="I20" s="40">
        <v>3</v>
      </c>
      <c r="J20" s="41"/>
      <c r="K20" s="41"/>
      <c r="L20" s="41"/>
      <c r="M20" s="161"/>
      <c r="N20" s="34">
        <v>17</v>
      </c>
      <c r="O20" s="42" t="s">
        <v>265</v>
      </c>
      <c r="P20" s="40">
        <v>5</v>
      </c>
      <c r="Q20" s="41"/>
      <c r="R20" s="265">
        <v>60</v>
      </c>
      <c r="S20" s="41"/>
      <c r="T20" s="161"/>
    </row>
    <row r="21" spans="1:20" x14ac:dyDescent="0.25">
      <c r="A21" s="39">
        <v>18</v>
      </c>
      <c r="B21" s="42" t="s">
        <v>184</v>
      </c>
      <c r="C21" s="40">
        <v>19</v>
      </c>
      <c r="D21" s="41"/>
      <c r="E21" s="41"/>
      <c r="F21" s="161"/>
      <c r="G21" s="34">
        <v>18</v>
      </c>
      <c r="H21" s="42" t="s">
        <v>243</v>
      </c>
      <c r="I21" s="40">
        <v>0</v>
      </c>
      <c r="J21" s="41"/>
      <c r="K21" s="41"/>
      <c r="L21" s="41"/>
      <c r="M21" s="161"/>
      <c r="N21" s="34">
        <v>18</v>
      </c>
      <c r="O21" s="42" t="s">
        <v>266</v>
      </c>
      <c r="P21" s="40">
        <v>9</v>
      </c>
      <c r="Q21" s="41"/>
      <c r="R21" s="265">
        <v>60</v>
      </c>
      <c r="S21" s="41"/>
      <c r="T21" s="161"/>
    </row>
    <row r="22" spans="1:20" x14ac:dyDescent="0.25">
      <c r="A22" s="39">
        <v>19</v>
      </c>
      <c r="B22" s="42" t="s">
        <v>185</v>
      </c>
      <c r="C22" s="40">
        <v>4</v>
      </c>
      <c r="D22" s="41"/>
      <c r="E22" s="41"/>
      <c r="F22" s="161"/>
      <c r="G22" s="34">
        <v>19</v>
      </c>
      <c r="H22" s="42" t="s">
        <v>244</v>
      </c>
      <c r="I22" s="40">
        <v>10</v>
      </c>
      <c r="J22" s="41"/>
      <c r="K22" s="41"/>
      <c r="L22" s="41"/>
      <c r="M22" s="161"/>
      <c r="N22" s="34">
        <v>19</v>
      </c>
      <c r="O22" s="42" t="s">
        <v>267</v>
      </c>
      <c r="P22" s="40">
        <v>8</v>
      </c>
      <c r="Q22" s="41"/>
      <c r="R22" s="265">
        <v>60</v>
      </c>
      <c r="S22" s="41"/>
      <c r="T22" s="161"/>
    </row>
    <row r="23" spans="1:20" ht="30" x14ac:dyDescent="0.25">
      <c r="A23" s="39">
        <v>20</v>
      </c>
      <c r="B23" s="42" t="s">
        <v>186</v>
      </c>
      <c r="C23" s="40">
        <v>11</v>
      </c>
      <c r="D23" s="41"/>
      <c r="E23" s="41"/>
      <c r="F23" s="161"/>
      <c r="G23" s="34">
        <v>20</v>
      </c>
      <c r="H23" s="42" t="s">
        <v>245</v>
      </c>
      <c r="I23" s="40">
        <v>13</v>
      </c>
      <c r="J23" s="41"/>
      <c r="K23" s="41"/>
      <c r="L23" s="41"/>
      <c r="M23" s="161"/>
      <c r="N23" s="34">
        <v>20</v>
      </c>
      <c r="O23" s="42" t="s">
        <v>269</v>
      </c>
      <c r="P23" s="40">
        <v>6</v>
      </c>
      <c r="Q23" s="41"/>
      <c r="R23" s="265">
        <v>60</v>
      </c>
      <c r="S23" s="41"/>
      <c r="T23" s="161"/>
    </row>
    <row r="24" spans="1:20" x14ac:dyDescent="0.25">
      <c r="A24" s="39">
        <v>21</v>
      </c>
      <c r="B24" s="42" t="s">
        <v>187</v>
      </c>
      <c r="C24" s="40">
        <v>14</v>
      </c>
      <c r="D24" s="41"/>
      <c r="E24" s="41"/>
      <c r="F24" s="161"/>
      <c r="G24" s="34">
        <v>21</v>
      </c>
      <c r="H24" s="42" t="s">
        <v>246</v>
      </c>
      <c r="I24" s="40">
        <v>23</v>
      </c>
      <c r="J24" s="41"/>
      <c r="K24" s="41"/>
      <c r="L24" s="41"/>
      <c r="M24" s="161"/>
      <c r="N24" s="34">
        <v>21</v>
      </c>
      <c r="O24" s="42" t="s">
        <v>270</v>
      </c>
      <c r="P24" s="40">
        <v>2</v>
      </c>
      <c r="Q24" s="41"/>
      <c r="R24" s="265">
        <v>60</v>
      </c>
      <c r="S24" s="41"/>
      <c r="T24" s="161"/>
    </row>
    <row r="25" spans="1:20" ht="60" x14ac:dyDescent="0.25">
      <c r="A25" s="39">
        <v>22</v>
      </c>
      <c r="B25" s="42" t="s">
        <v>188</v>
      </c>
      <c r="C25" s="40">
        <v>18</v>
      </c>
      <c r="D25" s="41"/>
      <c r="E25" s="41"/>
      <c r="F25" s="161"/>
      <c r="G25" s="34">
        <v>22</v>
      </c>
      <c r="H25" s="42" t="s">
        <v>247</v>
      </c>
      <c r="I25" s="40">
        <v>11</v>
      </c>
      <c r="J25" s="41"/>
      <c r="K25" s="41"/>
      <c r="L25" s="41"/>
      <c r="M25" s="161"/>
      <c r="N25" s="34">
        <v>22</v>
      </c>
      <c r="O25" s="42" t="s">
        <v>271</v>
      </c>
      <c r="P25" s="40">
        <v>8</v>
      </c>
      <c r="Q25" s="41"/>
      <c r="R25" s="265">
        <v>60</v>
      </c>
      <c r="S25" s="41"/>
      <c r="T25" s="161"/>
    </row>
    <row r="26" spans="1:20" ht="30" x14ac:dyDescent="0.25">
      <c r="A26" s="39">
        <v>23</v>
      </c>
      <c r="B26" s="42" t="s">
        <v>189</v>
      </c>
      <c r="C26" s="40">
        <v>12</v>
      </c>
      <c r="D26" s="41"/>
      <c r="E26" s="41"/>
      <c r="F26" s="161"/>
      <c r="G26" s="34">
        <v>23</v>
      </c>
      <c r="H26" s="42" t="s">
        <v>248</v>
      </c>
      <c r="I26" s="40">
        <v>13</v>
      </c>
      <c r="J26" s="41"/>
      <c r="K26" s="41"/>
      <c r="L26" s="41"/>
      <c r="M26" s="161"/>
      <c r="N26" s="34">
        <v>23</v>
      </c>
      <c r="O26" s="42" t="s">
        <v>272</v>
      </c>
      <c r="P26" s="40">
        <v>4</v>
      </c>
      <c r="Q26" s="41"/>
      <c r="R26" s="265">
        <v>60</v>
      </c>
      <c r="S26" s="41"/>
      <c r="T26" s="161"/>
    </row>
    <row r="27" spans="1:20" ht="30" x14ac:dyDescent="0.25">
      <c r="A27" s="39">
        <v>24</v>
      </c>
      <c r="B27" s="42" t="s">
        <v>190</v>
      </c>
      <c r="C27" s="40">
        <v>7</v>
      </c>
      <c r="D27" s="46"/>
      <c r="E27" s="41"/>
      <c r="F27" s="161"/>
      <c r="G27" s="34">
        <v>24</v>
      </c>
      <c r="H27" s="65" t="s">
        <v>292</v>
      </c>
      <c r="I27" s="40">
        <v>11</v>
      </c>
      <c r="J27" s="41"/>
      <c r="K27" s="41"/>
      <c r="L27" s="41"/>
      <c r="M27" s="161"/>
      <c r="N27" s="34">
        <v>24</v>
      </c>
      <c r="O27" s="42" t="s">
        <v>273</v>
      </c>
      <c r="P27" s="40">
        <v>0</v>
      </c>
      <c r="Q27" s="41"/>
      <c r="R27" s="265">
        <v>60</v>
      </c>
      <c r="S27" s="41"/>
      <c r="T27" s="161"/>
    </row>
    <row r="28" spans="1:20" x14ac:dyDescent="0.25">
      <c r="A28" s="39">
        <v>25</v>
      </c>
      <c r="B28" s="42" t="s">
        <v>191</v>
      </c>
      <c r="C28" s="40">
        <v>16</v>
      </c>
      <c r="D28" s="46"/>
      <c r="E28" s="41"/>
      <c r="F28" s="161"/>
      <c r="G28" s="34">
        <v>25</v>
      </c>
      <c r="H28" s="62" t="s">
        <v>293</v>
      </c>
      <c r="I28" s="40">
        <v>0</v>
      </c>
      <c r="J28" s="41"/>
      <c r="K28" s="41"/>
      <c r="L28" s="41"/>
      <c r="M28" s="161"/>
      <c r="N28" s="34">
        <v>25</v>
      </c>
      <c r="O28" s="42" t="s">
        <v>274</v>
      </c>
      <c r="P28" s="40">
        <v>11</v>
      </c>
      <c r="Q28" s="41"/>
      <c r="R28" s="265">
        <v>60</v>
      </c>
      <c r="S28" s="41"/>
      <c r="T28" s="161"/>
    </row>
    <row r="29" spans="1:20" x14ac:dyDescent="0.25">
      <c r="A29" s="39">
        <v>26</v>
      </c>
      <c r="B29" s="42" t="s">
        <v>192</v>
      </c>
      <c r="C29" s="40">
        <v>17</v>
      </c>
      <c r="D29" s="46"/>
      <c r="E29" s="41"/>
      <c r="F29" s="161"/>
      <c r="G29" s="34">
        <v>26</v>
      </c>
      <c r="H29" s="42" t="s">
        <v>268</v>
      </c>
      <c r="I29" s="40">
        <v>7</v>
      </c>
      <c r="J29" s="41"/>
      <c r="K29" s="41"/>
      <c r="L29" s="41"/>
      <c r="M29" s="161"/>
      <c r="N29" s="34">
        <v>26</v>
      </c>
      <c r="O29" s="42" t="s">
        <v>275</v>
      </c>
      <c r="P29" s="40">
        <v>3</v>
      </c>
      <c r="Q29" s="41"/>
      <c r="R29" s="265">
        <v>60</v>
      </c>
      <c r="S29" s="41"/>
      <c r="T29" s="161"/>
    </row>
    <row r="30" spans="1:20" x14ac:dyDescent="0.25">
      <c r="A30" s="39">
        <v>27</v>
      </c>
      <c r="B30" s="42" t="s">
        <v>193</v>
      </c>
      <c r="C30" s="40">
        <v>11</v>
      </c>
      <c r="D30" s="46"/>
      <c r="E30" s="41"/>
      <c r="F30" s="161"/>
      <c r="G30" s="34">
        <v>27</v>
      </c>
      <c r="H30" s="42"/>
      <c r="I30" s="40"/>
      <c r="J30" s="41"/>
      <c r="K30" s="41"/>
      <c r="L30" s="41"/>
      <c r="M30" s="161"/>
      <c r="N30" s="34">
        <v>27</v>
      </c>
      <c r="O30" s="42" t="s">
        <v>276</v>
      </c>
      <c r="P30" s="40">
        <v>1</v>
      </c>
      <c r="Q30" s="41"/>
      <c r="R30" s="265">
        <v>60</v>
      </c>
      <c r="S30" s="41"/>
      <c r="T30" s="161"/>
    </row>
    <row r="31" spans="1:20" x14ac:dyDescent="0.25">
      <c r="A31" s="39">
        <v>28</v>
      </c>
      <c r="B31" s="42" t="s">
        <v>194</v>
      </c>
      <c r="C31" s="40">
        <v>4</v>
      </c>
      <c r="D31" s="46"/>
      <c r="E31" s="41"/>
      <c r="F31" s="161"/>
      <c r="G31" s="34">
        <v>28</v>
      </c>
      <c r="H31" s="42"/>
      <c r="I31" s="40"/>
      <c r="J31" s="41"/>
      <c r="K31" s="41"/>
      <c r="L31" s="41"/>
      <c r="M31" s="161"/>
      <c r="N31" s="34">
        <v>28</v>
      </c>
      <c r="O31" s="42" t="s">
        <v>277</v>
      </c>
      <c r="P31" s="40">
        <v>3</v>
      </c>
      <c r="Q31" s="41"/>
      <c r="R31" s="265">
        <v>60</v>
      </c>
      <c r="S31" s="41"/>
      <c r="T31" s="161"/>
    </row>
    <row r="32" spans="1:20" x14ac:dyDescent="0.25">
      <c r="A32" s="39">
        <v>29</v>
      </c>
      <c r="B32" s="42" t="s">
        <v>195</v>
      </c>
      <c r="C32" s="40">
        <v>4</v>
      </c>
      <c r="D32" s="46"/>
      <c r="E32" s="41"/>
      <c r="F32" s="161"/>
      <c r="G32" s="34">
        <v>29</v>
      </c>
      <c r="H32" s="42"/>
      <c r="I32" s="40"/>
      <c r="J32" s="41"/>
      <c r="K32" s="41"/>
      <c r="L32" s="41"/>
      <c r="M32" s="161"/>
      <c r="N32" s="34">
        <v>29</v>
      </c>
      <c r="O32" s="42" t="s">
        <v>278</v>
      </c>
      <c r="P32" s="40">
        <v>3</v>
      </c>
      <c r="Q32" s="41"/>
      <c r="R32" s="265">
        <v>60</v>
      </c>
      <c r="S32" s="41"/>
      <c r="T32" s="161"/>
    </row>
    <row r="33" spans="1:20" ht="30" x14ac:dyDescent="0.25">
      <c r="A33" s="39">
        <v>30</v>
      </c>
      <c r="B33" s="42" t="s">
        <v>196</v>
      </c>
      <c r="C33" s="40">
        <v>30</v>
      </c>
      <c r="D33" s="46"/>
      <c r="E33" s="41"/>
      <c r="F33" s="161"/>
      <c r="G33" s="34">
        <v>30</v>
      </c>
      <c r="H33" s="42"/>
      <c r="I33" s="40"/>
      <c r="J33" s="41"/>
      <c r="K33" s="41"/>
      <c r="L33" s="41"/>
      <c r="M33" s="161"/>
      <c r="N33" s="34">
        <v>30</v>
      </c>
      <c r="O33" s="42" t="s">
        <v>279</v>
      </c>
      <c r="P33" s="40">
        <v>0</v>
      </c>
      <c r="Q33" s="41"/>
      <c r="R33" s="265">
        <v>60</v>
      </c>
      <c r="S33" s="41"/>
      <c r="T33" s="161"/>
    </row>
    <row r="34" spans="1:20" x14ac:dyDescent="0.25">
      <c r="A34" s="39">
        <v>31</v>
      </c>
      <c r="B34" s="42" t="s">
        <v>197</v>
      </c>
      <c r="C34" s="34">
        <v>19</v>
      </c>
      <c r="D34" s="46"/>
      <c r="E34" s="41"/>
      <c r="F34" s="161"/>
      <c r="G34" s="56"/>
      <c r="H34" s="57"/>
      <c r="I34" s="145" t="s">
        <v>150</v>
      </c>
      <c r="J34" s="146"/>
      <c r="K34" s="147"/>
      <c r="L34" s="48">
        <f>SUM(L4:L33)</f>
        <v>0</v>
      </c>
      <c r="M34" s="161"/>
      <c r="N34" s="34">
        <v>31</v>
      </c>
      <c r="O34" s="42" t="s">
        <v>280</v>
      </c>
      <c r="P34" s="40">
        <v>3</v>
      </c>
      <c r="Q34" s="41"/>
      <c r="R34" s="265">
        <v>60</v>
      </c>
      <c r="S34" s="41"/>
      <c r="T34" s="161"/>
    </row>
    <row r="35" spans="1:20" ht="45" x14ac:dyDescent="0.25">
      <c r="A35" s="39">
        <v>32</v>
      </c>
      <c r="B35" s="42" t="s">
        <v>198</v>
      </c>
      <c r="C35" s="34">
        <v>6</v>
      </c>
      <c r="D35" s="46"/>
      <c r="E35" s="41"/>
      <c r="F35" s="161"/>
      <c r="G35" s="58"/>
      <c r="H35" s="59"/>
      <c r="I35" s="145" t="s">
        <v>151</v>
      </c>
      <c r="J35" s="146"/>
      <c r="K35" s="147"/>
      <c r="L35" s="51">
        <v>14</v>
      </c>
      <c r="M35" s="161"/>
      <c r="N35" s="34">
        <v>32</v>
      </c>
      <c r="O35" s="42" t="s">
        <v>281</v>
      </c>
      <c r="P35" s="40">
        <v>7</v>
      </c>
      <c r="Q35" s="41"/>
      <c r="R35" s="265">
        <v>60</v>
      </c>
      <c r="S35" s="41"/>
      <c r="T35" s="161"/>
    </row>
    <row r="36" spans="1:20" s="49" customFormat="1" ht="30" x14ac:dyDescent="0.25">
      <c r="A36" s="39">
        <v>33</v>
      </c>
      <c r="B36" s="42" t="s">
        <v>199</v>
      </c>
      <c r="C36" s="39">
        <v>1</v>
      </c>
      <c r="D36" s="128"/>
      <c r="E36" s="41"/>
      <c r="F36" s="161"/>
      <c r="G36" s="60"/>
      <c r="H36" s="61"/>
      <c r="I36" s="145" t="s">
        <v>152</v>
      </c>
      <c r="J36" s="146"/>
      <c r="K36" s="147"/>
      <c r="L36" s="48">
        <f>L34/L35</f>
        <v>0</v>
      </c>
      <c r="M36" s="162"/>
      <c r="N36" s="34">
        <v>33</v>
      </c>
      <c r="O36" s="42" t="s">
        <v>282</v>
      </c>
      <c r="P36" s="40">
        <v>9</v>
      </c>
      <c r="Q36" s="41"/>
      <c r="R36" s="265">
        <v>60</v>
      </c>
      <c r="S36" s="41"/>
      <c r="T36" s="162"/>
    </row>
    <row r="37" spans="1:20" ht="30" x14ac:dyDescent="0.25">
      <c r="A37" s="39">
        <v>34</v>
      </c>
      <c r="B37" s="42" t="s">
        <v>200</v>
      </c>
      <c r="C37" s="34">
        <v>12</v>
      </c>
      <c r="D37" s="46"/>
      <c r="E37" s="41"/>
      <c r="F37" s="161"/>
      <c r="N37" s="34">
        <v>34</v>
      </c>
      <c r="O37" s="42" t="s">
        <v>283</v>
      </c>
      <c r="P37" s="40">
        <v>2</v>
      </c>
      <c r="Q37" s="41"/>
      <c r="R37" s="265">
        <v>60</v>
      </c>
      <c r="S37" s="41"/>
    </row>
    <row r="38" spans="1:20" x14ac:dyDescent="0.25">
      <c r="A38" s="39">
        <v>35</v>
      </c>
      <c r="B38" s="42" t="s">
        <v>201</v>
      </c>
      <c r="C38" s="34">
        <v>25</v>
      </c>
      <c r="D38" s="46"/>
      <c r="E38" s="41"/>
      <c r="F38" s="161"/>
      <c r="N38" s="34">
        <v>35</v>
      </c>
      <c r="O38" s="42" t="s">
        <v>284</v>
      </c>
      <c r="P38" s="40">
        <v>2</v>
      </c>
      <c r="Q38" s="41"/>
      <c r="R38" s="265">
        <v>60</v>
      </c>
      <c r="S38" s="41"/>
    </row>
    <row r="39" spans="1:20" ht="30" x14ac:dyDescent="0.25">
      <c r="A39" s="39">
        <v>36</v>
      </c>
      <c r="B39" s="42" t="s">
        <v>202</v>
      </c>
      <c r="C39" s="34">
        <v>5</v>
      </c>
      <c r="D39" s="46"/>
      <c r="E39" s="41"/>
      <c r="F39" s="161"/>
      <c r="N39" s="34">
        <v>36</v>
      </c>
      <c r="O39" s="42" t="s">
        <v>285</v>
      </c>
      <c r="P39" s="40">
        <v>20</v>
      </c>
      <c r="Q39" s="41"/>
      <c r="R39" s="265">
        <v>60</v>
      </c>
      <c r="S39" s="41"/>
    </row>
    <row r="40" spans="1:20" x14ac:dyDescent="0.25">
      <c r="A40" s="39">
        <v>37</v>
      </c>
      <c r="B40" s="42" t="s">
        <v>203</v>
      </c>
      <c r="C40" s="34">
        <v>5</v>
      </c>
      <c r="D40" s="46"/>
      <c r="E40" s="41"/>
      <c r="F40" s="161"/>
      <c r="N40" s="34">
        <v>37</v>
      </c>
      <c r="O40" s="42" t="s">
        <v>286</v>
      </c>
      <c r="P40" s="40">
        <v>3</v>
      </c>
      <c r="Q40" s="41"/>
      <c r="R40" s="265">
        <v>60</v>
      </c>
      <c r="S40" s="41"/>
    </row>
    <row r="41" spans="1:20" x14ac:dyDescent="0.25">
      <c r="A41" s="39">
        <v>38</v>
      </c>
      <c r="B41" s="42" t="s">
        <v>204</v>
      </c>
      <c r="C41" s="34">
        <v>5</v>
      </c>
      <c r="D41" s="46"/>
      <c r="E41" s="41"/>
      <c r="F41" s="161"/>
      <c r="N41" s="34">
        <v>38</v>
      </c>
      <c r="O41" s="42" t="s">
        <v>287</v>
      </c>
      <c r="P41" s="40">
        <v>2</v>
      </c>
      <c r="Q41" s="41"/>
      <c r="R41" s="265">
        <v>60</v>
      </c>
      <c r="S41" s="41"/>
    </row>
    <row r="42" spans="1:20" x14ac:dyDescent="0.25">
      <c r="A42" s="39">
        <v>39</v>
      </c>
      <c r="B42" s="42" t="s">
        <v>205</v>
      </c>
      <c r="C42" s="34">
        <v>2</v>
      </c>
      <c r="D42" s="46"/>
      <c r="E42" s="41"/>
      <c r="F42" s="161"/>
      <c r="N42" s="34">
        <v>39</v>
      </c>
      <c r="O42" s="42" t="s">
        <v>288</v>
      </c>
      <c r="P42" s="40">
        <v>3</v>
      </c>
      <c r="Q42" s="41"/>
      <c r="R42" s="265">
        <v>60</v>
      </c>
      <c r="S42" s="41"/>
    </row>
    <row r="43" spans="1:20" x14ac:dyDescent="0.25">
      <c r="A43" s="39">
        <v>40</v>
      </c>
      <c r="B43" s="42" t="s">
        <v>206</v>
      </c>
      <c r="C43" s="34">
        <v>0</v>
      </c>
      <c r="D43" s="46"/>
      <c r="E43" s="41"/>
      <c r="F43" s="161"/>
      <c r="N43" s="34">
        <v>40</v>
      </c>
      <c r="O43" s="42" t="s">
        <v>289</v>
      </c>
      <c r="P43" s="40">
        <v>3</v>
      </c>
      <c r="Q43" s="41"/>
      <c r="R43" s="265">
        <v>60</v>
      </c>
      <c r="S43" s="41"/>
    </row>
    <row r="44" spans="1:20" x14ac:dyDescent="0.25">
      <c r="A44" s="39">
        <v>41</v>
      </c>
      <c r="B44" s="42" t="s">
        <v>207</v>
      </c>
      <c r="C44" s="34">
        <v>3</v>
      </c>
      <c r="D44" s="46"/>
      <c r="E44" s="41"/>
      <c r="F44" s="161"/>
      <c r="N44" s="34">
        <v>41</v>
      </c>
      <c r="O44" s="42" t="s">
        <v>290</v>
      </c>
      <c r="P44" s="40">
        <v>4</v>
      </c>
      <c r="Q44" s="41"/>
      <c r="R44" s="265">
        <v>60</v>
      </c>
      <c r="S44" s="41"/>
    </row>
    <row r="45" spans="1:20" ht="30" x14ac:dyDescent="0.25">
      <c r="A45" s="39">
        <v>42</v>
      </c>
      <c r="B45" s="42" t="s">
        <v>208</v>
      </c>
      <c r="C45" s="34">
        <v>5</v>
      </c>
      <c r="D45" s="46"/>
      <c r="E45" s="41"/>
      <c r="F45" s="161"/>
      <c r="N45" s="34">
        <v>42</v>
      </c>
      <c r="O45" s="42" t="s">
        <v>291</v>
      </c>
      <c r="P45" s="40">
        <v>3</v>
      </c>
      <c r="Q45" s="41"/>
      <c r="R45" s="265">
        <v>60</v>
      </c>
      <c r="S45" s="41"/>
    </row>
    <row r="46" spans="1:20" x14ac:dyDescent="0.25">
      <c r="A46" s="39">
        <v>43</v>
      </c>
      <c r="B46" s="42" t="s">
        <v>209</v>
      </c>
      <c r="C46" s="34">
        <v>15</v>
      </c>
      <c r="D46" s="46"/>
      <c r="E46" s="41"/>
      <c r="F46" s="161"/>
      <c r="N46" s="148"/>
      <c r="O46" s="149"/>
      <c r="P46" s="145" t="s">
        <v>150</v>
      </c>
      <c r="Q46" s="146"/>
      <c r="R46" s="147"/>
      <c r="S46" s="48">
        <f>SUM(S4:S45)</f>
        <v>0</v>
      </c>
    </row>
    <row r="47" spans="1:20" x14ac:dyDescent="0.25">
      <c r="A47" s="39">
        <v>44</v>
      </c>
      <c r="B47" s="42" t="s">
        <v>210</v>
      </c>
      <c r="C47" s="34">
        <v>5</v>
      </c>
      <c r="D47" s="46"/>
      <c r="E47" s="41"/>
      <c r="F47" s="161"/>
      <c r="N47" s="150"/>
      <c r="O47" s="151"/>
      <c r="P47" s="145" t="s">
        <v>151</v>
      </c>
      <c r="Q47" s="146"/>
      <c r="R47" s="147"/>
      <c r="S47" s="66">
        <v>14</v>
      </c>
    </row>
    <row r="48" spans="1:20" x14ac:dyDescent="0.25">
      <c r="A48" s="39">
        <v>45</v>
      </c>
      <c r="B48" s="42" t="s">
        <v>211</v>
      </c>
      <c r="C48" s="34">
        <v>13</v>
      </c>
      <c r="D48" s="46"/>
      <c r="E48" s="41"/>
      <c r="F48" s="161"/>
      <c r="N48" s="152"/>
      <c r="O48" s="153"/>
      <c r="P48" s="145" t="s">
        <v>152</v>
      </c>
      <c r="Q48" s="146"/>
      <c r="R48" s="147"/>
      <c r="S48" s="48">
        <f>S46/S47</f>
        <v>0</v>
      </c>
    </row>
    <row r="49" spans="1:20" x14ac:dyDescent="0.25">
      <c r="A49" s="39">
        <v>46</v>
      </c>
      <c r="B49" s="42" t="s">
        <v>212</v>
      </c>
      <c r="C49" s="34">
        <v>10</v>
      </c>
      <c r="D49" s="46"/>
      <c r="E49" s="41"/>
      <c r="F49" s="161"/>
      <c r="S49" s="52"/>
      <c r="T49" s="31"/>
    </row>
    <row r="50" spans="1:20" ht="30" x14ac:dyDescent="0.25">
      <c r="A50" s="39">
        <v>47</v>
      </c>
      <c r="B50" s="42" t="s">
        <v>213</v>
      </c>
      <c r="C50" s="34">
        <v>1</v>
      </c>
      <c r="D50" s="46"/>
      <c r="E50" s="41"/>
      <c r="F50" s="161"/>
      <c r="S50" s="52"/>
      <c r="T50" s="31"/>
    </row>
    <row r="51" spans="1:20" ht="30" x14ac:dyDescent="0.25">
      <c r="A51" s="39">
        <v>48</v>
      </c>
      <c r="B51" s="42" t="s">
        <v>214</v>
      </c>
      <c r="C51" s="34">
        <v>1</v>
      </c>
      <c r="D51" s="46"/>
      <c r="E51" s="41"/>
      <c r="F51" s="161"/>
    </row>
    <row r="52" spans="1:20" ht="30" x14ac:dyDescent="0.25">
      <c r="A52" s="39">
        <v>49</v>
      </c>
      <c r="B52" s="42" t="s">
        <v>215</v>
      </c>
      <c r="C52" s="34">
        <v>4</v>
      </c>
      <c r="D52" s="46"/>
      <c r="E52" s="41"/>
      <c r="F52" s="161"/>
    </row>
    <row r="53" spans="1:20" ht="30" x14ac:dyDescent="0.25">
      <c r="A53" s="39">
        <v>50</v>
      </c>
      <c r="B53" s="42" t="s">
        <v>216</v>
      </c>
      <c r="C53" s="34">
        <v>1</v>
      </c>
      <c r="D53" s="46"/>
      <c r="E53" s="41"/>
      <c r="F53" s="161"/>
    </row>
    <row r="54" spans="1:20" ht="30" x14ac:dyDescent="0.25">
      <c r="A54" s="39">
        <v>51</v>
      </c>
      <c r="B54" s="42" t="s">
        <v>217</v>
      </c>
      <c r="C54" s="34">
        <v>1</v>
      </c>
      <c r="D54" s="46"/>
      <c r="E54" s="41"/>
      <c r="F54" s="161"/>
    </row>
    <row r="55" spans="1:20" ht="30" x14ac:dyDescent="0.25">
      <c r="A55" s="39">
        <v>52</v>
      </c>
      <c r="B55" s="42" t="s">
        <v>218</v>
      </c>
      <c r="C55" s="34">
        <v>4</v>
      </c>
      <c r="D55" s="46"/>
      <c r="E55" s="41"/>
      <c r="F55" s="161"/>
    </row>
    <row r="56" spans="1:20" ht="30" x14ac:dyDescent="0.25">
      <c r="A56" s="39">
        <v>53</v>
      </c>
      <c r="B56" s="42" t="s">
        <v>219</v>
      </c>
      <c r="C56" s="34">
        <v>1</v>
      </c>
      <c r="D56" s="46"/>
      <c r="E56" s="41"/>
      <c r="F56" s="161"/>
    </row>
    <row r="57" spans="1:20" x14ac:dyDescent="0.25">
      <c r="A57" s="39">
        <v>54</v>
      </c>
      <c r="B57" s="42" t="s">
        <v>220</v>
      </c>
      <c r="C57" s="34">
        <v>2</v>
      </c>
      <c r="D57" s="46"/>
      <c r="E57" s="41"/>
      <c r="F57" s="161"/>
    </row>
    <row r="58" spans="1:20" x14ac:dyDescent="0.25">
      <c r="A58" s="39">
        <v>55</v>
      </c>
      <c r="B58" s="42" t="s">
        <v>221</v>
      </c>
      <c r="C58" s="34">
        <v>3</v>
      </c>
      <c r="D58" s="46"/>
      <c r="E58" s="41"/>
      <c r="F58" s="161"/>
    </row>
    <row r="59" spans="1:20" x14ac:dyDescent="0.25">
      <c r="A59" s="39">
        <v>56</v>
      </c>
      <c r="B59" s="42" t="s">
        <v>222</v>
      </c>
      <c r="C59" s="34">
        <v>2</v>
      </c>
      <c r="D59" s="46"/>
      <c r="E59" s="41"/>
      <c r="F59" s="161"/>
    </row>
    <row r="60" spans="1:20" x14ac:dyDescent="0.25">
      <c r="A60" s="39">
        <v>57</v>
      </c>
      <c r="B60" s="42" t="s">
        <v>223</v>
      </c>
      <c r="C60" s="34">
        <v>3</v>
      </c>
      <c r="D60" s="46"/>
      <c r="E60" s="41"/>
      <c r="F60" s="161"/>
    </row>
    <row r="61" spans="1:20" x14ac:dyDescent="0.25">
      <c r="A61" s="39">
        <v>58</v>
      </c>
      <c r="B61" s="42" t="s">
        <v>224</v>
      </c>
      <c r="C61" s="34">
        <v>2</v>
      </c>
      <c r="D61" s="46"/>
      <c r="E61" s="41"/>
      <c r="F61" s="161"/>
    </row>
    <row r="62" spans="1:20" x14ac:dyDescent="0.25">
      <c r="A62" s="39">
        <v>59</v>
      </c>
      <c r="B62" s="42" t="s">
        <v>225</v>
      </c>
      <c r="C62" s="34">
        <v>20</v>
      </c>
      <c r="D62" s="46"/>
      <c r="E62" s="41"/>
      <c r="F62" s="161"/>
    </row>
    <row r="63" spans="1:20" x14ac:dyDescent="0.25">
      <c r="A63" s="163"/>
      <c r="B63" s="164"/>
      <c r="C63" s="145" t="s">
        <v>150</v>
      </c>
      <c r="D63" s="147"/>
      <c r="E63" s="48">
        <f>SUM(E4:E62)</f>
        <v>0</v>
      </c>
      <c r="F63" s="161"/>
    </row>
    <row r="64" spans="1:20" x14ac:dyDescent="0.25">
      <c r="A64" s="165"/>
      <c r="B64" s="166"/>
      <c r="C64" s="169" t="s">
        <v>151</v>
      </c>
      <c r="D64" s="170"/>
      <c r="E64" s="50">
        <v>14</v>
      </c>
      <c r="F64" s="161"/>
    </row>
    <row r="65" spans="1:6" x14ac:dyDescent="0.25">
      <c r="A65" s="167"/>
      <c r="B65" s="168"/>
      <c r="C65" s="169" t="s">
        <v>152</v>
      </c>
      <c r="D65" s="170"/>
      <c r="E65" s="48">
        <f>E63/E64</f>
        <v>0</v>
      </c>
      <c r="F65" s="161"/>
    </row>
  </sheetData>
  <mergeCells count="17">
    <mergeCell ref="N1:S2"/>
    <mergeCell ref="T1:T36"/>
    <mergeCell ref="I34:K34"/>
    <mergeCell ref="P47:R47"/>
    <mergeCell ref="P48:R48"/>
    <mergeCell ref="N46:O48"/>
    <mergeCell ref="P46:R46"/>
    <mergeCell ref="I35:K35"/>
    <mergeCell ref="I36:K36"/>
    <mergeCell ref="G1:L2"/>
    <mergeCell ref="M1:M36"/>
    <mergeCell ref="A63:B65"/>
    <mergeCell ref="C63:D63"/>
    <mergeCell ref="C64:D64"/>
    <mergeCell ref="C65:D65"/>
    <mergeCell ref="F1:F65"/>
    <mergeCell ref="A1:E2"/>
  </mergeCells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D43076-5205-4750-9623-F72A16485298}">
  <dimension ref="A1:T65"/>
  <sheetViews>
    <sheetView workbookViewId="0">
      <selection activeCell="A3" sqref="A3"/>
    </sheetView>
  </sheetViews>
  <sheetFormatPr defaultRowHeight="15" x14ac:dyDescent="0.25"/>
  <cols>
    <col min="1" max="1" width="7.7109375" style="49" customWidth="1"/>
    <col min="2" max="2" width="40.28515625" customWidth="1"/>
    <col min="3" max="3" width="12.140625" style="31" customWidth="1"/>
    <col min="4" max="4" width="13.7109375" style="126" customWidth="1"/>
    <col min="5" max="5" width="13.28515625" style="31" bestFit="1" customWidth="1"/>
    <col min="6" max="6" width="9.28515625" style="52" customWidth="1"/>
    <col min="7" max="7" width="8.85546875" style="31" customWidth="1"/>
    <col min="8" max="8" width="33.42578125" customWidth="1"/>
    <col min="9" max="9" width="14.28515625" style="31" customWidth="1"/>
    <col min="10" max="10" width="12.85546875" style="31" customWidth="1"/>
    <col min="11" max="11" width="14.28515625" style="31" bestFit="1" customWidth="1"/>
    <col min="12" max="12" width="17.5703125" style="31" customWidth="1"/>
    <col min="13" max="13" width="9.28515625" style="52" customWidth="1"/>
    <col min="14" max="14" width="8.85546875" style="31" customWidth="1"/>
    <col min="15" max="15" width="33.42578125" customWidth="1"/>
    <col min="16" max="17" width="14.28515625" style="31" customWidth="1"/>
    <col min="18" max="18" width="15.28515625" style="31" bestFit="1" customWidth="1"/>
    <col min="19" max="19" width="17.5703125" style="31" customWidth="1"/>
    <col min="20" max="20" width="11.5703125" style="52" customWidth="1"/>
    <col min="233" max="233" width="7.7109375" customWidth="1"/>
    <col min="234" max="234" width="40.28515625" customWidth="1"/>
    <col min="235" max="235" width="12.140625" customWidth="1"/>
    <col min="236" max="236" width="13.7109375" customWidth="1"/>
    <col min="237" max="237" width="13.28515625" bestFit="1" customWidth="1"/>
    <col min="238" max="238" width="17.28515625" customWidth="1"/>
    <col min="239" max="239" width="8.85546875" customWidth="1"/>
    <col min="240" max="240" width="33.42578125" customWidth="1"/>
    <col min="241" max="241" width="14.28515625" customWidth="1"/>
    <col min="242" max="242" width="12.85546875" customWidth="1"/>
    <col min="243" max="243" width="14.28515625" bestFit="1" customWidth="1"/>
    <col min="244" max="244" width="17.5703125" customWidth="1"/>
    <col min="245" max="245" width="17.28515625" customWidth="1"/>
    <col min="246" max="246" width="8.85546875" customWidth="1"/>
    <col min="247" max="247" width="33.42578125" customWidth="1"/>
    <col min="248" max="249" width="14.28515625" customWidth="1"/>
    <col min="250" max="250" width="15.28515625" bestFit="1" customWidth="1"/>
    <col min="251" max="252" width="17.5703125" customWidth="1"/>
    <col min="253" max="253" width="8.85546875" customWidth="1"/>
    <col min="254" max="254" width="33.42578125" customWidth="1"/>
    <col min="255" max="256" width="14.28515625" customWidth="1"/>
    <col min="257" max="257" width="15.28515625" bestFit="1" customWidth="1"/>
    <col min="258" max="259" width="17.5703125" customWidth="1"/>
    <col min="260" max="260" width="8.85546875" customWidth="1"/>
    <col min="261" max="261" width="42.7109375" customWidth="1"/>
    <col min="262" max="262" width="13.5703125" customWidth="1"/>
    <col min="263" max="263" width="14.28515625" customWidth="1"/>
    <col min="264" max="264" width="13.28515625" customWidth="1"/>
    <col min="265" max="265" width="13.140625" customWidth="1"/>
    <col min="266" max="266" width="16.7109375" customWidth="1"/>
    <col min="267" max="267" width="17.42578125" customWidth="1"/>
    <col min="270" max="270" width="41.7109375" customWidth="1"/>
    <col min="271" max="271" width="14" customWidth="1"/>
    <col min="272" max="272" width="15.5703125" customWidth="1"/>
    <col min="273" max="273" width="15.42578125" customWidth="1"/>
    <col min="274" max="274" width="14.42578125" customWidth="1"/>
    <col min="275" max="275" width="15.28515625" customWidth="1"/>
    <col min="276" max="276" width="16.7109375" customWidth="1"/>
    <col min="489" max="489" width="7.7109375" customWidth="1"/>
    <col min="490" max="490" width="40.28515625" customWidth="1"/>
    <col min="491" max="491" width="12.140625" customWidth="1"/>
    <col min="492" max="492" width="13.7109375" customWidth="1"/>
    <col min="493" max="493" width="13.28515625" bestFit="1" customWidth="1"/>
    <col min="494" max="494" width="17.28515625" customWidth="1"/>
    <col min="495" max="495" width="8.85546875" customWidth="1"/>
    <col min="496" max="496" width="33.42578125" customWidth="1"/>
    <col min="497" max="497" width="14.28515625" customWidth="1"/>
    <col min="498" max="498" width="12.85546875" customWidth="1"/>
    <col min="499" max="499" width="14.28515625" bestFit="1" customWidth="1"/>
    <col min="500" max="500" width="17.5703125" customWidth="1"/>
    <col min="501" max="501" width="17.28515625" customWidth="1"/>
    <col min="502" max="502" width="8.85546875" customWidth="1"/>
    <col min="503" max="503" width="33.42578125" customWidth="1"/>
    <col min="504" max="505" width="14.28515625" customWidth="1"/>
    <col min="506" max="506" width="15.28515625" bestFit="1" customWidth="1"/>
    <col min="507" max="508" width="17.5703125" customWidth="1"/>
    <col min="509" max="509" width="8.85546875" customWidth="1"/>
    <col min="510" max="510" width="33.42578125" customWidth="1"/>
    <col min="511" max="512" width="14.28515625" customWidth="1"/>
    <col min="513" max="513" width="15.28515625" bestFit="1" customWidth="1"/>
    <col min="514" max="515" width="17.5703125" customWidth="1"/>
    <col min="516" max="516" width="8.85546875" customWidth="1"/>
    <col min="517" max="517" width="42.7109375" customWidth="1"/>
    <col min="518" max="518" width="13.5703125" customWidth="1"/>
    <col min="519" max="519" width="14.28515625" customWidth="1"/>
    <col min="520" max="520" width="13.28515625" customWidth="1"/>
    <col min="521" max="521" width="13.140625" customWidth="1"/>
    <col min="522" max="522" width="16.7109375" customWidth="1"/>
    <col min="523" max="523" width="17.42578125" customWidth="1"/>
    <col min="526" max="526" width="41.7109375" customWidth="1"/>
    <col min="527" max="527" width="14" customWidth="1"/>
    <col min="528" max="528" width="15.5703125" customWidth="1"/>
    <col min="529" max="529" width="15.42578125" customWidth="1"/>
    <col min="530" max="530" width="14.42578125" customWidth="1"/>
    <col min="531" max="531" width="15.28515625" customWidth="1"/>
    <col min="532" max="532" width="16.7109375" customWidth="1"/>
    <col min="745" max="745" width="7.7109375" customWidth="1"/>
    <col min="746" max="746" width="40.28515625" customWidth="1"/>
    <col min="747" max="747" width="12.140625" customWidth="1"/>
    <col min="748" max="748" width="13.7109375" customWidth="1"/>
    <col min="749" max="749" width="13.28515625" bestFit="1" customWidth="1"/>
    <col min="750" max="750" width="17.28515625" customWidth="1"/>
    <col min="751" max="751" width="8.85546875" customWidth="1"/>
    <col min="752" max="752" width="33.42578125" customWidth="1"/>
    <col min="753" max="753" width="14.28515625" customWidth="1"/>
    <col min="754" max="754" width="12.85546875" customWidth="1"/>
    <col min="755" max="755" width="14.28515625" bestFit="1" customWidth="1"/>
    <col min="756" max="756" width="17.5703125" customWidth="1"/>
    <col min="757" max="757" width="17.28515625" customWidth="1"/>
    <col min="758" max="758" width="8.85546875" customWidth="1"/>
    <col min="759" max="759" width="33.42578125" customWidth="1"/>
    <col min="760" max="761" width="14.28515625" customWidth="1"/>
    <col min="762" max="762" width="15.28515625" bestFit="1" customWidth="1"/>
    <col min="763" max="764" width="17.5703125" customWidth="1"/>
    <col min="765" max="765" width="8.85546875" customWidth="1"/>
    <col min="766" max="766" width="33.42578125" customWidth="1"/>
    <col min="767" max="768" width="14.28515625" customWidth="1"/>
    <col min="769" max="769" width="15.28515625" bestFit="1" customWidth="1"/>
    <col min="770" max="771" width="17.5703125" customWidth="1"/>
    <col min="772" max="772" width="8.85546875" customWidth="1"/>
    <col min="773" max="773" width="42.7109375" customWidth="1"/>
    <col min="774" max="774" width="13.5703125" customWidth="1"/>
    <col min="775" max="775" width="14.28515625" customWidth="1"/>
    <col min="776" max="776" width="13.28515625" customWidth="1"/>
    <col min="777" max="777" width="13.140625" customWidth="1"/>
    <col min="778" max="778" width="16.7109375" customWidth="1"/>
    <col min="779" max="779" width="17.42578125" customWidth="1"/>
    <col min="782" max="782" width="41.7109375" customWidth="1"/>
    <col min="783" max="783" width="14" customWidth="1"/>
    <col min="784" max="784" width="15.5703125" customWidth="1"/>
    <col min="785" max="785" width="15.42578125" customWidth="1"/>
    <col min="786" max="786" width="14.42578125" customWidth="1"/>
    <col min="787" max="787" width="15.28515625" customWidth="1"/>
    <col min="788" max="788" width="16.7109375" customWidth="1"/>
    <col min="1001" max="1001" width="7.7109375" customWidth="1"/>
    <col min="1002" max="1002" width="40.28515625" customWidth="1"/>
    <col min="1003" max="1003" width="12.140625" customWidth="1"/>
    <col min="1004" max="1004" width="13.7109375" customWidth="1"/>
    <col min="1005" max="1005" width="13.28515625" bestFit="1" customWidth="1"/>
    <col min="1006" max="1006" width="17.28515625" customWidth="1"/>
    <col min="1007" max="1007" width="8.85546875" customWidth="1"/>
    <col min="1008" max="1008" width="33.42578125" customWidth="1"/>
    <col min="1009" max="1009" width="14.28515625" customWidth="1"/>
    <col min="1010" max="1010" width="12.85546875" customWidth="1"/>
    <col min="1011" max="1011" width="14.28515625" bestFit="1" customWidth="1"/>
    <col min="1012" max="1012" width="17.5703125" customWidth="1"/>
    <col min="1013" max="1013" width="17.28515625" customWidth="1"/>
    <col min="1014" max="1014" width="8.85546875" customWidth="1"/>
    <col min="1015" max="1015" width="33.42578125" customWidth="1"/>
    <col min="1016" max="1017" width="14.28515625" customWidth="1"/>
    <col min="1018" max="1018" width="15.28515625" bestFit="1" customWidth="1"/>
    <col min="1019" max="1020" width="17.5703125" customWidth="1"/>
    <col min="1021" max="1021" width="8.85546875" customWidth="1"/>
    <col min="1022" max="1022" width="33.42578125" customWidth="1"/>
    <col min="1023" max="1024" width="14.28515625" customWidth="1"/>
    <col min="1025" max="1025" width="15.28515625" bestFit="1" customWidth="1"/>
    <col min="1026" max="1027" width="17.5703125" customWidth="1"/>
    <col min="1028" max="1028" width="8.85546875" customWidth="1"/>
    <col min="1029" max="1029" width="42.7109375" customWidth="1"/>
    <col min="1030" max="1030" width="13.5703125" customWidth="1"/>
    <col min="1031" max="1031" width="14.28515625" customWidth="1"/>
    <col min="1032" max="1032" width="13.28515625" customWidth="1"/>
    <col min="1033" max="1033" width="13.140625" customWidth="1"/>
    <col min="1034" max="1034" width="16.7109375" customWidth="1"/>
    <col min="1035" max="1035" width="17.42578125" customWidth="1"/>
    <col min="1038" max="1038" width="41.7109375" customWidth="1"/>
    <col min="1039" max="1039" width="14" customWidth="1"/>
    <col min="1040" max="1040" width="15.5703125" customWidth="1"/>
    <col min="1041" max="1041" width="15.42578125" customWidth="1"/>
    <col min="1042" max="1042" width="14.42578125" customWidth="1"/>
    <col min="1043" max="1043" width="15.28515625" customWidth="1"/>
    <col min="1044" max="1044" width="16.7109375" customWidth="1"/>
    <col min="1257" max="1257" width="7.7109375" customWidth="1"/>
    <col min="1258" max="1258" width="40.28515625" customWidth="1"/>
    <col min="1259" max="1259" width="12.140625" customWidth="1"/>
    <col min="1260" max="1260" width="13.7109375" customWidth="1"/>
    <col min="1261" max="1261" width="13.28515625" bestFit="1" customWidth="1"/>
    <col min="1262" max="1262" width="17.28515625" customWidth="1"/>
    <col min="1263" max="1263" width="8.85546875" customWidth="1"/>
    <col min="1264" max="1264" width="33.42578125" customWidth="1"/>
    <col min="1265" max="1265" width="14.28515625" customWidth="1"/>
    <col min="1266" max="1266" width="12.85546875" customWidth="1"/>
    <col min="1267" max="1267" width="14.28515625" bestFit="1" customWidth="1"/>
    <col min="1268" max="1268" width="17.5703125" customWidth="1"/>
    <col min="1269" max="1269" width="17.28515625" customWidth="1"/>
    <col min="1270" max="1270" width="8.85546875" customWidth="1"/>
    <col min="1271" max="1271" width="33.42578125" customWidth="1"/>
    <col min="1272" max="1273" width="14.28515625" customWidth="1"/>
    <col min="1274" max="1274" width="15.28515625" bestFit="1" customWidth="1"/>
    <col min="1275" max="1276" width="17.5703125" customWidth="1"/>
    <col min="1277" max="1277" width="8.85546875" customWidth="1"/>
    <col min="1278" max="1278" width="33.42578125" customWidth="1"/>
    <col min="1279" max="1280" width="14.28515625" customWidth="1"/>
    <col min="1281" max="1281" width="15.28515625" bestFit="1" customWidth="1"/>
    <col min="1282" max="1283" width="17.5703125" customWidth="1"/>
    <col min="1284" max="1284" width="8.85546875" customWidth="1"/>
    <col min="1285" max="1285" width="42.7109375" customWidth="1"/>
    <col min="1286" max="1286" width="13.5703125" customWidth="1"/>
    <col min="1287" max="1287" width="14.28515625" customWidth="1"/>
    <col min="1288" max="1288" width="13.28515625" customWidth="1"/>
    <col min="1289" max="1289" width="13.140625" customWidth="1"/>
    <col min="1290" max="1290" width="16.7109375" customWidth="1"/>
    <col min="1291" max="1291" width="17.42578125" customWidth="1"/>
    <col min="1294" max="1294" width="41.7109375" customWidth="1"/>
    <col min="1295" max="1295" width="14" customWidth="1"/>
    <col min="1296" max="1296" width="15.5703125" customWidth="1"/>
    <col min="1297" max="1297" width="15.42578125" customWidth="1"/>
    <col min="1298" max="1298" width="14.42578125" customWidth="1"/>
    <col min="1299" max="1299" width="15.28515625" customWidth="1"/>
    <col min="1300" max="1300" width="16.7109375" customWidth="1"/>
    <col min="1513" max="1513" width="7.7109375" customWidth="1"/>
    <col min="1514" max="1514" width="40.28515625" customWidth="1"/>
    <col min="1515" max="1515" width="12.140625" customWidth="1"/>
    <col min="1516" max="1516" width="13.7109375" customWidth="1"/>
    <col min="1517" max="1517" width="13.28515625" bestFit="1" customWidth="1"/>
    <col min="1518" max="1518" width="17.28515625" customWidth="1"/>
    <col min="1519" max="1519" width="8.85546875" customWidth="1"/>
    <col min="1520" max="1520" width="33.42578125" customWidth="1"/>
    <col min="1521" max="1521" width="14.28515625" customWidth="1"/>
    <col min="1522" max="1522" width="12.85546875" customWidth="1"/>
    <col min="1523" max="1523" width="14.28515625" bestFit="1" customWidth="1"/>
    <col min="1524" max="1524" width="17.5703125" customWidth="1"/>
    <col min="1525" max="1525" width="17.28515625" customWidth="1"/>
    <col min="1526" max="1526" width="8.85546875" customWidth="1"/>
    <col min="1527" max="1527" width="33.42578125" customWidth="1"/>
    <col min="1528" max="1529" width="14.28515625" customWidth="1"/>
    <col min="1530" max="1530" width="15.28515625" bestFit="1" customWidth="1"/>
    <col min="1531" max="1532" width="17.5703125" customWidth="1"/>
    <col min="1533" max="1533" width="8.85546875" customWidth="1"/>
    <col min="1534" max="1534" width="33.42578125" customWidth="1"/>
    <col min="1535" max="1536" width="14.28515625" customWidth="1"/>
    <col min="1537" max="1537" width="15.28515625" bestFit="1" customWidth="1"/>
    <col min="1538" max="1539" width="17.5703125" customWidth="1"/>
    <col min="1540" max="1540" width="8.85546875" customWidth="1"/>
    <col min="1541" max="1541" width="42.7109375" customWidth="1"/>
    <col min="1542" max="1542" width="13.5703125" customWidth="1"/>
    <col min="1543" max="1543" width="14.28515625" customWidth="1"/>
    <col min="1544" max="1544" width="13.28515625" customWidth="1"/>
    <col min="1545" max="1545" width="13.140625" customWidth="1"/>
    <col min="1546" max="1546" width="16.7109375" customWidth="1"/>
    <col min="1547" max="1547" width="17.42578125" customWidth="1"/>
    <col min="1550" max="1550" width="41.7109375" customWidth="1"/>
    <col min="1551" max="1551" width="14" customWidth="1"/>
    <col min="1552" max="1552" width="15.5703125" customWidth="1"/>
    <col min="1553" max="1553" width="15.42578125" customWidth="1"/>
    <col min="1554" max="1554" width="14.42578125" customWidth="1"/>
    <col min="1555" max="1555" width="15.28515625" customWidth="1"/>
    <col min="1556" max="1556" width="16.7109375" customWidth="1"/>
    <col min="1769" max="1769" width="7.7109375" customWidth="1"/>
    <col min="1770" max="1770" width="40.28515625" customWidth="1"/>
    <col min="1771" max="1771" width="12.140625" customWidth="1"/>
    <col min="1772" max="1772" width="13.7109375" customWidth="1"/>
    <col min="1773" max="1773" width="13.28515625" bestFit="1" customWidth="1"/>
    <col min="1774" max="1774" width="17.28515625" customWidth="1"/>
    <col min="1775" max="1775" width="8.85546875" customWidth="1"/>
    <col min="1776" max="1776" width="33.42578125" customWidth="1"/>
    <col min="1777" max="1777" width="14.28515625" customWidth="1"/>
    <col min="1778" max="1778" width="12.85546875" customWidth="1"/>
    <col min="1779" max="1779" width="14.28515625" bestFit="1" customWidth="1"/>
    <col min="1780" max="1780" width="17.5703125" customWidth="1"/>
    <col min="1781" max="1781" width="17.28515625" customWidth="1"/>
    <col min="1782" max="1782" width="8.85546875" customWidth="1"/>
    <col min="1783" max="1783" width="33.42578125" customWidth="1"/>
    <col min="1784" max="1785" width="14.28515625" customWidth="1"/>
    <col min="1786" max="1786" width="15.28515625" bestFit="1" customWidth="1"/>
    <col min="1787" max="1788" width="17.5703125" customWidth="1"/>
    <col min="1789" max="1789" width="8.85546875" customWidth="1"/>
    <col min="1790" max="1790" width="33.42578125" customWidth="1"/>
    <col min="1791" max="1792" width="14.28515625" customWidth="1"/>
    <col min="1793" max="1793" width="15.28515625" bestFit="1" customWidth="1"/>
    <col min="1794" max="1795" width="17.5703125" customWidth="1"/>
    <col min="1796" max="1796" width="8.85546875" customWidth="1"/>
    <col min="1797" max="1797" width="42.7109375" customWidth="1"/>
    <col min="1798" max="1798" width="13.5703125" customWidth="1"/>
    <col min="1799" max="1799" width="14.28515625" customWidth="1"/>
    <col min="1800" max="1800" width="13.28515625" customWidth="1"/>
    <col min="1801" max="1801" width="13.140625" customWidth="1"/>
    <col min="1802" max="1802" width="16.7109375" customWidth="1"/>
    <col min="1803" max="1803" width="17.42578125" customWidth="1"/>
    <col min="1806" max="1806" width="41.7109375" customWidth="1"/>
    <col min="1807" max="1807" width="14" customWidth="1"/>
    <col min="1808" max="1808" width="15.5703125" customWidth="1"/>
    <col min="1809" max="1809" width="15.42578125" customWidth="1"/>
    <col min="1810" max="1810" width="14.42578125" customWidth="1"/>
    <col min="1811" max="1811" width="15.28515625" customWidth="1"/>
    <col min="1812" max="1812" width="16.7109375" customWidth="1"/>
    <col min="2025" max="2025" width="7.7109375" customWidth="1"/>
    <col min="2026" max="2026" width="40.28515625" customWidth="1"/>
    <col min="2027" max="2027" width="12.140625" customWidth="1"/>
    <col min="2028" max="2028" width="13.7109375" customWidth="1"/>
    <col min="2029" max="2029" width="13.28515625" bestFit="1" customWidth="1"/>
    <col min="2030" max="2030" width="17.28515625" customWidth="1"/>
    <col min="2031" max="2031" width="8.85546875" customWidth="1"/>
    <col min="2032" max="2032" width="33.42578125" customWidth="1"/>
    <col min="2033" max="2033" width="14.28515625" customWidth="1"/>
    <col min="2034" max="2034" width="12.85546875" customWidth="1"/>
    <col min="2035" max="2035" width="14.28515625" bestFit="1" customWidth="1"/>
    <col min="2036" max="2036" width="17.5703125" customWidth="1"/>
    <col min="2037" max="2037" width="17.28515625" customWidth="1"/>
    <col min="2038" max="2038" width="8.85546875" customWidth="1"/>
    <col min="2039" max="2039" width="33.42578125" customWidth="1"/>
    <col min="2040" max="2041" width="14.28515625" customWidth="1"/>
    <col min="2042" max="2042" width="15.28515625" bestFit="1" customWidth="1"/>
    <col min="2043" max="2044" width="17.5703125" customWidth="1"/>
    <col min="2045" max="2045" width="8.85546875" customWidth="1"/>
    <col min="2046" max="2046" width="33.42578125" customWidth="1"/>
    <col min="2047" max="2048" width="14.28515625" customWidth="1"/>
    <col min="2049" max="2049" width="15.28515625" bestFit="1" customWidth="1"/>
    <col min="2050" max="2051" width="17.5703125" customWidth="1"/>
    <col min="2052" max="2052" width="8.85546875" customWidth="1"/>
    <col min="2053" max="2053" width="42.7109375" customWidth="1"/>
    <col min="2054" max="2054" width="13.5703125" customWidth="1"/>
    <col min="2055" max="2055" width="14.28515625" customWidth="1"/>
    <col min="2056" max="2056" width="13.28515625" customWidth="1"/>
    <col min="2057" max="2057" width="13.140625" customWidth="1"/>
    <col min="2058" max="2058" width="16.7109375" customWidth="1"/>
    <col min="2059" max="2059" width="17.42578125" customWidth="1"/>
    <col min="2062" max="2062" width="41.7109375" customWidth="1"/>
    <col min="2063" max="2063" width="14" customWidth="1"/>
    <col min="2064" max="2064" width="15.5703125" customWidth="1"/>
    <col min="2065" max="2065" width="15.42578125" customWidth="1"/>
    <col min="2066" max="2066" width="14.42578125" customWidth="1"/>
    <col min="2067" max="2067" width="15.28515625" customWidth="1"/>
    <col min="2068" max="2068" width="16.7109375" customWidth="1"/>
    <col min="2281" max="2281" width="7.7109375" customWidth="1"/>
    <col min="2282" max="2282" width="40.28515625" customWidth="1"/>
    <col min="2283" max="2283" width="12.140625" customWidth="1"/>
    <col min="2284" max="2284" width="13.7109375" customWidth="1"/>
    <col min="2285" max="2285" width="13.28515625" bestFit="1" customWidth="1"/>
    <col min="2286" max="2286" width="17.28515625" customWidth="1"/>
    <col min="2287" max="2287" width="8.85546875" customWidth="1"/>
    <col min="2288" max="2288" width="33.42578125" customWidth="1"/>
    <col min="2289" max="2289" width="14.28515625" customWidth="1"/>
    <col min="2290" max="2290" width="12.85546875" customWidth="1"/>
    <col min="2291" max="2291" width="14.28515625" bestFit="1" customWidth="1"/>
    <col min="2292" max="2292" width="17.5703125" customWidth="1"/>
    <col min="2293" max="2293" width="17.28515625" customWidth="1"/>
    <col min="2294" max="2294" width="8.85546875" customWidth="1"/>
    <col min="2295" max="2295" width="33.42578125" customWidth="1"/>
    <col min="2296" max="2297" width="14.28515625" customWidth="1"/>
    <col min="2298" max="2298" width="15.28515625" bestFit="1" customWidth="1"/>
    <col min="2299" max="2300" width="17.5703125" customWidth="1"/>
    <col min="2301" max="2301" width="8.85546875" customWidth="1"/>
    <col min="2302" max="2302" width="33.42578125" customWidth="1"/>
    <col min="2303" max="2304" width="14.28515625" customWidth="1"/>
    <col min="2305" max="2305" width="15.28515625" bestFit="1" customWidth="1"/>
    <col min="2306" max="2307" width="17.5703125" customWidth="1"/>
    <col min="2308" max="2308" width="8.85546875" customWidth="1"/>
    <col min="2309" max="2309" width="42.7109375" customWidth="1"/>
    <col min="2310" max="2310" width="13.5703125" customWidth="1"/>
    <col min="2311" max="2311" width="14.28515625" customWidth="1"/>
    <col min="2312" max="2312" width="13.28515625" customWidth="1"/>
    <col min="2313" max="2313" width="13.140625" customWidth="1"/>
    <col min="2314" max="2314" width="16.7109375" customWidth="1"/>
    <col min="2315" max="2315" width="17.42578125" customWidth="1"/>
    <col min="2318" max="2318" width="41.7109375" customWidth="1"/>
    <col min="2319" max="2319" width="14" customWidth="1"/>
    <col min="2320" max="2320" width="15.5703125" customWidth="1"/>
    <col min="2321" max="2321" width="15.42578125" customWidth="1"/>
    <col min="2322" max="2322" width="14.42578125" customWidth="1"/>
    <col min="2323" max="2323" width="15.28515625" customWidth="1"/>
    <col min="2324" max="2324" width="16.7109375" customWidth="1"/>
    <col min="2537" max="2537" width="7.7109375" customWidth="1"/>
    <col min="2538" max="2538" width="40.28515625" customWidth="1"/>
    <col min="2539" max="2539" width="12.140625" customWidth="1"/>
    <col min="2540" max="2540" width="13.7109375" customWidth="1"/>
    <col min="2541" max="2541" width="13.28515625" bestFit="1" customWidth="1"/>
    <col min="2542" max="2542" width="17.28515625" customWidth="1"/>
    <col min="2543" max="2543" width="8.85546875" customWidth="1"/>
    <col min="2544" max="2544" width="33.42578125" customWidth="1"/>
    <col min="2545" max="2545" width="14.28515625" customWidth="1"/>
    <col min="2546" max="2546" width="12.85546875" customWidth="1"/>
    <col min="2547" max="2547" width="14.28515625" bestFit="1" customWidth="1"/>
    <col min="2548" max="2548" width="17.5703125" customWidth="1"/>
    <col min="2549" max="2549" width="17.28515625" customWidth="1"/>
    <col min="2550" max="2550" width="8.85546875" customWidth="1"/>
    <col min="2551" max="2551" width="33.42578125" customWidth="1"/>
    <col min="2552" max="2553" width="14.28515625" customWidth="1"/>
    <col min="2554" max="2554" width="15.28515625" bestFit="1" customWidth="1"/>
    <col min="2555" max="2556" width="17.5703125" customWidth="1"/>
    <col min="2557" max="2557" width="8.85546875" customWidth="1"/>
    <col min="2558" max="2558" width="33.42578125" customWidth="1"/>
    <col min="2559" max="2560" width="14.28515625" customWidth="1"/>
    <col min="2561" max="2561" width="15.28515625" bestFit="1" customWidth="1"/>
    <col min="2562" max="2563" width="17.5703125" customWidth="1"/>
    <col min="2564" max="2564" width="8.85546875" customWidth="1"/>
    <col min="2565" max="2565" width="42.7109375" customWidth="1"/>
    <col min="2566" max="2566" width="13.5703125" customWidth="1"/>
    <col min="2567" max="2567" width="14.28515625" customWidth="1"/>
    <col min="2568" max="2568" width="13.28515625" customWidth="1"/>
    <col min="2569" max="2569" width="13.140625" customWidth="1"/>
    <col min="2570" max="2570" width="16.7109375" customWidth="1"/>
    <col min="2571" max="2571" width="17.42578125" customWidth="1"/>
    <col min="2574" max="2574" width="41.7109375" customWidth="1"/>
    <col min="2575" max="2575" width="14" customWidth="1"/>
    <col min="2576" max="2576" width="15.5703125" customWidth="1"/>
    <col min="2577" max="2577" width="15.42578125" customWidth="1"/>
    <col min="2578" max="2578" width="14.42578125" customWidth="1"/>
    <col min="2579" max="2579" width="15.28515625" customWidth="1"/>
    <col min="2580" max="2580" width="16.7109375" customWidth="1"/>
    <col min="2793" max="2793" width="7.7109375" customWidth="1"/>
    <col min="2794" max="2794" width="40.28515625" customWidth="1"/>
    <col min="2795" max="2795" width="12.140625" customWidth="1"/>
    <col min="2796" max="2796" width="13.7109375" customWidth="1"/>
    <col min="2797" max="2797" width="13.28515625" bestFit="1" customWidth="1"/>
    <col min="2798" max="2798" width="17.28515625" customWidth="1"/>
    <col min="2799" max="2799" width="8.85546875" customWidth="1"/>
    <col min="2800" max="2800" width="33.42578125" customWidth="1"/>
    <col min="2801" max="2801" width="14.28515625" customWidth="1"/>
    <col min="2802" max="2802" width="12.85546875" customWidth="1"/>
    <col min="2803" max="2803" width="14.28515625" bestFit="1" customWidth="1"/>
    <col min="2804" max="2804" width="17.5703125" customWidth="1"/>
    <col min="2805" max="2805" width="17.28515625" customWidth="1"/>
    <col min="2806" max="2806" width="8.85546875" customWidth="1"/>
    <col min="2807" max="2807" width="33.42578125" customWidth="1"/>
    <col min="2808" max="2809" width="14.28515625" customWidth="1"/>
    <col min="2810" max="2810" width="15.28515625" bestFit="1" customWidth="1"/>
    <col min="2811" max="2812" width="17.5703125" customWidth="1"/>
    <col min="2813" max="2813" width="8.85546875" customWidth="1"/>
    <col min="2814" max="2814" width="33.42578125" customWidth="1"/>
    <col min="2815" max="2816" width="14.28515625" customWidth="1"/>
    <col min="2817" max="2817" width="15.28515625" bestFit="1" customWidth="1"/>
    <col min="2818" max="2819" width="17.5703125" customWidth="1"/>
    <col min="2820" max="2820" width="8.85546875" customWidth="1"/>
    <col min="2821" max="2821" width="42.7109375" customWidth="1"/>
    <col min="2822" max="2822" width="13.5703125" customWidth="1"/>
    <col min="2823" max="2823" width="14.28515625" customWidth="1"/>
    <col min="2824" max="2824" width="13.28515625" customWidth="1"/>
    <col min="2825" max="2825" width="13.140625" customWidth="1"/>
    <col min="2826" max="2826" width="16.7109375" customWidth="1"/>
    <col min="2827" max="2827" width="17.42578125" customWidth="1"/>
    <col min="2830" max="2830" width="41.7109375" customWidth="1"/>
    <col min="2831" max="2831" width="14" customWidth="1"/>
    <col min="2832" max="2832" width="15.5703125" customWidth="1"/>
    <col min="2833" max="2833" width="15.42578125" customWidth="1"/>
    <col min="2834" max="2834" width="14.42578125" customWidth="1"/>
    <col min="2835" max="2835" width="15.28515625" customWidth="1"/>
    <col min="2836" max="2836" width="16.7109375" customWidth="1"/>
    <col min="3049" max="3049" width="7.7109375" customWidth="1"/>
    <col min="3050" max="3050" width="40.28515625" customWidth="1"/>
    <col min="3051" max="3051" width="12.140625" customWidth="1"/>
    <col min="3052" max="3052" width="13.7109375" customWidth="1"/>
    <col min="3053" max="3053" width="13.28515625" bestFit="1" customWidth="1"/>
    <col min="3054" max="3054" width="17.28515625" customWidth="1"/>
    <col min="3055" max="3055" width="8.85546875" customWidth="1"/>
    <col min="3056" max="3056" width="33.42578125" customWidth="1"/>
    <col min="3057" max="3057" width="14.28515625" customWidth="1"/>
    <col min="3058" max="3058" width="12.85546875" customWidth="1"/>
    <col min="3059" max="3059" width="14.28515625" bestFit="1" customWidth="1"/>
    <col min="3060" max="3060" width="17.5703125" customWidth="1"/>
    <col min="3061" max="3061" width="17.28515625" customWidth="1"/>
    <col min="3062" max="3062" width="8.85546875" customWidth="1"/>
    <col min="3063" max="3063" width="33.42578125" customWidth="1"/>
    <col min="3064" max="3065" width="14.28515625" customWidth="1"/>
    <col min="3066" max="3066" width="15.28515625" bestFit="1" customWidth="1"/>
    <col min="3067" max="3068" width="17.5703125" customWidth="1"/>
    <col min="3069" max="3069" width="8.85546875" customWidth="1"/>
    <col min="3070" max="3070" width="33.42578125" customWidth="1"/>
    <col min="3071" max="3072" width="14.28515625" customWidth="1"/>
    <col min="3073" max="3073" width="15.28515625" bestFit="1" customWidth="1"/>
    <col min="3074" max="3075" width="17.5703125" customWidth="1"/>
    <col min="3076" max="3076" width="8.85546875" customWidth="1"/>
    <col min="3077" max="3077" width="42.7109375" customWidth="1"/>
    <col min="3078" max="3078" width="13.5703125" customWidth="1"/>
    <col min="3079" max="3079" width="14.28515625" customWidth="1"/>
    <col min="3080" max="3080" width="13.28515625" customWidth="1"/>
    <col min="3081" max="3081" width="13.140625" customWidth="1"/>
    <col min="3082" max="3082" width="16.7109375" customWidth="1"/>
    <col min="3083" max="3083" width="17.42578125" customWidth="1"/>
    <col min="3086" max="3086" width="41.7109375" customWidth="1"/>
    <col min="3087" max="3087" width="14" customWidth="1"/>
    <col min="3088" max="3088" width="15.5703125" customWidth="1"/>
    <col min="3089" max="3089" width="15.42578125" customWidth="1"/>
    <col min="3090" max="3090" width="14.42578125" customWidth="1"/>
    <col min="3091" max="3091" width="15.28515625" customWidth="1"/>
    <col min="3092" max="3092" width="16.7109375" customWidth="1"/>
    <col min="3305" max="3305" width="7.7109375" customWidth="1"/>
    <col min="3306" max="3306" width="40.28515625" customWidth="1"/>
    <col min="3307" max="3307" width="12.140625" customWidth="1"/>
    <col min="3308" max="3308" width="13.7109375" customWidth="1"/>
    <col min="3309" max="3309" width="13.28515625" bestFit="1" customWidth="1"/>
    <col min="3310" max="3310" width="17.28515625" customWidth="1"/>
    <col min="3311" max="3311" width="8.85546875" customWidth="1"/>
    <col min="3312" max="3312" width="33.42578125" customWidth="1"/>
    <col min="3313" max="3313" width="14.28515625" customWidth="1"/>
    <col min="3314" max="3314" width="12.85546875" customWidth="1"/>
    <col min="3315" max="3315" width="14.28515625" bestFit="1" customWidth="1"/>
    <col min="3316" max="3316" width="17.5703125" customWidth="1"/>
    <col min="3317" max="3317" width="17.28515625" customWidth="1"/>
    <col min="3318" max="3318" width="8.85546875" customWidth="1"/>
    <col min="3319" max="3319" width="33.42578125" customWidth="1"/>
    <col min="3320" max="3321" width="14.28515625" customWidth="1"/>
    <col min="3322" max="3322" width="15.28515625" bestFit="1" customWidth="1"/>
    <col min="3323" max="3324" width="17.5703125" customWidth="1"/>
    <col min="3325" max="3325" width="8.85546875" customWidth="1"/>
    <col min="3326" max="3326" width="33.42578125" customWidth="1"/>
    <col min="3327" max="3328" width="14.28515625" customWidth="1"/>
    <col min="3329" max="3329" width="15.28515625" bestFit="1" customWidth="1"/>
    <col min="3330" max="3331" width="17.5703125" customWidth="1"/>
    <col min="3332" max="3332" width="8.85546875" customWidth="1"/>
    <col min="3333" max="3333" width="42.7109375" customWidth="1"/>
    <col min="3334" max="3334" width="13.5703125" customWidth="1"/>
    <col min="3335" max="3335" width="14.28515625" customWidth="1"/>
    <col min="3336" max="3336" width="13.28515625" customWidth="1"/>
    <col min="3337" max="3337" width="13.140625" customWidth="1"/>
    <col min="3338" max="3338" width="16.7109375" customWidth="1"/>
    <col min="3339" max="3339" width="17.42578125" customWidth="1"/>
    <col min="3342" max="3342" width="41.7109375" customWidth="1"/>
    <col min="3343" max="3343" width="14" customWidth="1"/>
    <col min="3344" max="3344" width="15.5703125" customWidth="1"/>
    <col min="3345" max="3345" width="15.42578125" customWidth="1"/>
    <col min="3346" max="3346" width="14.42578125" customWidth="1"/>
    <col min="3347" max="3347" width="15.28515625" customWidth="1"/>
    <col min="3348" max="3348" width="16.7109375" customWidth="1"/>
    <col min="3561" max="3561" width="7.7109375" customWidth="1"/>
    <col min="3562" max="3562" width="40.28515625" customWidth="1"/>
    <col min="3563" max="3563" width="12.140625" customWidth="1"/>
    <col min="3564" max="3564" width="13.7109375" customWidth="1"/>
    <col min="3565" max="3565" width="13.28515625" bestFit="1" customWidth="1"/>
    <col min="3566" max="3566" width="17.28515625" customWidth="1"/>
    <col min="3567" max="3567" width="8.85546875" customWidth="1"/>
    <col min="3568" max="3568" width="33.42578125" customWidth="1"/>
    <col min="3569" max="3569" width="14.28515625" customWidth="1"/>
    <col min="3570" max="3570" width="12.85546875" customWidth="1"/>
    <col min="3571" max="3571" width="14.28515625" bestFit="1" customWidth="1"/>
    <col min="3572" max="3572" width="17.5703125" customWidth="1"/>
    <col min="3573" max="3573" width="17.28515625" customWidth="1"/>
    <col min="3574" max="3574" width="8.85546875" customWidth="1"/>
    <col min="3575" max="3575" width="33.42578125" customWidth="1"/>
    <col min="3576" max="3577" width="14.28515625" customWidth="1"/>
    <col min="3578" max="3578" width="15.28515625" bestFit="1" customWidth="1"/>
    <col min="3579" max="3580" width="17.5703125" customWidth="1"/>
    <col min="3581" max="3581" width="8.85546875" customWidth="1"/>
    <col min="3582" max="3582" width="33.42578125" customWidth="1"/>
    <col min="3583" max="3584" width="14.28515625" customWidth="1"/>
    <col min="3585" max="3585" width="15.28515625" bestFit="1" customWidth="1"/>
    <col min="3586" max="3587" width="17.5703125" customWidth="1"/>
    <col min="3588" max="3588" width="8.85546875" customWidth="1"/>
    <col min="3589" max="3589" width="42.7109375" customWidth="1"/>
    <col min="3590" max="3590" width="13.5703125" customWidth="1"/>
    <col min="3591" max="3591" width="14.28515625" customWidth="1"/>
    <col min="3592" max="3592" width="13.28515625" customWidth="1"/>
    <col min="3593" max="3593" width="13.140625" customWidth="1"/>
    <col min="3594" max="3594" width="16.7109375" customWidth="1"/>
    <col min="3595" max="3595" width="17.42578125" customWidth="1"/>
    <col min="3598" max="3598" width="41.7109375" customWidth="1"/>
    <col min="3599" max="3599" width="14" customWidth="1"/>
    <col min="3600" max="3600" width="15.5703125" customWidth="1"/>
    <col min="3601" max="3601" width="15.42578125" customWidth="1"/>
    <col min="3602" max="3602" width="14.42578125" customWidth="1"/>
    <col min="3603" max="3603" width="15.28515625" customWidth="1"/>
    <col min="3604" max="3604" width="16.7109375" customWidth="1"/>
    <col min="3817" max="3817" width="7.7109375" customWidth="1"/>
    <col min="3818" max="3818" width="40.28515625" customWidth="1"/>
    <col min="3819" max="3819" width="12.140625" customWidth="1"/>
    <col min="3820" max="3820" width="13.7109375" customWidth="1"/>
    <col min="3821" max="3821" width="13.28515625" bestFit="1" customWidth="1"/>
    <col min="3822" max="3822" width="17.28515625" customWidth="1"/>
    <col min="3823" max="3823" width="8.85546875" customWidth="1"/>
    <col min="3824" max="3824" width="33.42578125" customWidth="1"/>
    <col min="3825" max="3825" width="14.28515625" customWidth="1"/>
    <col min="3826" max="3826" width="12.85546875" customWidth="1"/>
    <col min="3827" max="3827" width="14.28515625" bestFit="1" customWidth="1"/>
    <col min="3828" max="3828" width="17.5703125" customWidth="1"/>
    <col min="3829" max="3829" width="17.28515625" customWidth="1"/>
    <col min="3830" max="3830" width="8.85546875" customWidth="1"/>
    <col min="3831" max="3831" width="33.42578125" customWidth="1"/>
    <col min="3832" max="3833" width="14.28515625" customWidth="1"/>
    <col min="3834" max="3834" width="15.28515625" bestFit="1" customWidth="1"/>
    <col min="3835" max="3836" width="17.5703125" customWidth="1"/>
    <col min="3837" max="3837" width="8.85546875" customWidth="1"/>
    <col min="3838" max="3838" width="33.42578125" customWidth="1"/>
    <col min="3839" max="3840" width="14.28515625" customWidth="1"/>
    <col min="3841" max="3841" width="15.28515625" bestFit="1" customWidth="1"/>
    <col min="3842" max="3843" width="17.5703125" customWidth="1"/>
    <col min="3844" max="3844" width="8.85546875" customWidth="1"/>
    <col min="3845" max="3845" width="42.7109375" customWidth="1"/>
    <col min="3846" max="3846" width="13.5703125" customWidth="1"/>
    <col min="3847" max="3847" width="14.28515625" customWidth="1"/>
    <col min="3848" max="3848" width="13.28515625" customWidth="1"/>
    <col min="3849" max="3849" width="13.140625" customWidth="1"/>
    <col min="3850" max="3850" width="16.7109375" customWidth="1"/>
    <col min="3851" max="3851" width="17.42578125" customWidth="1"/>
    <col min="3854" max="3854" width="41.7109375" customWidth="1"/>
    <col min="3855" max="3855" width="14" customWidth="1"/>
    <col min="3856" max="3856" width="15.5703125" customWidth="1"/>
    <col min="3857" max="3857" width="15.42578125" customWidth="1"/>
    <col min="3858" max="3858" width="14.42578125" customWidth="1"/>
    <col min="3859" max="3859" width="15.28515625" customWidth="1"/>
    <col min="3860" max="3860" width="16.7109375" customWidth="1"/>
    <col min="4073" max="4073" width="7.7109375" customWidth="1"/>
    <col min="4074" max="4074" width="40.28515625" customWidth="1"/>
    <col min="4075" max="4075" width="12.140625" customWidth="1"/>
    <col min="4076" max="4076" width="13.7109375" customWidth="1"/>
    <col min="4077" max="4077" width="13.28515625" bestFit="1" customWidth="1"/>
    <col min="4078" max="4078" width="17.28515625" customWidth="1"/>
    <col min="4079" max="4079" width="8.85546875" customWidth="1"/>
    <col min="4080" max="4080" width="33.42578125" customWidth="1"/>
    <col min="4081" max="4081" width="14.28515625" customWidth="1"/>
    <col min="4082" max="4082" width="12.85546875" customWidth="1"/>
    <col min="4083" max="4083" width="14.28515625" bestFit="1" customWidth="1"/>
    <col min="4084" max="4084" width="17.5703125" customWidth="1"/>
    <col min="4085" max="4085" width="17.28515625" customWidth="1"/>
    <col min="4086" max="4086" width="8.85546875" customWidth="1"/>
    <col min="4087" max="4087" width="33.42578125" customWidth="1"/>
    <col min="4088" max="4089" width="14.28515625" customWidth="1"/>
    <col min="4090" max="4090" width="15.28515625" bestFit="1" customWidth="1"/>
    <col min="4091" max="4092" width="17.5703125" customWidth="1"/>
    <col min="4093" max="4093" width="8.85546875" customWidth="1"/>
    <col min="4094" max="4094" width="33.42578125" customWidth="1"/>
    <col min="4095" max="4096" width="14.28515625" customWidth="1"/>
    <col min="4097" max="4097" width="15.28515625" bestFit="1" customWidth="1"/>
    <col min="4098" max="4099" width="17.5703125" customWidth="1"/>
    <col min="4100" max="4100" width="8.85546875" customWidth="1"/>
    <col min="4101" max="4101" width="42.7109375" customWidth="1"/>
    <col min="4102" max="4102" width="13.5703125" customWidth="1"/>
    <col min="4103" max="4103" width="14.28515625" customWidth="1"/>
    <col min="4104" max="4104" width="13.28515625" customWidth="1"/>
    <col min="4105" max="4105" width="13.140625" customWidth="1"/>
    <col min="4106" max="4106" width="16.7109375" customWidth="1"/>
    <col min="4107" max="4107" width="17.42578125" customWidth="1"/>
    <col min="4110" max="4110" width="41.7109375" customWidth="1"/>
    <col min="4111" max="4111" width="14" customWidth="1"/>
    <col min="4112" max="4112" width="15.5703125" customWidth="1"/>
    <col min="4113" max="4113" width="15.42578125" customWidth="1"/>
    <col min="4114" max="4114" width="14.42578125" customWidth="1"/>
    <col min="4115" max="4115" width="15.28515625" customWidth="1"/>
    <col min="4116" max="4116" width="16.7109375" customWidth="1"/>
    <col min="4329" max="4329" width="7.7109375" customWidth="1"/>
    <col min="4330" max="4330" width="40.28515625" customWidth="1"/>
    <col min="4331" max="4331" width="12.140625" customWidth="1"/>
    <col min="4332" max="4332" width="13.7109375" customWidth="1"/>
    <col min="4333" max="4333" width="13.28515625" bestFit="1" customWidth="1"/>
    <col min="4334" max="4334" width="17.28515625" customWidth="1"/>
    <col min="4335" max="4335" width="8.85546875" customWidth="1"/>
    <col min="4336" max="4336" width="33.42578125" customWidth="1"/>
    <col min="4337" max="4337" width="14.28515625" customWidth="1"/>
    <col min="4338" max="4338" width="12.85546875" customWidth="1"/>
    <col min="4339" max="4339" width="14.28515625" bestFit="1" customWidth="1"/>
    <col min="4340" max="4340" width="17.5703125" customWidth="1"/>
    <col min="4341" max="4341" width="17.28515625" customWidth="1"/>
    <col min="4342" max="4342" width="8.85546875" customWidth="1"/>
    <col min="4343" max="4343" width="33.42578125" customWidth="1"/>
    <col min="4344" max="4345" width="14.28515625" customWidth="1"/>
    <col min="4346" max="4346" width="15.28515625" bestFit="1" customWidth="1"/>
    <col min="4347" max="4348" width="17.5703125" customWidth="1"/>
    <col min="4349" max="4349" width="8.85546875" customWidth="1"/>
    <col min="4350" max="4350" width="33.42578125" customWidth="1"/>
    <col min="4351" max="4352" width="14.28515625" customWidth="1"/>
    <col min="4353" max="4353" width="15.28515625" bestFit="1" customWidth="1"/>
    <col min="4354" max="4355" width="17.5703125" customWidth="1"/>
    <col min="4356" max="4356" width="8.85546875" customWidth="1"/>
    <col min="4357" max="4357" width="42.7109375" customWidth="1"/>
    <col min="4358" max="4358" width="13.5703125" customWidth="1"/>
    <col min="4359" max="4359" width="14.28515625" customWidth="1"/>
    <col min="4360" max="4360" width="13.28515625" customWidth="1"/>
    <col min="4361" max="4361" width="13.140625" customWidth="1"/>
    <col min="4362" max="4362" width="16.7109375" customWidth="1"/>
    <col min="4363" max="4363" width="17.42578125" customWidth="1"/>
    <col min="4366" max="4366" width="41.7109375" customWidth="1"/>
    <col min="4367" max="4367" width="14" customWidth="1"/>
    <col min="4368" max="4368" width="15.5703125" customWidth="1"/>
    <col min="4369" max="4369" width="15.42578125" customWidth="1"/>
    <col min="4370" max="4370" width="14.42578125" customWidth="1"/>
    <col min="4371" max="4371" width="15.28515625" customWidth="1"/>
    <col min="4372" max="4372" width="16.7109375" customWidth="1"/>
    <col min="4585" max="4585" width="7.7109375" customWidth="1"/>
    <col min="4586" max="4586" width="40.28515625" customWidth="1"/>
    <col min="4587" max="4587" width="12.140625" customWidth="1"/>
    <col min="4588" max="4588" width="13.7109375" customWidth="1"/>
    <col min="4589" max="4589" width="13.28515625" bestFit="1" customWidth="1"/>
    <col min="4590" max="4590" width="17.28515625" customWidth="1"/>
    <col min="4591" max="4591" width="8.85546875" customWidth="1"/>
    <col min="4592" max="4592" width="33.42578125" customWidth="1"/>
    <col min="4593" max="4593" width="14.28515625" customWidth="1"/>
    <col min="4594" max="4594" width="12.85546875" customWidth="1"/>
    <col min="4595" max="4595" width="14.28515625" bestFit="1" customWidth="1"/>
    <col min="4596" max="4596" width="17.5703125" customWidth="1"/>
    <col min="4597" max="4597" width="17.28515625" customWidth="1"/>
    <col min="4598" max="4598" width="8.85546875" customWidth="1"/>
    <col min="4599" max="4599" width="33.42578125" customWidth="1"/>
    <col min="4600" max="4601" width="14.28515625" customWidth="1"/>
    <col min="4602" max="4602" width="15.28515625" bestFit="1" customWidth="1"/>
    <col min="4603" max="4604" width="17.5703125" customWidth="1"/>
    <col min="4605" max="4605" width="8.85546875" customWidth="1"/>
    <col min="4606" max="4606" width="33.42578125" customWidth="1"/>
    <col min="4607" max="4608" width="14.28515625" customWidth="1"/>
    <col min="4609" max="4609" width="15.28515625" bestFit="1" customWidth="1"/>
    <col min="4610" max="4611" width="17.5703125" customWidth="1"/>
    <col min="4612" max="4612" width="8.85546875" customWidth="1"/>
    <col min="4613" max="4613" width="42.7109375" customWidth="1"/>
    <col min="4614" max="4614" width="13.5703125" customWidth="1"/>
    <col min="4615" max="4615" width="14.28515625" customWidth="1"/>
    <col min="4616" max="4616" width="13.28515625" customWidth="1"/>
    <col min="4617" max="4617" width="13.140625" customWidth="1"/>
    <col min="4618" max="4618" width="16.7109375" customWidth="1"/>
    <col min="4619" max="4619" width="17.42578125" customWidth="1"/>
    <col min="4622" max="4622" width="41.7109375" customWidth="1"/>
    <col min="4623" max="4623" width="14" customWidth="1"/>
    <col min="4624" max="4624" width="15.5703125" customWidth="1"/>
    <col min="4625" max="4625" width="15.42578125" customWidth="1"/>
    <col min="4626" max="4626" width="14.42578125" customWidth="1"/>
    <col min="4627" max="4627" width="15.28515625" customWidth="1"/>
    <col min="4628" max="4628" width="16.7109375" customWidth="1"/>
    <col min="4841" max="4841" width="7.7109375" customWidth="1"/>
    <col min="4842" max="4842" width="40.28515625" customWidth="1"/>
    <col min="4843" max="4843" width="12.140625" customWidth="1"/>
    <col min="4844" max="4844" width="13.7109375" customWidth="1"/>
    <col min="4845" max="4845" width="13.28515625" bestFit="1" customWidth="1"/>
    <col min="4846" max="4846" width="17.28515625" customWidth="1"/>
    <col min="4847" max="4847" width="8.85546875" customWidth="1"/>
    <col min="4848" max="4848" width="33.42578125" customWidth="1"/>
    <col min="4849" max="4849" width="14.28515625" customWidth="1"/>
    <col min="4850" max="4850" width="12.85546875" customWidth="1"/>
    <col min="4851" max="4851" width="14.28515625" bestFit="1" customWidth="1"/>
    <col min="4852" max="4852" width="17.5703125" customWidth="1"/>
    <col min="4853" max="4853" width="17.28515625" customWidth="1"/>
    <col min="4854" max="4854" width="8.85546875" customWidth="1"/>
    <col min="4855" max="4855" width="33.42578125" customWidth="1"/>
    <col min="4856" max="4857" width="14.28515625" customWidth="1"/>
    <col min="4858" max="4858" width="15.28515625" bestFit="1" customWidth="1"/>
    <col min="4859" max="4860" width="17.5703125" customWidth="1"/>
    <col min="4861" max="4861" width="8.85546875" customWidth="1"/>
    <col min="4862" max="4862" width="33.42578125" customWidth="1"/>
    <col min="4863" max="4864" width="14.28515625" customWidth="1"/>
    <col min="4865" max="4865" width="15.28515625" bestFit="1" customWidth="1"/>
    <col min="4866" max="4867" width="17.5703125" customWidth="1"/>
    <col min="4868" max="4868" width="8.85546875" customWidth="1"/>
    <col min="4869" max="4869" width="42.7109375" customWidth="1"/>
    <col min="4870" max="4870" width="13.5703125" customWidth="1"/>
    <col min="4871" max="4871" width="14.28515625" customWidth="1"/>
    <col min="4872" max="4872" width="13.28515625" customWidth="1"/>
    <col min="4873" max="4873" width="13.140625" customWidth="1"/>
    <col min="4874" max="4874" width="16.7109375" customWidth="1"/>
    <col min="4875" max="4875" width="17.42578125" customWidth="1"/>
    <col min="4878" max="4878" width="41.7109375" customWidth="1"/>
    <col min="4879" max="4879" width="14" customWidth="1"/>
    <col min="4880" max="4880" width="15.5703125" customWidth="1"/>
    <col min="4881" max="4881" width="15.42578125" customWidth="1"/>
    <col min="4882" max="4882" width="14.42578125" customWidth="1"/>
    <col min="4883" max="4883" width="15.28515625" customWidth="1"/>
    <col min="4884" max="4884" width="16.7109375" customWidth="1"/>
    <col min="5097" max="5097" width="7.7109375" customWidth="1"/>
    <col min="5098" max="5098" width="40.28515625" customWidth="1"/>
    <col min="5099" max="5099" width="12.140625" customWidth="1"/>
    <col min="5100" max="5100" width="13.7109375" customWidth="1"/>
    <col min="5101" max="5101" width="13.28515625" bestFit="1" customWidth="1"/>
    <col min="5102" max="5102" width="17.28515625" customWidth="1"/>
    <col min="5103" max="5103" width="8.85546875" customWidth="1"/>
    <col min="5104" max="5104" width="33.42578125" customWidth="1"/>
    <col min="5105" max="5105" width="14.28515625" customWidth="1"/>
    <col min="5106" max="5106" width="12.85546875" customWidth="1"/>
    <col min="5107" max="5107" width="14.28515625" bestFit="1" customWidth="1"/>
    <col min="5108" max="5108" width="17.5703125" customWidth="1"/>
    <col min="5109" max="5109" width="17.28515625" customWidth="1"/>
    <col min="5110" max="5110" width="8.85546875" customWidth="1"/>
    <col min="5111" max="5111" width="33.42578125" customWidth="1"/>
    <col min="5112" max="5113" width="14.28515625" customWidth="1"/>
    <col min="5114" max="5114" width="15.28515625" bestFit="1" customWidth="1"/>
    <col min="5115" max="5116" width="17.5703125" customWidth="1"/>
    <col min="5117" max="5117" width="8.85546875" customWidth="1"/>
    <col min="5118" max="5118" width="33.42578125" customWidth="1"/>
    <col min="5119" max="5120" width="14.28515625" customWidth="1"/>
    <col min="5121" max="5121" width="15.28515625" bestFit="1" customWidth="1"/>
    <col min="5122" max="5123" width="17.5703125" customWidth="1"/>
    <col min="5124" max="5124" width="8.85546875" customWidth="1"/>
    <col min="5125" max="5125" width="42.7109375" customWidth="1"/>
    <col min="5126" max="5126" width="13.5703125" customWidth="1"/>
    <col min="5127" max="5127" width="14.28515625" customWidth="1"/>
    <col min="5128" max="5128" width="13.28515625" customWidth="1"/>
    <col min="5129" max="5129" width="13.140625" customWidth="1"/>
    <col min="5130" max="5130" width="16.7109375" customWidth="1"/>
    <col min="5131" max="5131" width="17.42578125" customWidth="1"/>
    <col min="5134" max="5134" width="41.7109375" customWidth="1"/>
    <col min="5135" max="5135" width="14" customWidth="1"/>
    <col min="5136" max="5136" width="15.5703125" customWidth="1"/>
    <col min="5137" max="5137" width="15.42578125" customWidth="1"/>
    <col min="5138" max="5138" width="14.42578125" customWidth="1"/>
    <col min="5139" max="5139" width="15.28515625" customWidth="1"/>
    <col min="5140" max="5140" width="16.7109375" customWidth="1"/>
    <col min="5353" max="5353" width="7.7109375" customWidth="1"/>
    <col min="5354" max="5354" width="40.28515625" customWidth="1"/>
    <col min="5355" max="5355" width="12.140625" customWidth="1"/>
    <col min="5356" max="5356" width="13.7109375" customWidth="1"/>
    <col min="5357" max="5357" width="13.28515625" bestFit="1" customWidth="1"/>
    <col min="5358" max="5358" width="17.28515625" customWidth="1"/>
    <col min="5359" max="5359" width="8.85546875" customWidth="1"/>
    <col min="5360" max="5360" width="33.42578125" customWidth="1"/>
    <col min="5361" max="5361" width="14.28515625" customWidth="1"/>
    <col min="5362" max="5362" width="12.85546875" customWidth="1"/>
    <col min="5363" max="5363" width="14.28515625" bestFit="1" customWidth="1"/>
    <col min="5364" max="5364" width="17.5703125" customWidth="1"/>
    <col min="5365" max="5365" width="17.28515625" customWidth="1"/>
    <col min="5366" max="5366" width="8.85546875" customWidth="1"/>
    <col min="5367" max="5367" width="33.42578125" customWidth="1"/>
    <col min="5368" max="5369" width="14.28515625" customWidth="1"/>
    <col min="5370" max="5370" width="15.28515625" bestFit="1" customWidth="1"/>
    <col min="5371" max="5372" width="17.5703125" customWidth="1"/>
    <col min="5373" max="5373" width="8.85546875" customWidth="1"/>
    <col min="5374" max="5374" width="33.42578125" customWidth="1"/>
    <col min="5375" max="5376" width="14.28515625" customWidth="1"/>
    <col min="5377" max="5377" width="15.28515625" bestFit="1" customWidth="1"/>
    <col min="5378" max="5379" width="17.5703125" customWidth="1"/>
    <col min="5380" max="5380" width="8.85546875" customWidth="1"/>
    <col min="5381" max="5381" width="42.7109375" customWidth="1"/>
    <col min="5382" max="5382" width="13.5703125" customWidth="1"/>
    <col min="5383" max="5383" width="14.28515625" customWidth="1"/>
    <col min="5384" max="5384" width="13.28515625" customWidth="1"/>
    <col min="5385" max="5385" width="13.140625" customWidth="1"/>
    <col min="5386" max="5386" width="16.7109375" customWidth="1"/>
    <col min="5387" max="5387" width="17.42578125" customWidth="1"/>
    <col min="5390" max="5390" width="41.7109375" customWidth="1"/>
    <col min="5391" max="5391" width="14" customWidth="1"/>
    <col min="5392" max="5392" width="15.5703125" customWidth="1"/>
    <col min="5393" max="5393" width="15.42578125" customWidth="1"/>
    <col min="5394" max="5394" width="14.42578125" customWidth="1"/>
    <col min="5395" max="5395" width="15.28515625" customWidth="1"/>
    <col min="5396" max="5396" width="16.7109375" customWidth="1"/>
    <col min="5609" max="5609" width="7.7109375" customWidth="1"/>
    <col min="5610" max="5610" width="40.28515625" customWidth="1"/>
    <col min="5611" max="5611" width="12.140625" customWidth="1"/>
    <col min="5612" max="5612" width="13.7109375" customWidth="1"/>
    <col min="5613" max="5613" width="13.28515625" bestFit="1" customWidth="1"/>
    <col min="5614" max="5614" width="17.28515625" customWidth="1"/>
    <col min="5615" max="5615" width="8.85546875" customWidth="1"/>
    <col min="5616" max="5616" width="33.42578125" customWidth="1"/>
    <col min="5617" max="5617" width="14.28515625" customWidth="1"/>
    <col min="5618" max="5618" width="12.85546875" customWidth="1"/>
    <col min="5619" max="5619" width="14.28515625" bestFit="1" customWidth="1"/>
    <col min="5620" max="5620" width="17.5703125" customWidth="1"/>
    <col min="5621" max="5621" width="17.28515625" customWidth="1"/>
    <col min="5622" max="5622" width="8.85546875" customWidth="1"/>
    <col min="5623" max="5623" width="33.42578125" customWidth="1"/>
    <col min="5624" max="5625" width="14.28515625" customWidth="1"/>
    <col min="5626" max="5626" width="15.28515625" bestFit="1" customWidth="1"/>
    <col min="5627" max="5628" width="17.5703125" customWidth="1"/>
    <col min="5629" max="5629" width="8.85546875" customWidth="1"/>
    <col min="5630" max="5630" width="33.42578125" customWidth="1"/>
    <col min="5631" max="5632" width="14.28515625" customWidth="1"/>
    <col min="5633" max="5633" width="15.28515625" bestFit="1" customWidth="1"/>
    <col min="5634" max="5635" width="17.5703125" customWidth="1"/>
    <col min="5636" max="5636" width="8.85546875" customWidth="1"/>
    <col min="5637" max="5637" width="42.7109375" customWidth="1"/>
    <col min="5638" max="5638" width="13.5703125" customWidth="1"/>
    <col min="5639" max="5639" width="14.28515625" customWidth="1"/>
    <col min="5640" max="5640" width="13.28515625" customWidth="1"/>
    <col min="5641" max="5641" width="13.140625" customWidth="1"/>
    <col min="5642" max="5642" width="16.7109375" customWidth="1"/>
    <col min="5643" max="5643" width="17.42578125" customWidth="1"/>
    <col min="5646" max="5646" width="41.7109375" customWidth="1"/>
    <col min="5647" max="5647" width="14" customWidth="1"/>
    <col min="5648" max="5648" width="15.5703125" customWidth="1"/>
    <col min="5649" max="5649" width="15.42578125" customWidth="1"/>
    <col min="5650" max="5650" width="14.42578125" customWidth="1"/>
    <col min="5651" max="5651" width="15.28515625" customWidth="1"/>
    <col min="5652" max="5652" width="16.7109375" customWidth="1"/>
    <col min="5865" max="5865" width="7.7109375" customWidth="1"/>
    <col min="5866" max="5866" width="40.28515625" customWidth="1"/>
    <col min="5867" max="5867" width="12.140625" customWidth="1"/>
    <col min="5868" max="5868" width="13.7109375" customWidth="1"/>
    <col min="5869" max="5869" width="13.28515625" bestFit="1" customWidth="1"/>
    <col min="5870" max="5870" width="17.28515625" customWidth="1"/>
    <col min="5871" max="5871" width="8.85546875" customWidth="1"/>
    <col min="5872" max="5872" width="33.42578125" customWidth="1"/>
    <col min="5873" max="5873" width="14.28515625" customWidth="1"/>
    <col min="5874" max="5874" width="12.85546875" customWidth="1"/>
    <col min="5875" max="5875" width="14.28515625" bestFit="1" customWidth="1"/>
    <col min="5876" max="5876" width="17.5703125" customWidth="1"/>
    <col min="5877" max="5877" width="17.28515625" customWidth="1"/>
    <col min="5878" max="5878" width="8.85546875" customWidth="1"/>
    <col min="5879" max="5879" width="33.42578125" customWidth="1"/>
    <col min="5880" max="5881" width="14.28515625" customWidth="1"/>
    <col min="5882" max="5882" width="15.28515625" bestFit="1" customWidth="1"/>
    <col min="5883" max="5884" width="17.5703125" customWidth="1"/>
    <col min="5885" max="5885" width="8.85546875" customWidth="1"/>
    <col min="5886" max="5886" width="33.42578125" customWidth="1"/>
    <col min="5887" max="5888" width="14.28515625" customWidth="1"/>
    <col min="5889" max="5889" width="15.28515625" bestFit="1" customWidth="1"/>
    <col min="5890" max="5891" width="17.5703125" customWidth="1"/>
    <col min="5892" max="5892" width="8.85546875" customWidth="1"/>
    <col min="5893" max="5893" width="42.7109375" customWidth="1"/>
    <col min="5894" max="5894" width="13.5703125" customWidth="1"/>
    <col min="5895" max="5895" width="14.28515625" customWidth="1"/>
    <col min="5896" max="5896" width="13.28515625" customWidth="1"/>
    <col min="5897" max="5897" width="13.140625" customWidth="1"/>
    <col min="5898" max="5898" width="16.7109375" customWidth="1"/>
    <col min="5899" max="5899" width="17.42578125" customWidth="1"/>
    <col min="5902" max="5902" width="41.7109375" customWidth="1"/>
    <col min="5903" max="5903" width="14" customWidth="1"/>
    <col min="5904" max="5904" width="15.5703125" customWidth="1"/>
    <col min="5905" max="5905" width="15.42578125" customWidth="1"/>
    <col min="5906" max="5906" width="14.42578125" customWidth="1"/>
    <col min="5907" max="5907" width="15.28515625" customWidth="1"/>
    <col min="5908" max="5908" width="16.7109375" customWidth="1"/>
    <col min="6121" max="6121" width="7.7109375" customWidth="1"/>
    <col min="6122" max="6122" width="40.28515625" customWidth="1"/>
    <col min="6123" max="6123" width="12.140625" customWidth="1"/>
    <col min="6124" max="6124" width="13.7109375" customWidth="1"/>
    <col min="6125" max="6125" width="13.28515625" bestFit="1" customWidth="1"/>
    <col min="6126" max="6126" width="17.28515625" customWidth="1"/>
    <col min="6127" max="6127" width="8.85546875" customWidth="1"/>
    <col min="6128" max="6128" width="33.42578125" customWidth="1"/>
    <col min="6129" max="6129" width="14.28515625" customWidth="1"/>
    <col min="6130" max="6130" width="12.85546875" customWidth="1"/>
    <col min="6131" max="6131" width="14.28515625" bestFit="1" customWidth="1"/>
    <col min="6132" max="6132" width="17.5703125" customWidth="1"/>
    <col min="6133" max="6133" width="17.28515625" customWidth="1"/>
    <col min="6134" max="6134" width="8.85546875" customWidth="1"/>
    <col min="6135" max="6135" width="33.42578125" customWidth="1"/>
    <col min="6136" max="6137" width="14.28515625" customWidth="1"/>
    <col min="6138" max="6138" width="15.28515625" bestFit="1" customWidth="1"/>
    <col min="6139" max="6140" width="17.5703125" customWidth="1"/>
    <col min="6141" max="6141" width="8.85546875" customWidth="1"/>
    <col min="6142" max="6142" width="33.42578125" customWidth="1"/>
    <col min="6143" max="6144" width="14.28515625" customWidth="1"/>
    <col min="6145" max="6145" width="15.28515625" bestFit="1" customWidth="1"/>
    <col min="6146" max="6147" width="17.5703125" customWidth="1"/>
    <col min="6148" max="6148" width="8.85546875" customWidth="1"/>
    <col min="6149" max="6149" width="42.7109375" customWidth="1"/>
    <col min="6150" max="6150" width="13.5703125" customWidth="1"/>
    <col min="6151" max="6151" width="14.28515625" customWidth="1"/>
    <col min="6152" max="6152" width="13.28515625" customWidth="1"/>
    <col min="6153" max="6153" width="13.140625" customWidth="1"/>
    <col min="6154" max="6154" width="16.7109375" customWidth="1"/>
    <col min="6155" max="6155" width="17.42578125" customWidth="1"/>
    <col min="6158" max="6158" width="41.7109375" customWidth="1"/>
    <col min="6159" max="6159" width="14" customWidth="1"/>
    <col min="6160" max="6160" width="15.5703125" customWidth="1"/>
    <col min="6161" max="6161" width="15.42578125" customWidth="1"/>
    <col min="6162" max="6162" width="14.42578125" customWidth="1"/>
    <col min="6163" max="6163" width="15.28515625" customWidth="1"/>
    <col min="6164" max="6164" width="16.7109375" customWidth="1"/>
    <col min="6377" max="6377" width="7.7109375" customWidth="1"/>
    <col min="6378" max="6378" width="40.28515625" customWidth="1"/>
    <col min="6379" max="6379" width="12.140625" customWidth="1"/>
    <col min="6380" max="6380" width="13.7109375" customWidth="1"/>
    <col min="6381" max="6381" width="13.28515625" bestFit="1" customWidth="1"/>
    <col min="6382" max="6382" width="17.28515625" customWidth="1"/>
    <col min="6383" max="6383" width="8.85546875" customWidth="1"/>
    <col min="6384" max="6384" width="33.42578125" customWidth="1"/>
    <col min="6385" max="6385" width="14.28515625" customWidth="1"/>
    <col min="6386" max="6386" width="12.85546875" customWidth="1"/>
    <col min="6387" max="6387" width="14.28515625" bestFit="1" customWidth="1"/>
    <col min="6388" max="6388" width="17.5703125" customWidth="1"/>
    <col min="6389" max="6389" width="17.28515625" customWidth="1"/>
    <col min="6390" max="6390" width="8.85546875" customWidth="1"/>
    <col min="6391" max="6391" width="33.42578125" customWidth="1"/>
    <col min="6392" max="6393" width="14.28515625" customWidth="1"/>
    <col min="6394" max="6394" width="15.28515625" bestFit="1" customWidth="1"/>
    <col min="6395" max="6396" width="17.5703125" customWidth="1"/>
    <col min="6397" max="6397" width="8.85546875" customWidth="1"/>
    <col min="6398" max="6398" width="33.42578125" customWidth="1"/>
    <col min="6399" max="6400" width="14.28515625" customWidth="1"/>
    <col min="6401" max="6401" width="15.28515625" bestFit="1" customWidth="1"/>
    <col min="6402" max="6403" width="17.5703125" customWidth="1"/>
    <col min="6404" max="6404" width="8.85546875" customWidth="1"/>
    <col min="6405" max="6405" width="42.7109375" customWidth="1"/>
    <col min="6406" max="6406" width="13.5703125" customWidth="1"/>
    <col min="6407" max="6407" width="14.28515625" customWidth="1"/>
    <col min="6408" max="6408" width="13.28515625" customWidth="1"/>
    <col min="6409" max="6409" width="13.140625" customWidth="1"/>
    <col min="6410" max="6410" width="16.7109375" customWidth="1"/>
    <col min="6411" max="6411" width="17.42578125" customWidth="1"/>
    <col min="6414" max="6414" width="41.7109375" customWidth="1"/>
    <col min="6415" max="6415" width="14" customWidth="1"/>
    <col min="6416" max="6416" width="15.5703125" customWidth="1"/>
    <col min="6417" max="6417" width="15.42578125" customWidth="1"/>
    <col min="6418" max="6418" width="14.42578125" customWidth="1"/>
    <col min="6419" max="6419" width="15.28515625" customWidth="1"/>
    <col min="6420" max="6420" width="16.7109375" customWidth="1"/>
    <col min="6633" max="6633" width="7.7109375" customWidth="1"/>
    <col min="6634" max="6634" width="40.28515625" customWidth="1"/>
    <col min="6635" max="6635" width="12.140625" customWidth="1"/>
    <col min="6636" max="6636" width="13.7109375" customWidth="1"/>
    <col min="6637" max="6637" width="13.28515625" bestFit="1" customWidth="1"/>
    <col min="6638" max="6638" width="17.28515625" customWidth="1"/>
    <col min="6639" max="6639" width="8.85546875" customWidth="1"/>
    <col min="6640" max="6640" width="33.42578125" customWidth="1"/>
    <col min="6641" max="6641" width="14.28515625" customWidth="1"/>
    <col min="6642" max="6642" width="12.85546875" customWidth="1"/>
    <col min="6643" max="6643" width="14.28515625" bestFit="1" customWidth="1"/>
    <col min="6644" max="6644" width="17.5703125" customWidth="1"/>
    <col min="6645" max="6645" width="17.28515625" customWidth="1"/>
    <col min="6646" max="6646" width="8.85546875" customWidth="1"/>
    <col min="6647" max="6647" width="33.42578125" customWidth="1"/>
    <col min="6648" max="6649" width="14.28515625" customWidth="1"/>
    <col min="6650" max="6650" width="15.28515625" bestFit="1" customWidth="1"/>
    <col min="6651" max="6652" width="17.5703125" customWidth="1"/>
    <col min="6653" max="6653" width="8.85546875" customWidth="1"/>
    <col min="6654" max="6654" width="33.42578125" customWidth="1"/>
    <col min="6655" max="6656" width="14.28515625" customWidth="1"/>
    <col min="6657" max="6657" width="15.28515625" bestFit="1" customWidth="1"/>
    <col min="6658" max="6659" width="17.5703125" customWidth="1"/>
    <col min="6660" max="6660" width="8.85546875" customWidth="1"/>
    <col min="6661" max="6661" width="42.7109375" customWidth="1"/>
    <col min="6662" max="6662" width="13.5703125" customWidth="1"/>
    <col min="6663" max="6663" width="14.28515625" customWidth="1"/>
    <col min="6664" max="6664" width="13.28515625" customWidth="1"/>
    <col min="6665" max="6665" width="13.140625" customWidth="1"/>
    <col min="6666" max="6666" width="16.7109375" customWidth="1"/>
    <col min="6667" max="6667" width="17.42578125" customWidth="1"/>
    <col min="6670" max="6670" width="41.7109375" customWidth="1"/>
    <col min="6671" max="6671" width="14" customWidth="1"/>
    <col min="6672" max="6672" width="15.5703125" customWidth="1"/>
    <col min="6673" max="6673" width="15.42578125" customWidth="1"/>
    <col min="6674" max="6674" width="14.42578125" customWidth="1"/>
    <col min="6675" max="6675" width="15.28515625" customWidth="1"/>
    <col min="6676" max="6676" width="16.7109375" customWidth="1"/>
    <col min="6889" max="6889" width="7.7109375" customWidth="1"/>
    <col min="6890" max="6890" width="40.28515625" customWidth="1"/>
    <col min="6891" max="6891" width="12.140625" customWidth="1"/>
    <col min="6892" max="6892" width="13.7109375" customWidth="1"/>
    <col min="6893" max="6893" width="13.28515625" bestFit="1" customWidth="1"/>
    <col min="6894" max="6894" width="17.28515625" customWidth="1"/>
    <col min="6895" max="6895" width="8.85546875" customWidth="1"/>
    <col min="6896" max="6896" width="33.42578125" customWidth="1"/>
    <col min="6897" max="6897" width="14.28515625" customWidth="1"/>
    <col min="6898" max="6898" width="12.85546875" customWidth="1"/>
    <col min="6899" max="6899" width="14.28515625" bestFit="1" customWidth="1"/>
    <col min="6900" max="6900" width="17.5703125" customWidth="1"/>
    <col min="6901" max="6901" width="17.28515625" customWidth="1"/>
    <col min="6902" max="6902" width="8.85546875" customWidth="1"/>
    <col min="6903" max="6903" width="33.42578125" customWidth="1"/>
    <col min="6904" max="6905" width="14.28515625" customWidth="1"/>
    <col min="6906" max="6906" width="15.28515625" bestFit="1" customWidth="1"/>
    <col min="6907" max="6908" width="17.5703125" customWidth="1"/>
    <col min="6909" max="6909" width="8.85546875" customWidth="1"/>
    <col min="6910" max="6910" width="33.42578125" customWidth="1"/>
    <col min="6911" max="6912" width="14.28515625" customWidth="1"/>
    <col min="6913" max="6913" width="15.28515625" bestFit="1" customWidth="1"/>
    <col min="6914" max="6915" width="17.5703125" customWidth="1"/>
    <col min="6916" max="6916" width="8.85546875" customWidth="1"/>
    <col min="6917" max="6917" width="42.7109375" customWidth="1"/>
    <col min="6918" max="6918" width="13.5703125" customWidth="1"/>
    <col min="6919" max="6919" width="14.28515625" customWidth="1"/>
    <col min="6920" max="6920" width="13.28515625" customWidth="1"/>
    <col min="6921" max="6921" width="13.140625" customWidth="1"/>
    <col min="6922" max="6922" width="16.7109375" customWidth="1"/>
    <col min="6923" max="6923" width="17.42578125" customWidth="1"/>
    <col min="6926" max="6926" width="41.7109375" customWidth="1"/>
    <col min="6927" max="6927" width="14" customWidth="1"/>
    <col min="6928" max="6928" width="15.5703125" customWidth="1"/>
    <col min="6929" max="6929" width="15.42578125" customWidth="1"/>
    <col min="6930" max="6930" width="14.42578125" customWidth="1"/>
    <col min="6931" max="6931" width="15.28515625" customWidth="1"/>
    <col min="6932" max="6932" width="16.7109375" customWidth="1"/>
    <col min="7145" max="7145" width="7.7109375" customWidth="1"/>
    <col min="7146" max="7146" width="40.28515625" customWidth="1"/>
    <col min="7147" max="7147" width="12.140625" customWidth="1"/>
    <col min="7148" max="7148" width="13.7109375" customWidth="1"/>
    <col min="7149" max="7149" width="13.28515625" bestFit="1" customWidth="1"/>
    <col min="7150" max="7150" width="17.28515625" customWidth="1"/>
    <col min="7151" max="7151" width="8.85546875" customWidth="1"/>
    <col min="7152" max="7152" width="33.42578125" customWidth="1"/>
    <col min="7153" max="7153" width="14.28515625" customWidth="1"/>
    <col min="7154" max="7154" width="12.85546875" customWidth="1"/>
    <col min="7155" max="7155" width="14.28515625" bestFit="1" customWidth="1"/>
    <col min="7156" max="7156" width="17.5703125" customWidth="1"/>
    <col min="7157" max="7157" width="17.28515625" customWidth="1"/>
    <col min="7158" max="7158" width="8.85546875" customWidth="1"/>
    <col min="7159" max="7159" width="33.42578125" customWidth="1"/>
    <col min="7160" max="7161" width="14.28515625" customWidth="1"/>
    <col min="7162" max="7162" width="15.28515625" bestFit="1" customWidth="1"/>
    <col min="7163" max="7164" width="17.5703125" customWidth="1"/>
    <col min="7165" max="7165" width="8.85546875" customWidth="1"/>
    <col min="7166" max="7166" width="33.42578125" customWidth="1"/>
    <col min="7167" max="7168" width="14.28515625" customWidth="1"/>
    <col min="7169" max="7169" width="15.28515625" bestFit="1" customWidth="1"/>
    <col min="7170" max="7171" width="17.5703125" customWidth="1"/>
    <col min="7172" max="7172" width="8.85546875" customWidth="1"/>
    <col min="7173" max="7173" width="42.7109375" customWidth="1"/>
    <col min="7174" max="7174" width="13.5703125" customWidth="1"/>
    <col min="7175" max="7175" width="14.28515625" customWidth="1"/>
    <col min="7176" max="7176" width="13.28515625" customWidth="1"/>
    <col min="7177" max="7177" width="13.140625" customWidth="1"/>
    <col min="7178" max="7178" width="16.7109375" customWidth="1"/>
    <col min="7179" max="7179" width="17.42578125" customWidth="1"/>
    <col min="7182" max="7182" width="41.7109375" customWidth="1"/>
    <col min="7183" max="7183" width="14" customWidth="1"/>
    <col min="7184" max="7184" width="15.5703125" customWidth="1"/>
    <col min="7185" max="7185" width="15.42578125" customWidth="1"/>
    <col min="7186" max="7186" width="14.42578125" customWidth="1"/>
    <col min="7187" max="7187" width="15.28515625" customWidth="1"/>
    <col min="7188" max="7188" width="16.7109375" customWidth="1"/>
    <col min="7401" max="7401" width="7.7109375" customWidth="1"/>
    <col min="7402" max="7402" width="40.28515625" customWidth="1"/>
    <col min="7403" max="7403" width="12.140625" customWidth="1"/>
    <col min="7404" max="7404" width="13.7109375" customWidth="1"/>
    <col min="7405" max="7405" width="13.28515625" bestFit="1" customWidth="1"/>
    <col min="7406" max="7406" width="17.28515625" customWidth="1"/>
    <col min="7407" max="7407" width="8.85546875" customWidth="1"/>
    <col min="7408" max="7408" width="33.42578125" customWidth="1"/>
    <col min="7409" max="7409" width="14.28515625" customWidth="1"/>
    <col min="7410" max="7410" width="12.85546875" customWidth="1"/>
    <col min="7411" max="7411" width="14.28515625" bestFit="1" customWidth="1"/>
    <col min="7412" max="7412" width="17.5703125" customWidth="1"/>
    <col min="7413" max="7413" width="17.28515625" customWidth="1"/>
    <col min="7414" max="7414" width="8.85546875" customWidth="1"/>
    <col min="7415" max="7415" width="33.42578125" customWidth="1"/>
    <col min="7416" max="7417" width="14.28515625" customWidth="1"/>
    <col min="7418" max="7418" width="15.28515625" bestFit="1" customWidth="1"/>
    <col min="7419" max="7420" width="17.5703125" customWidth="1"/>
    <col min="7421" max="7421" width="8.85546875" customWidth="1"/>
    <col min="7422" max="7422" width="33.42578125" customWidth="1"/>
    <col min="7423" max="7424" width="14.28515625" customWidth="1"/>
    <col min="7425" max="7425" width="15.28515625" bestFit="1" customWidth="1"/>
    <col min="7426" max="7427" width="17.5703125" customWidth="1"/>
    <col min="7428" max="7428" width="8.85546875" customWidth="1"/>
    <col min="7429" max="7429" width="42.7109375" customWidth="1"/>
    <col min="7430" max="7430" width="13.5703125" customWidth="1"/>
    <col min="7431" max="7431" width="14.28515625" customWidth="1"/>
    <col min="7432" max="7432" width="13.28515625" customWidth="1"/>
    <col min="7433" max="7433" width="13.140625" customWidth="1"/>
    <col min="7434" max="7434" width="16.7109375" customWidth="1"/>
    <col min="7435" max="7435" width="17.42578125" customWidth="1"/>
    <col min="7438" max="7438" width="41.7109375" customWidth="1"/>
    <col min="7439" max="7439" width="14" customWidth="1"/>
    <col min="7440" max="7440" width="15.5703125" customWidth="1"/>
    <col min="7441" max="7441" width="15.42578125" customWidth="1"/>
    <col min="7442" max="7442" width="14.42578125" customWidth="1"/>
    <col min="7443" max="7443" width="15.28515625" customWidth="1"/>
    <col min="7444" max="7444" width="16.7109375" customWidth="1"/>
    <col min="7657" max="7657" width="7.7109375" customWidth="1"/>
    <col min="7658" max="7658" width="40.28515625" customWidth="1"/>
    <col min="7659" max="7659" width="12.140625" customWidth="1"/>
    <col min="7660" max="7660" width="13.7109375" customWidth="1"/>
    <col min="7661" max="7661" width="13.28515625" bestFit="1" customWidth="1"/>
    <col min="7662" max="7662" width="17.28515625" customWidth="1"/>
    <col min="7663" max="7663" width="8.85546875" customWidth="1"/>
    <col min="7664" max="7664" width="33.42578125" customWidth="1"/>
    <col min="7665" max="7665" width="14.28515625" customWidth="1"/>
    <col min="7666" max="7666" width="12.85546875" customWidth="1"/>
    <col min="7667" max="7667" width="14.28515625" bestFit="1" customWidth="1"/>
    <col min="7668" max="7668" width="17.5703125" customWidth="1"/>
    <col min="7669" max="7669" width="17.28515625" customWidth="1"/>
    <col min="7670" max="7670" width="8.85546875" customWidth="1"/>
    <col min="7671" max="7671" width="33.42578125" customWidth="1"/>
    <col min="7672" max="7673" width="14.28515625" customWidth="1"/>
    <col min="7674" max="7674" width="15.28515625" bestFit="1" customWidth="1"/>
    <col min="7675" max="7676" width="17.5703125" customWidth="1"/>
    <col min="7677" max="7677" width="8.85546875" customWidth="1"/>
    <col min="7678" max="7678" width="33.42578125" customWidth="1"/>
    <col min="7679" max="7680" width="14.28515625" customWidth="1"/>
    <col min="7681" max="7681" width="15.28515625" bestFit="1" customWidth="1"/>
    <col min="7682" max="7683" width="17.5703125" customWidth="1"/>
    <col min="7684" max="7684" width="8.85546875" customWidth="1"/>
    <col min="7685" max="7685" width="42.7109375" customWidth="1"/>
    <col min="7686" max="7686" width="13.5703125" customWidth="1"/>
    <col min="7687" max="7687" width="14.28515625" customWidth="1"/>
    <col min="7688" max="7688" width="13.28515625" customWidth="1"/>
    <col min="7689" max="7689" width="13.140625" customWidth="1"/>
    <col min="7690" max="7690" width="16.7109375" customWidth="1"/>
    <col min="7691" max="7691" width="17.42578125" customWidth="1"/>
    <col min="7694" max="7694" width="41.7109375" customWidth="1"/>
    <col min="7695" max="7695" width="14" customWidth="1"/>
    <col min="7696" max="7696" width="15.5703125" customWidth="1"/>
    <col min="7697" max="7697" width="15.42578125" customWidth="1"/>
    <col min="7698" max="7698" width="14.42578125" customWidth="1"/>
    <col min="7699" max="7699" width="15.28515625" customWidth="1"/>
    <col min="7700" max="7700" width="16.7109375" customWidth="1"/>
    <col min="7913" max="7913" width="7.7109375" customWidth="1"/>
    <col min="7914" max="7914" width="40.28515625" customWidth="1"/>
    <col min="7915" max="7915" width="12.140625" customWidth="1"/>
    <col min="7916" max="7916" width="13.7109375" customWidth="1"/>
    <col min="7917" max="7917" width="13.28515625" bestFit="1" customWidth="1"/>
    <col min="7918" max="7918" width="17.28515625" customWidth="1"/>
    <col min="7919" max="7919" width="8.85546875" customWidth="1"/>
    <col min="7920" max="7920" width="33.42578125" customWidth="1"/>
    <col min="7921" max="7921" width="14.28515625" customWidth="1"/>
    <col min="7922" max="7922" width="12.85546875" customWidth="1"/>
    <col min="7923" max="7923" width="14.28515625" bestFit="1" customWidth="1"/>
    <col min="7924" max="7924" width="17.5703125" customWidth="1"/>
    <col min="7925" max="7925" width="17.28515625" customWidth="1"/>
    <col min="7926" max="7926" width="8.85546875" customWidth="1"/>
    <col min="7927" max="7927" width="33.42578125" customWidth="1"/>
    <col min="7928" max="7929" width="14.28515625" customWidth="1"/>
    <col min="7930" max="7930" width="15.28515625" bestFit="1" customWidth="1"/>
    <col min="7931" max="7932" width="17.5703125" customWidth="1"/>
    <col min="7933" max="7933" width="8.85546875" customWidth="1"/>
    <col min="7934" max="7934" width="33.42578125" customWidth="1"/>
    <col min="7935" max="7936" width="14.28515625" customWidth="1"/>
    <col min="7937" max="7937" width="15.28515625" bestFit="1" customWidth="1"/>
    <col min="7938" max="7939" width="17.5703125" customWidth="1"/>
    <col min="7940" max="7940" width="8.85546875" customWidth="1"/>
    <col min="7941" max="7941" width="42.7109375" customWidth="1"/>
    <col min="7942" max="7942" width="13.5703125" customWidth="1"/>
    <col min="7943" max="7943" width="14.28515625" customWidth="1"/>
    <col min="7944" max="7944" width="13.28515625" customWidth="1"/>
    <col min="7945" max="7945" width="13.140625" customWidth="1"/>
    <col min="7946" max="7946" width="16.7109375" customWidth="1"/>
    <col min="7947" max="7947" width="17.42578125" customWidth="1"/>
    <col min="7950" max="7950" width="41.7109375" customWidth="1"/>
    <col min="7951" max="7951" width="14" customWidth="1"/>
    <col min="7952" max="7952" width="15.5703125" customWidth="1"/>
    <col min="7953" max="7953" width="15.42578125" customWidth="1"/>
    <col min="7954" max="7954" width="14.42578125" customWidth="1"/>
    <col min="7955" max="7955" width="15.28515625" customWidth="1"/>
    <col min="7956" max="7956" width="16.7109375" customWidth="1"/>
    <col min="8169" max="8169" width="7.7109375" customWidth="1"/>
    <col min="8170" max="8170" width="40.28515625" customWidth="1"/>
    <col min="8171" max="8171" width="12.140625" customWidth="1"/>
    <col min="8172" max="8172" width="13.7109375" customWidth="1"/>
    <col min="8173" max="8173" width="13.28515625" bestFit="1" customWidth="1"/>
    <col min="8174" max="8174" width="17.28515625" customWidth="1"/>
    <col min="8175" max="8175" width="8.85546875" customWidth="1"/>
    <col min="8176" max="8176" width="33.42578125" customWidth="1"/>
    <col min="8177" max="8177" width="14.28515625" customWidth="1"/>
    <col min="8178" max="8178" width="12.85546875" customWidth="1"/>
    <col min="8179" max="8179" width="14.28515625" bestFit="1" customWidth="1"/>
    <col min="8180" max="8180" width="17.5703125" customWidth="1"/>
    <col min="8181" max="8181" width="17.28515625" customWidth="1"/>
    <col min="8182" max="8182" width="8.85546875" customWidth="1"/>
    <col min="8183" max="8183" width="33.42578125" customWidth="1"/>
    <col min="8184" max="8185" width="14.28515625" customWidth="1"/>
    <col min="8186" max="8186" width="15.28515625" bestFit="1" customWidth="1"/>
    <col min="8187" max="8188" width="17.5703125" customWidth="1"/>
    <col min="8189" max="8189" width="8.85546875" customWidth="1"/>
    <col min="8190" max="8190" width="33.42578125" customWidth="1"/>
    <col min="8191" max="8192" width="14.28515625" customWidth="1"/>
    <col min="8193" max="8193" width="15.28515625" bestFit="1" customWidth="1"/>
    <col min="8194" max="8195" width="17.5703125" customWidth="1"/>
    <col min="8196" max="8196" width="8.85546875" customWidth="1"/>
    <col min="8197" max="8197" width="42.7109375" customWidth="1"/>
    <col min="8198" max="8198" width="13.5703125" customWidth="1"/>
    <col min="8199" max="8199" width="14.28515625" customWidth="1"/>
    <col min="8200" max="8200" width="13.28515625" customWidth="1"/>
    <col min="8201" max="8201" width="13.140625" customWidth="1"/>
    <col min="8202" max="8202" width="16.7109375" customWidth="1"/>
    <col min="8203" max="8203" width="17.42578125" customWidth="1"/>
    <col min="8206" max="8206" width="41.7109375" customWidth="1"/>
    <col min="8207" max="8207" width="14" customWidth="1"/>
    <col min="8208" max="8208" width="15.5703125" customWidth="1"/>
    <col min="8209" max="8209" width="15.42578125" customWidth="1"/>
    <col min="8210" max="8210" width="14.42578125" customWidth="1"/>
    <col min="8211" max="8211" width="15.28515625" customWidth="1"/>
    <col min="8212" max="8212" width="16.7109375" customWidth="1"/>
    <col min="8425" max="8425" width="7.7109375" customWidth="1"/>
    <col min="8426" max="8426" width="40.28515625" customWidth="1"/>
    <col min="8427" max="8427" width="12.140625" customWidth="1"/>
    <col min="8428" max="8428" width="13.7109375" customWidth="1"/>
    <col min="8429" max="8429" width="13.28515625" bestFit="1" customWidth="1"/>
    <col min="8430" max="8430" width="17.28515625" customWidth="1"/>
    <col min="8431" max="8431" width="8.85546875" customWidth="1"/>
    <col min="8432" max="8432" width="33.42578125" customWidth="1"/>
    <col min="8433" max="8433" width="14.28515625" customWidth="1"/>
    <col min="8434" max="8434" width="12.85546875" customWidth="1"/>
    <col min="8435" max="8435" width="14.28515625" bestFit="1" customWidth="1"/>
    <col min="8436" max="8436" width="17.5703125" customWidth="1"/>
    <col min="8437" max="8437" width="17.28515625" customWidth="1"/>
    <col min="8438" max="8438" width="8.85546875" customWidth="1"/>
    <col min="8439" max="8439" width="33.42578125" customWidth="1"/>
    <col min="8440" max="8441" width="14.28515625" customWidth="1"/>
    <col min="8442" max="8442" width="15.28515625" bestFit="1" customWidth="1"/>
    <col min="8443" max="8444" width="17.5703125" customWidth="1"/>
    <col min="8445" max="8445" width="8.85546875" customWidth="1"/>
    <col min="8446" max="8446" width="33.42578125" customWidth="1"/>
    <col min="8447" max="8448" width="14.28515625" customWidth="1"/>
    <col min="8449" max="8449" width="15.28515625" bestFit="1" customWidth="1"/>
    <col min="8450" max="8451" width="17.5703125" customWidth="1"/>
    <col min="8452" max="8452" width="8.85546875" customWidth="1"/>
    <col min="8453" max="8453" width="42.7109375" customWidth="1"/>
    <col min="8454" max="8454" width="13.5703125" customWidth="1"/>
    <col min="8455" max="8455" width="14.28515625" customWidth="1"/>
    <col min="8456" max="8456" width="13.28515625" customWidth="1"/>
    <col min="8457" max="8457" width="13.140625" customWidth="1"/>
    <col min="8458" max="8458" width="16.7109375" customWidth="1"/>
    <col min="8459" max="8459" width="17.42578125" customWidth="1"/>
    <col min="8462" max="8462" width="41.7109375" customWidth="1"/>
    <col min="8463" max="8463" width="14" customWidth="1"/>
    <col min="8464" max="8464" width="15.5703125" customWidth="1"/>
    <col min="8465" max="8465" width="15.42578125" customWidth="1"/>
    <col min="8466" max="8466" width="14.42578125" customWidth="1"/>
    <col min="8467" max="8467" width="15.28515625" customWidth="1"/>
    <col min="8468" max="8468" width="16.7109375" customWidth="1"/>
    <col min="8681" max="8681" width="7.7109375" customWidth="1"/>
    <col min="8682" max="8682" width="40.28515625" customWidth="1"/>
    <col min="8683" max="8683" width="12.140625" customWidth="1"/>
    <col min="8684" max="8684" width="13.7109375" customWidth="1"/>
    <col min="8685" max="8685" width="13.28515625" bestFit="1" customWidth="1"/>
    <col min="8686" max="8686" width="17.28515625" customWidth="1"/>
    <col min="8687" max="8687" width="8.85546875" customWidth="1"/>
    <col min="8688" max="8688" width="33.42578125" customWidth="1"/>
    <col min="8689" max="8689" width="14.28515625" customWidth="1"/>
    <col min="8690" max="8690" width="12.85546875" customWidth="1"/>
    <col min="8691" max="8691" width="14.28515625" bestFit="1" customWidth="1"/>
    <col min="8692" max="8692" width="17.5703125" customWidth="1"/>
    <col min="8693" max="8693" width="17.28515625" customWidth="1"/>
    <col min="8694" max="8694" width="8.85546875" customWidth="1"/>
    <col min="8695" max="8695" width="33.42578125" customWidth="1"/>
    <col min="8696" max="8697" width="14.28515625" customWidth="1"/>
    <col min="8698" max="8698" width="15.28515625" bestFit="1" customWidth="1"/>
    <col min="8699" max="8700" width="17.5703125" customWidth="1"/>
    <col min="8701" max="8701" width="8.85546875" customWidth="1"/>
    <col min="8702" max="8702" width="33.42578125" customWidth="1"/>
    <col min="8703" max="8704" width="14.28515625" customWidth="1"/>
    <col min="8705" max="8705" width="15.28515625" bestFit="1" customWidth="1"/>
    <col min="8706" max="8707" width="17.5703125" customWidth="1"/>
    <col min="8708" max="8708" width="8.85546875" customWidth="1"/>
    <col min="8709" max="8709" width="42.7109375" customWidth="1"/>
    <col min="8710" max="8710" width="13.5703125" customWidth="1"/>
    <col min="8711" max="8711" width="14.28515625" customWidth="1"/>
    <col min="8712" max="8712" width="13.28515625" customWidth="1"/>
    <col min="8713" max="8713" width="13.140625" customWidth="1"/>
    <col min="8714" max="8714" width="16.7109375" customWidth="1"/>
    <col min="8715" max="8715" width="17.42578125" customWidth="1"/>
    <col min="8718" max="8718" width="41.7109375" customWidth="1"/>
    <col min="8719" max="8719" width="14" customWidth="1"/>
    <col min="8720" max="8720" width="15.5703125" customWidth="1"/>
    <col min="8721" max="8721" width="15.42578125" customWidth="1"/>
    <col min="8722" max="8722" width="14.42578125" customWidth="1"/>
    <col min="8723" max="8723" width="15.28515625" customWidth="1"/>
    <col min="8724" max="8724" width="16.7109375" customWidth="1"/>
    <col min="8937" max="8937" width="7.7109375" customWidth="1"/>
    <col min="8938" max="8938" width="40.28515625" customWidth="1"/>
    <col min="8939" max="8939" width="12.140625" customWidth="1"/>
    <col min="8940" max="8940" width="13.7109375" customWidth="1"/>
    <col min="8941" max="8941" width="13.28515625" bestFit="1" customWidth="1"/>
    <col min="8942" max="8942" width="17.28515625" customWidth="1"/>
    <col min="8943" max="8943" width="8.85546875" customWidth="1"/>
    <col min="8944" max="8944" width="33.42578125" customWidth="1"/>
    <col min="8945" max="8945" width="14.28515625" customWidth="1"/>
    <col min="8946" max="8946" width="12.85546875" customWidth="1"/>
    <col min="8947" max="8947" width="14.28515625" bestFit="1" customWidth="1"/>
    <col min="8948" max="8948" width="17.5703125" customWidth="1"/>
    <col min="8949" max="8949" width="17.28515625" customWidth="1"/>
    <col min="8950" max="8950" width="8.85546875" customWidth="1"/>
    <col min="8951" max="8951" width="33.42578125" customWidth="1"/>
    <col min="8952" max="8953" width="14.28515625" customWidth="1"/>
    <col min="8954" max="8954" width="15.28515625" bestFit="1" customWidth="1"/>
    <col min="8955" max="8956" width="17.5703125" customWidth="1"/>
    <col min="8957" max="8957" width="8.85546875" customWidth="1"/>
    <col min="8958" max="8958" width="33.42578125" customWidth="1"/>
    <col min="8959" max="8960" width="14.28515625" customWidth="1"/>
    <col min="8961" max="8961" width="15.28515625" bestFit="1" customWidth="1"/>
    <col min="8962" max="8963" width="17.5703125" customWidth="1"/>
    <col min="8964" max="8964" width="8.85546875" customWidth="1"/>
    <col min="8965" max="8965" width="42.7109375" customWidth="1"/>
    <col min="8966" max="8966" width="13.5703125" customWidth="1"/>
    <col min="8967" max="8967" width="14.28515625" customWidth="1"/>
    <col min="8968" max="8968" width="13.28515625" customWidth="1"/>
    <col min="8969" max="8969" width="13.140625" customWidth="1"/>
    <col min="8970" max="8970" width="16.7109375" customWidth="1"/>
    <col min="8971" max="8971" width="17.42578125" customWidth="1"/>
    <col min="8974" max="8974" width="41.7109375" customWidth="1"/>
    <col min="8975" max="8975" width="14" customWidth="1"/>
    <col min="8976" max="8976" width="15.5703125" customWidth="1"/>
    <col min="8977" max="8977" width="15.42578125" customWidth="1"/>
    <col min="8978" max="8978" width="14.42578125" customWidth="1"/>
    <col min="8979" max="8979" width="15.28515625" customWidth="1"/>
    <col min="8980" max="8980" width="16.7109375" customWidth="1"/>
    <col min="9193" max="9193" width="7.7109375" customWidth="1"/>
    <col min="9194" max="9194" width="40.28515625" customWidth="1"/>
    <col min="9195" max="9195" width="12.140625" customWidth="1"/>
    <col min="9196" max="9196" width="13.7109375" customWidth="1"/>
    <col min="9197" max="9197" width="13.28515625" bestFit="1" customWidth="1"/>
    <col min="9198" max="9198" width="17.28515625" customWidth="1"/>
    <col min="9199" max="9199" width="8.85546875" customWidth="1"/>
    <col min="9200" max="9200" width="33.42578125" customWidth="1"/>
    <col min="9201" max="9201" width="14.28515625" customWidth="1"/>
    <col min="9202" max="9202" width="12.85546875" customWidth="1"/>
    <col min="9203" max="9203" width="14.28515625" bestFit="1" customWidth="1"/>
    <col min="9204" max="9204" width="17.5703125" customWidth="1"/>
    <col min="9205" max="9205" width="17.28515625" customWidth="1"/>
    <col min="9206" max="9206" width="8.85546875" customWidth="1"/>
    <col min="9207" max="9207" width="33.42578125" customWidth="1"/>
    <col min="9208" max="9209" width="14.28515625" customWidth="1"/>
    <col min="9210" max="9210" width="15.28515625" bestFit="1" customWidth="1"/>
    <col min="9211" max="9212" width="17.5703125" customWidth="1"/>
    <col min="9213" max="9213" width="8.85546875" customWidth="1"/>
    <col min="9214" max="9214" width="33.42578125" customWidth="1"/>
    <col min="9215" max="9216" width="14.28515625" customWidth="1"/>
    <col min="9217" max="9217" width="15.28515625" bestFit="1" customWidth="1"/>
    <col min="9218" max="9219" width="17.5703125" customWidth="1"/>
    <col min="9220" max="9220" width="8.85546875" customWidth="1"/>
    <col min="9221" max="9221" width="42.7109375" customWidth="1"/>
    <col min="9222" max="9222" width="13.5703125" customWidth="1"/>
    <col min="9223" max="9223" width="14.28515625" customWidth="1"/>
    <col min="9224" max="9224" width="13.28515625" customWidth="1"/>
    <col min="9225" max="9225" width="13.140625" customWidth="1"/>
    <col min="9226" max="9226" width="16.7109375" customWidth="1"/>
    <col min="9227" max="9227" width="17.42578125" customWidth="1"/>
    <col min="9230" max="9230" width="41.7109375" customWidth="1"/>
    <col min="9231" max="9231" width="14" customWidth="1"/>
    <col min="9232" max="9232" width="15.5703125" customWidth="1"/>
    <col min="9233" max="9233" width="15.42578125" customWidth="1"/>
    <col min="9234" max="9234" width="14.42578125" customWidth="1"/>
    <col min="9235" max="9235" width="15.28515625" customWidth="1"/>
    <col min="9236" max="9236" width="16.7109375" customWidth="1"/>
    <col min="9449" max="9449" width="7.7109375" customWidth="1"/>
    <col min="9450" max="9450" width="40.28515625" customWidth="1"/>
    <col min="9451" max="9451" width="12.140625" customWidth="1"/>
    <col min="9452" max="9452" width="13.7109375" customWidth="1"/>
    <col min="9453" max="9453" width="13.28515625" bestFit="1" customWidth="1"/>
    <col min="9454" max="9454" width="17.28515625" customWidth="1"/>
    <col min="9455" max="9455" width="8.85546875" customWidth="1"/>
    <col min="9456" max="9456" width="33.42578125" customWidth="1"/>
    <col min="9457" max="9457" width="14.28515625" customWidth="1"/>
    <col min="9458" max="9458" width="12.85546875" customWidth="1"/>
    <col min="9459" max="9459" width="14.28515625" bestFit="1" customWidth="1"/>
    <col min="9460" max="9460" width="17.5703125" customWidth="1"/>
    <col min="9461" max="9461" width="17.28515625" customWidth="1"/>
    <col min="9462" max="9462" width="8.85546875" customWidth="1"/>
    <col min="9463" max="9463" width="33.42578125" customWidth="1"/>
    <col min="9464" max="9465" width="14.28515625" customWidth="1"/>
    <col min="9466" max="9466" width="15.28515625" bestFit="1" customWidth="1"/>
    <col min="9467" max="9468" width="17.5703125" customWidth="1"/>
    <col min="9469" max="9469" width="8.85546875" customWidth="1"/>
    <col min="9470" max="9470" width="33.42578125" customWidth="1"/>
    <col min="9471" max="9472" width="14.28515625" customWidth="1"/>
    <col min="9473" max="9473" width="15.28515625" bestFit="1" customWidth="1"/>
    <col min="9474" max="9475" width="17.5703125" customWidth="1"/>
    <col min="9476" max="9476" width="8.85546875" customWidth="1"/>
    <col min="9477" max="9477" width="42.7109375" customWidth="1"/>
    <col min="9478" max="9478" width="13.5703125" customWidth="1"/>
    <col min="9479" max="9479" width="14.28515625" customWidth="1"/>
    <col min="9480" max="9480" width="13.28515625" customWidth="1"/>
    <col min="9481" max="9481" width="13.140625" customWidth="1"/>
    <col min="9482" max="9482" width="16.7109375" customWidth="1"/>
    <col min="9483" max="9483" width="17.42578125" customWidth="1"/>
    <col min="9486" max="9486" width="41.7109375" customWidth="1"/>
    <col min="9487" max="9487" width="14" customWidth="1"/>
    <col min="9488" max="9488" width="15.5703125" customWidth="1"/>
    <col min="9489" max="9489" width="15.42578125" customWidth="1"/>
    <col min="9490" max="9490" width="14.42578125" customWidth="1"/>
    <col min="9491" max="9491" width="15.28515625" customWidth="1"/>
    <col min="9492" max="9492" width="16.7109375" customWidth="1"/>
    <col min="9705" max="9705" width="7.7109375" customWidth="1"/>
    <col min="9706" max="9706" width="40.28515625" customWidth="1"/>
    <col min="9707" max="9707" width="12.140625" customWidth="1"/>
    <col min="9708" max="9708" width="13.7109375" customWidth="1"/>
    <col min="9709" max="9709" width="13.28515625" bestFit="1" customWidth="1"/>
    <col min="9710" max="9710" width="17.28515625" customWidth="1"/>
    <col min="9711" max="9711" width="8.85546875" customWidth="1"/>
    <col min="9712" max="9712" width="33.42578125" customWidth="1"/>
    <col min="9713" max="9713" width="14.28515625" customWidth="1"/>
    <col min="9714" max="9714" width="12.85546875" customWidth="1"/>
    <col min="9715" max="9715" width="14.28515625" bestFit="1" customWidth="1"/>
    <col min="9716" max="9716" width="17.5703125" customWidth="1"/>
    <col min="9717" max="9717" width="17.28515625" customWidth="1"/>
    <col min="9718" max="9718" width="8.85546875" customWidth="1"/>
    <col min="9719" max="9719" width="33.42578125" customWidth="1"/>
    <col min="9720" max="9721" width="14.28515625" customWidth="1"/>
    <col min="9722" max="9722" width="15.28515625" bestFit="1" customWidth="1"/>
    <col min="9723" max="9724" width="17.5703125" customWidth="1"/>
    <col min="9725" max="9725" width="8.85546875" customWidth="1"/>
    <col min="9726" max="9726" width="33.42578125" customWidth="1"/>
    <col min="9727" max="9728" width="14.28515625" customWidth="1"/>
    <col min="9729" max="9729" width="15.28515625" bestFit="1" customWidth="1"/>
    <col min="9730" max="9731" width="17.5703125" customWidth="1"/>
    <col min="9732" max="9732" width="8.85546875" customWidth="1"/>
    <col min="9733" max="9733" width="42.7109375" customWidth="1"/>
    <col min="9734" max="9734" width="13.5703125" customWidth="1"/>
    <col min="9735" max="9735" width="14.28515625" customWidth="1"/>
    <col min="9736" max="9736" width="13.28515625" customWidth="1"/>
    <col min="9737" max="9737" width="13.140625" customWidth="1"/>
    <col min="9738" max="9738" width="16.7109375" customWidth="1"/>
    <col min="9739" max="9739" width="17.42578125" customWidth="1"/>
    <col min="9742" max="9742" width="41.7109375" customWidth="1"/>
    <col min="9743" max="9743" width="14" customWidth="1"/>
    <col min="9744" max="9744" width="15.5703125" customWidth="1"/>
    <col min="9745" max="9745" width="15.42578125" customWidth="1"/>
    <col min="9746" max="9746" width="14.42578125" customWidth="1"/>
    <col min="9747" max="9747" width="15.28515625" customWidth="1"/>
    <col min="9748" max="9748" width="16.7109375" customWidth="1"/>
    <col min="9961" max="9961" width="7.7109375" customWidth="1"/>
    <col min="9962" max="9962" width="40.28515625" customWidth="1"/>
    <col min="9963" max="9963" width="12.140625" customWidth="1"/>
    <col min="9964" max="9964" width="13.7109375" customWidth="1"/>
    <col min="9965" max="9965" width="13.28515625" bestFit="1" customWidth="1"/>
    <col min="9966" max="9966" width="17.28515625" customWidth="1"/>
    <col min="9967" max="9967" width="8.85546875" customWidth="1"/>
    <col min="9968" max="9968" width="33.42578125" customWidth="1"/>
    <col min="9969" max="9969" width="14.28515625" customWidth="1"/>
    <col min="9970" max="9970" width="12.85546875" customWidth="1"/>
    <col min="9971" max="9971" width="14.28515625" bestFit="1" customWidth="1"/>
    <col min="9972" max="9972" width="17.5703125" customWidth="1"/>
    <col min="9973" max="9973" width="17.28515625" customWidth="1"/>
    <col min="9974" max="9974" width="8.85546875" customWidth="1"/>
    <col min="9975" max="9975" width="33.42578125" customWidth="1"/>
    <col min="9976" max="9977" width="14.28515625" customWidth="1"/>
    <col min="9978" max="9978" width="15.28515625" bestFit="1" customWidth="1"/>
    <col min="9979" max="9980" width="17.5703125" customWidth="1"/>
    <col min="9981" max="9981" width="8.85546875" customWidth="1"/>
    <col min="9982" max="9982" width="33.42578125" customWidth="1"/>
    <col min="9983" max="9984" width="14.28515625" customWidth="1"/>
    <col min="9985" max="9985" width="15.28515625" bestFit="1" customWidth="1"/>
    <col min="9986" max="9987" width="17.5703125" customWidth="1"/>
    <col min="9988" max="9988" width="8.85546875" customWidth="1"/>
    <col min="9989" max="9989" width="42.7109375" customWidth="1"/>
    <col min="9990" max="9990" width="13.5703125" customWidth="1"/>
    <col min="9991" max="9991" width="14.28515625" customWidth="1"/>
    <col min="9992" max="9992" width="13.28515625" customWidth="1"/>
    <col min="9993" max="9993" width="13.140625" customWidth="1"/>
    <col min="9994" max="9994" width="16.7109375" customWidth="1"/>
    <col min="9995" max="9995" width="17.42578125" customWidth="1"/>
    <col min="9998" max="9998" width="41.7109375" customWidth="1"/>
    <col min="9999" max="9999" width="14" customWidth="1"/>
    <col min="10000" max="10000" width="15.5703125" customWidth="1"/>
    <col min="10001" max="10001" width="15.42578125" customWidth="1"/>
    <col min="10002" max="10002" width="14.42578125" customWidth="1"/>
    <col min="10003" max="10003" width="15.28515625" customWidth="1"/>
    <col min="10004" max="10004" width="16.7109375" customWidth="1"/>
    <col min="10217" max="10217" width="7.7109375" customWidth="1"/>
    <col min="10218" max="10218" width="40.28515625" customWidth="1"/>
    <col min="10219" max="10219" width="12.140625" customWidth="1"/>
    <col min="10220" max="10220" width="13.7109375" customWidth="1"/>
    <col min="10221" max="10221" width="13.28515625" bestFit="1" customWidth="1"/>
    <col min="10222" max="10222" width="17.28515625" customWidth="1"/>
    <col min="10223" max="10223" width="8.85546875" customWidth="1"/>
    <col min="10224" max="10224" width="33.42578125" customWidth="1"/>
    <col min="10225" max="10225" width="14.28515625" customWidth="1"/>
    <col min="10226" max="10226" width="12.85546875" customWidth="1"/>
    <col min="10227" max="10227" width="14.28515625" bestFit="1" customWidth="1"/>
    <col min="10228" max="10228" width="17.5703125" customWidth="1"/>
    <col min="10229" max="10229" width="17.28515625" customWidth="1"/>
    <col min="10230" max="10230" width="8.85546875" customWidth="1"/>
    <col min="10231" max="10231" width="33.42578125" customWidth="1"/>
    <col min="10232" max="10233" width="14.28515625" customWidth="1"/>
    <col min="10234" max="10234" width="15.28515625" bestFit="1" customWidth="1"/>
    <col min="10235" max="10236" width="17.5703125" customWidth="1"/>
    <col min="10237" max="10237" width="8.85546875" customWidth="1"/>
    <col min="10238" max="10238" width="33.42578125" customWidth="1"/>
    <col min="10239" max="10240" width="14.28515625" customWidth="1"/>
    <col min="10241" max="10241" width="15.28515625" bestFit="1" customWidth="1"/>
    <col min="10242" max="10243" width="17.5703125" customWidth="1"/>
    <col min="10244" max="10244" width="8.85546875" customWidth="1"/>
    <col min="10245" max="10245" width="42.7109375" customWidth="1"/>
    <col min="10246" max="10246" width="13.5703125" customWidth="1"/>
    <col min="10247" max="10247" width="14.28515625" customWidth="1"/>
    <col min="10248" max="10248" width="13.28515625" customWidth="1"/>
    <col min="10249" max="10249" width="13.140625" customWidth="1"/>
    <col min="10250" max="10250" width="16.7109375" customWidth="1"/>
    <col min="10251" max="10251" width="17.42578125" customWidth="1"/>
    <col min="10254" max="10254" width="41.7109375" customWidth="1"/>
    <col min="10255" max="10255" width="14" customWidth="1"/>
    <col min="10256" max="10256" width="15.5703125" customWidth="1"/>
    <col min="10257" max="10257" width="15.42578125" customWidth="1"/>
    <col min="10258" max="10258" width="14.42578125" customWidth="1"/>
    <col min="10259" max="10259" width="15.28515625" customWidth="1"/>
    <col min="10260" max="10260" width="16.7109375" customWidth="1"/>
    <col min="10473" max="10473" width="7.7109375" customWidth="1"/>
    <col min="10474" max="10474" width="40.28515625" customWidth="1"/>
    <col min="10475" max="10475" width="12.140625" customWidth="1"/>
    <col min="10476" max="10476" width="13.7109375" customWidth="1"/>
    <col min="10477" max="10477" width="13.28515625" bestFit="1" customWidth="1"/>
    <col min="10478" max="10478" width="17.28515625" customWidth="1"/>
    <col min="10479" max="10479" width="8.85546875" customWidth="1"/>
    <col min="10480" max="10480" width="33.42578125" customWidth="1"/>
    <col min="10481" max="10481" width="14.28515625" customWidth="1"/>
    <col min="10482" max="10482" width="12.85546875" customWidth="1"/>
    <col min="10483" max="10483" width="14.28515625" bestFit="1" customWidth="1"/>
    <col min="10484" max="10484" width="17.5703125" customWidth="1"/>
    <col min="10485" max="10485" width="17.28515625" customWidth="1"/>
    <col min="10486" max="10486" width="8.85546875" customWidth="1"/>
    <col min="10487" max="10487" width="33.42578125" customWidth="1"/>
    <col min="10488" max="10489" width="14.28515625" customWidth="1"/>
    <col min="10490" max="10490" width="15.28515625" bestFit="1" customWidth="1"/>
    <col min="10491" max="10492" width="17.5703125" customWidth="1"/>
    <col min="10493" max="10493" width="8.85546875" customWidth="1"/>
    <col min="10494" max="10494" width="33.42578125" customWidth="1"/>
    <col min="10495" max="10496" width="14.28515625" customWidth="1"/>
    <col min="10497" max="10497" width="15.28515625" bestFit="1" customWidth="1"/>
    <col min="10498" max="10499" width="17.5703125" customWidth="1"/>
    <col min="10500" max="10500" width="8.85546875" customWidth="1"/>
    <col min="10501" max="10501" width="42.7109375" customWidth="1"/>
    <col min="10502" max="10502" width="13.5703125" customWidth="1"/>
    <col min="10503" max="10503" width="14.28515625" customWidth="1"/>
    <col min="10504" max="10504" width="13.28515625" customWidth="1"/>
    <col min="10505" max="10505" width="13.140625" customWidth="1"/>
    <col min="10506" max="10506" width="16.7109375" customWidth="1"/>
    <col min="10507" max="10507" width="17.42578125" customWidth="1"/>
    <col min="10510" max="10510" width="41.7109375" customWidth="1"/>
    <col min="10511" max="10511" width="14" customWidth="1"/>
    <col min="10512" max="10512" width="15.5703125" customWidth="1"/>
    <col min="10513" max="10513" width="15.42578125" customWidth="1"/>
    <col min="10514" max="10514" width="14.42578125" customWidth="1"/>
    <col min="10515" max="10515" width="15.28515625" customWidth="1"/>
    <col min="10516" max="10516" width="16.7109375" customWidth="1"/>
    <col min="10729" max="10729" width="7.7109375" customWidth="1"/>
    <col min="10730" max="10730" width="40.28515625" customWidth="1"/>
    <col min="10731" max="10731" width="12.140625" customWidth="1"/>
    <col min="10732" max="10732" width="13.7109375" customWidth="1"/>
    <col min="10733" max="10733" width="13.28515625" bestFit="1" customWidth="1"/>
    <col min="10734" max="10734" width="17.28515625" customWidth="1"/>
    <col min="10735" max="10735" width="8.85546875" customWidth="1"/>
    <col min="10736" max="10736" width="33.42578125" customWidth="1"/>
    <col min="10737" max="10737" width="14.28515625" customWidth="1"/>
    <col min="10738" max="10738" width="12.85546875" customWidth="1"/>
    <col min="10739" max="10739" width="14.28515625" bestFit="1" customWidth="1"/>
    <col min="10740" max="10740" width="17.5703125" customWidth="1"/>
    <col min="10741" max="10741" width="17.28515625" customWidth="1"/>
    <col min="10742" max="10742" width="8.85546875" customWidth="1"/>
    <col min="10743" max="10743" width="33.42578125" customWidth="1"/>
    <col min="10744" max="10745" width="14.28515625" customWidth="1"/>
    <col min="10746" max="10746" width="15.28515625" bestFit="1" customWidth="1"/>
    <col min="10747" max="10748" width="17.5703125" customWidth="1"/>
    <col min="10749" max="10749" width="8.85546875" customWidth="1"/>
    <col min="10750" max="10750" width="33.42578125" customWidth="1"/>
    <col min="10751" max="10752" width="14.28515625" customWidth="1"/>
    <col min="10753" max="10753" width="15.28515625" bestFit="1" customWidth="1"/>
    <col min="10754" max="10755" width="17.5703125" customWidth="1"/>
    <col min="10756" max="10756" width="8.85546875" customWidth="1"/>
    <col min="10757" max="10757" width="42.7109375" customWidth="1"/>
    <col min="10758" max="10758" width="13.5703125" customWidth="1"/>
    <col min="10759" max="10759" width="14.28515625" customWidth="1"/>
    <col min="10760" max="10760" width="13.28515625" customWidth="1"/>
    <col min="10761" max="10761" width="13.140625" customWidth="1"/>
    <col min="10762" max="10762" width="16.7109375" customWidth="1"/>
    <col min="10763" max="10763" width="17.42578125" customWidth="1"/>
    <col min="10766" max="10766" width="41.7109375" customWidth="1"/>
    <col min="10767" max="10767" width="14" customWidth="1"/>
    <col min="10768" max="10768" width="15.5703125" customWidth="1"/>
    <col min="10769" max="10769" width="15.42578125" customWidth="1"/>
    <col min="10770" max="10770" width="14.42578125" customWidth="1"/>
    <col min="10771" max="10771" width="15.28515625" customWidth="1"/>
    <col min="10772" max="10772" width="16.7109375" customWidth="1"/>
    <col min="10985" max="10985" width="7.7109375" customWidth="1"/>
    <col min="10986" max="10986" width="40.28515625" customWidth="1"/>
    <col min="10987" max="10987" width="12.140625" customWidth="1"/>
    <col min="10988" max="10988" width="13.7109375" customWidth="1"/>
    <col min="10989" max="10989" width="13.28515625" bestFit="1" customWidth="1"/>
    <col min="10990" max="10990" width="17.28515625" customWidth="1"/>
    <col min="10991" max="10991" width="8.85546875" customWidth="1"/>
    <col min="10992" max="10992" width="33.42578125" customWidth="1"/>
    <col min="10993" max="10993" width="14.28515625" customWidth="1"/>
    <col min="10994" max="10994" width="12.85546875" customWidth="1"/>
    <col min="10995" max="10995" width="14.28515625" bestFit="1" customWidth="1"/>
    <col min="10996" max="10996" width="17.5703125" customWidth="1"/>
    <col min="10997" max="10997" width="17.28515625" customWidth="1"/>
    <col min="10998" max="10998" width="8.85546875" customWidth="1"/>
    <col min="10999" max="10999" width="33.42578125" customWidth="1"/>
    <col min="11000" max="11001" width="14.28515625" customWidth="1"/>
    <col min="11002" max="11002" width="15.28515625" bestFit="1" customWidth="1"/>
    <col min="11003" max="11004" width="17.5703125" customWidth="1"/>
    <col min="11005" max="11005" width="8.85546875" customWidth="1"/>
    <col min="11006" max="11006" width="33.42578125" customWidth="1"/>
    <col min="11007" max="11008" width="14.28515625" customWidth="1"/>
    <col min="11009" max="11009" width="15.28515625" bestFit="1" customWidth="1"/>
    <col min="11010" max="11011" width="17.5703125" customWidth="1"/>
    <col min="11012" max="11012" width="8.85546875" customWidth="1"/>
    <col min="11013" max="11013" width="42.7109375" customWidth="1"/>
    <col min="11014" max="11014" width="13.5703125" customWidth="1"/>
    <col min="11015" max="11015" width="14.28515625" customWidth="1"/>
    <col min="11016" max="11016" width="13.28515625" customWidth="1"/>
    <col min="11017" max="11017" width="13.140625" customWidth="1"/>
    <col min="11018" max="11018" width="16.7109375" customWidth="1"/>
    <col min="11019" max="11019" width="17.42578125" customWidth="1"/>
    <col min="11022" max="11022" width="41.7109375" customWidth="1"/>
    <col min="11023" max="11023" width="14" customWidth="1"/>
    <col min="11024" max="11024" width="15.5703125" customWidth="1"/>
    <col min="11025" max="11025" width="15.42578125" customWidth="1"/>
    <col min="11026" max="11026" width="14.42578125" customWidth="1"/>
    <col min="11027" max="11027" width="15.28515625" customWidth="1"/>
    <col min="11028" max="11028" width="16.7109375" customWidth="1"/>
    <col min="11241" max="11241" width="7.7109375" customWidth="1"/>
    <col min="11242" max="11242" width="40.28515625" customWidth="1"/>
    <col min="11243" max="11243" width="12.140625" customWidth="1"/>
    <col min="11244" max="11244" width="13.7109375" customWidth="1"/>
    <col min="11245" max="11245" width="13.28515625" bestFit="1" customWidth="1"/>
    <col min="11246" max="11246" width="17.28515625" customWidth="1"/>
    <col min="11247" max="11247" width="8.85546875" customWidth="1"/>
    <col min="11248" max="11248" width="33.42578125" customWidth="1"/>
    <col min="11249" max="11249" width="14.28515625" customWidth="1"/>
    <col min="11250" max="11250" width="12.85546875" customWidth="1"/>
    <col min="11251" max="11251" width="14.28515625" bestFit="1" customWidth="1"/>
    <col min="11252" max="11252" width="17.5703125" customWidth="1"/>
    <col min="11253" max="11253" width="17.28515625" customWidth="1"/>
    <col min="11254" max="11254" width="8.85546875" customWidth="1"/>
    <col min="11255" max="11255" width="33.42578125" customWidth="1"/>
    <col min="11256" max="11257" width="14.28515625" customWidth="1"/>
    <col min="11258" max="11258" width="15.28515625" bestFit="1" customWidth="1"/>
    <col min="11259" max="11260" width="17.5703125" customWidth="1"/>
    <col min="11261" max="11261" width="8.85546875" customWidth="1"/>
    <col min="11262" max="11262" width="33.42578125" customWidth="1"/>
    <col min="11263" max="11264" width="14.28515625" customWidth="1"/>
    <col min="11265" max="11265" width="15.28515625" bestFit="1" customWidth="1"/>
    <col min="11266" max="11267" width="17.5703125" customWidth="1"/>
    <col min="11268" max="11268" width="8.85546875" customWidth="1"/>
    <col min="11269" max="11269" width="42.7109375" customWidth="1"/>
    <col min="11270" max="11270" width="13.5703125" customWidth="1"/>
    <col min="11271" max="11271" width="14.28515625" customWidth="1"/>
    <col min="11272" max="11272" width="13.28515625" customWidth="1"/>
    <col min="11273" max="11273" width="13.140625" customWidth="1"/>
    <col min="11274" max="11274" width="16.7109375" customWidth="1"/>
    <col min="11275" max="11275" width="17.42578125" customWidth="1"/>
    <col min="11278" max="11278" width="41.7109375" customWidth="1"/>
    <col min="11279" max="11279" width="14" customWidth="1"/>
    <col min="11280" max="11280" width="15.5703125" customWidth="1"/>
    <col min="11281" max="11281" width="15.42578125" customWidth="1"/>
    <col min="11282" max="11282" width="14.42578125" customWidth="1"/>
    <col min="11283" max="11283" width="15.28515625" customWidth="1"/>
    <col min="11284" max="11284" width="16.7109375" customWidth="1"/>
    <col min="11497" max="11497" width="7.7109375" customWidth="1"/>
    <col min="11498" max="11498" width="40.28515625" customWidth="1"/>
    <col min="11499" max="11499" width="12.140625" customWidth="1"/>
    <col min="11500" max="11500" width="13.7109375" customWidth="1"/>
    <col min="11501" max="11501" width="13.28515625" bestFit="1" customWidth="1"/>
    <col min="11502" max="11502" width="17.28515625" customWidth="1"/>
    <col min="11503" max="11503" width="8.85546875" customWidth="1"/>
    <col min="11504" max="11504" width="33.42578125" customWidth="1"/>
    <col min="11505" max="11505" width="14.28515625" customWidth="1"/>
    <col min="11506" max="11506" width="12.85546875" customWidth="1"/>
    <col min="11507" max="11507" width="14.28515625" bestFit="1" customWidth="1"/>
    <col min="11508" max="11508" width="17.5703125" customWidth="1"/>
    <col min="11509" max="11509" width="17.28515625" customWidth="1"/>
    <col min="11510" max="11510" width="8.85546875" customWidth="1"/>
    <col min="11511" max="11511" width="33.42578125" customWidth="1"/>
    <col min="11512" max="11513" width="14.28515625" customWidth="1"/>
    <col min="11514" max="11514" width="15.28515625" bestFit="1" customWidth="1"/>
    <col min="11515" max="11516" width="17.5703125" customWidth="1"/>
    <col min="11517" max="11517" width="8.85546875" customWidth="1"/>
    <col min="11518" max="11518" width="33.42578125" customWidth="1"/>
    <col min="11519" max="11520" width="14.28515625" customWidth="1"/>
    <col min="11521" max="11521" width="15.28515625" bestFit="1" customWidth="1"/>
    <col min="11522" max="11523" width="17.5703125" customWidth="1"/>
    <col min="11524" max="11524" width="8.85546875" customWidth="1"/>
    <col min="11525" max="11525" width="42.7109375" customWidth="1"/>
    <col min="11526" max="11526" width="13.5703125" customWidth="1"/>
    <col min="11527" max="11527" width="14.28515625" customWidth="1"/>
    <col min="11528" max="11528" width="13.28515625" customWidth="1"/>
    <col min="11529" max="11529" width="13.140625" customWidth="1"/>
    <col min="11530" max="11530" width="16.7109375" customWidth="1"/>
    <col min="11531" max="11531" width="17.42578125" customWidth="1"/>
    <col min="11534" max="11534" width="41.7109375" customWidth="1"/>
    <col min="11535" max="11535" width="14" customWidth="1"/>
    <col min="11536" max="11536" width="15.5703125" customWidth="1"/>
    <col min="11537" max="11537" width="15.42578125" customWidth="1"/>
    <col min="11538" max="11538" width="14.42578125" customWidth="1"/>
    <col min="11539" max="11539" width="15.28515625" customWidth="1"/>
    <col min="11540" max="11540" width="16.7109375" customWidth="1"/>
    <col min="11753" max="11753" width="7.7109375" customWidth="1"/>
    <col min="11754" max="11754" width="40.28515625" customWidth="1"/>
    <col min="11755" max="11755" width="12.140625" customWidth="1"/>
    <col min="11756" max="11756" width="13.7109375" customWidth="1"/>
    <col min="11757" max="11757" width="13.28515625" bestFit="1" customWidth="1"/>
    <col min="11758" max="11758" width="17.28515625" customWidth="1"/>
    <col min="11759" max="11759" width="8.85546875" customWidth="1"/>
    <col min="11760" max="11760" width="33.42578125" customWidth="1"/>
    <col min="11761" max="11761" width="14.28515625" customWidth="1"/>
    <col min="11762" max="11762" width="12.85546875" customWidth="1"/>
    <col min="11763" max="11763" width="14.28515625" bestFit="1" customWidth="1"/>
    <col min="11764" max="11764" width="17.5703125" customWidth="1"/>
    <col min="11765" max="11765" width="17.28515625" customWidth="1"/>
    <col min="11766" max="11766" width="8.85546875" customWidth="1"/>
    <col min="11767" max="11767" width="33.42578125" customWidth="1"/>
    <col min="11768" max="11769" width="14.28515625" customWidth="1"/>
    <col min="11770" max="11770" width="15.28515625" bestFit="1" customWidth="1"/>
    <col min="11771" max="11772" width="17.5703125" customWidth="1"/>
    <col min="11773" max="11773" width="8.85546875" customWidth="1"/>
    <col min="11774" max="11774" width="33.42578125" customWidth="1"/>
    <col min="11775" max="11776" width="14.28515625" customWidth="1"/>
    <col min="11777" max="11777" width="15.28515625" bestFit="1" customWidth="1"/>
    <col min="11778" max="11779" width="17.5703125" customWidth="1"/>
    <col min="11780" max="11780" width="8.85546875" customWidth="1"/>
    <col min="11781" max="11781" width="42.7109375" customWidth="1"/>
    <col min="11782" max="11782" width="13.5703125" customWidth="1"/>
    <col min="11783" max="11783" width="14.28515625" customWidth="1"/>
    <col min="11784" max="11784" width="13.28515625" customWidth="1"/>
    <col min="11785" max="11785" width="13.140625" customWidth="1"/>
    <col min="11786" max="11786" width="16.7109375" customWidth="1"/>
    <col min="11787" max="11787" width="17.42578125" customWidth="1"/>
    <col min="11790" max="11790" width="41.7109375" customWidth="1"/>
    <col min="11791" max="11791" width="14" customWidth="1"/>
    <col min="11792" max="11792" width="15.5703125" customWidth="1"/>
    <col min="11793" max="11793" width="15.42578125" customWidth="1"/>
    <col min="11794" max="11794" width="14.42578125" customWidth="1"/>
    <col min="11795" max="11795" width="15.28515625" customWidth="1"/>
    <col min="11796" max="11796" width="16.7109375" customWidth="1"/>
    <col min="12009" max="12009" width="7.7109375" customWidth="1"/>
    <col min="12010" max="12010" width="40.28515625" customWidth="1"/>
    <col min="12011" max="12011" width="12.140625" customWidth="1"/>
    <col min="12012" max="12012" width="13.7109375" customWidth="1"/>
    <col min="12013" max="12013" width="13.28515625" bestFit="1" customWidth="1"/>
    <col min="12014" max="12014" width="17.28515625" customWidth="1"/>
    <col min="12015" max="12015" width="8.85546875" customWidth="1"/>
    <col min="12016" max="12016" width="33.42578125" customWidth="1"/>
    <col min="12017" max="12017" width="14.28515625" customWidth="1"/>
    <col min="12018" max="12018" width="12.85546875" customWidth="1"/>
    <col min="12019" max="12019" width="14.28515625" bestFit="1" customWidth="1"/>
    <col min="12020" max="12020" width="17.5703125" customWidth="1"/>
    <col min="12021" max="12021" width="17.28515625" customWidth="1"/>
    <col min="12022" max="12022" width="8.85546875" customWidth="1"/>
    <col min="12023" max="12023" width="33.42578125" customWidth="1"/>
    <col min="12024" max="12025" width="14.28515625" customWidth="1"/>
    <col min="12026" max="12026" width="15.28515625" bestFit="1" customWidth="1"/>
    <col min="12027" max="12028" width="17.5703125" customWidth="1"/>
    <col min="12029" max="12029" width="8.85546875" customWidth="1"/>
    <col min="12030" max="12030" width="33.42578125" customWidth="1"/>
    <col min="12031" max="12032" width="14.28515625" customWidth="1"/>
    <col min="12033" max="12033" width="15.28515625" bestFit="1" customWidth="1"/>
    <col min="12034" max="12035" width="17.5703125" customWidth="1"/>
    <col min="12036" max="12036" width="8.85546875" customWidth="1"/>
    <col min="12037" max="12037" width="42.7109375" customWidth="1"/>
    <col min="12038" max="12038" width="13.5703125" customWidth="1"/>
    <col min="12039" max="12039" width="14.28515625" customWidth="1"/>
    <col min="12040" max="12040" width="13.28515625" customWidth="1"/>
    <col min="12041" max="12041" width="13.140625" customWidth="1"/>
    <col min="12042" max="12042" width="16.7109375" customWidth="1"/>
    <col min="12043" max="12043" width="17.42578125" customWidth="1"/>
    <col min="12046" max="12046" width="41.7109375" customWidth="1"/>
    <col min="12047" max="12047" width="14" customWidth="1"/>
    <col min="12048" max="12048" width="15.5703125" customWidth="1"/>
    <col min="12049" max="12049" width="15.42578125" customWidth="1"/>
    <col min="12050" max="12050" width="14.42578125" customWidth="1"/>
    <col min="12051" max="12051" width="15.28515625" customWidth="1"/>
    <col min="12052" max="12052" width="16.7109375" customWidth="1"/>
    <col min="12265" max="12265" width="7.7109375" customWidth="1"/>
    <col min="12266" max="12266" width="40.28515625" customWidth="1"/>
    <col min="12267" max="12267" width="12.140625" customWidth="1"/>
    <col min="12268" max="12268" width="13.7109375" customWidth="1"/>
    <col min="12269" max="12269" width="13.28515625" bestFit="1" customWidth="1"/>
    <col min="12270" max="12270" width="17.28515625" customWidth="1"/>
    <col min="12271" max="12271" width="8.85546875" customWidth="1"/>
    <col min="12272" max="12272" width="33.42578125" customWidth="1"/>
    <col min="12273" max="12273" width="14.28515625" customWidth="1"/>
    <col min="12274" max="12274" width="12.85546875" customWidth="1"/>
    <col min="12275" max="12275" width="14.28515625" bestFit="1" customWidth="1"/>
    <col min="12276" max="12276" width="17.5703125" customWidth="1"/>
    <col min="12277" max="12277" width="17.28515625" customWidth="1"/>
    <col min="12278" max="12278" width="8.85546875" customWidth="1"/>
    <col min="12279" max="12279" width="33.42578125" customWidth="1"/>
    <col min="12280" max="12281" width="14.28515625" customWidth="1"/>
    <col min="12282" max="12282" width="15.28515625" bestFit="1" customWidth="1"/>
    <col min="12283" max="12284" width="17.5703125" customWidth="1"/>
    <col min="12285" max="12285" width="8.85546875" customWidth="1"/>
    <col min="12286" max="12286" width="33.42578125" customWidth="1"/>
    <col min="12287" max="12288" width="14.28515625" customWidth="1"/>
    <col min="12289" max="12289" width="15.28515625" bestFit="1" customWidth="1"/>
    <col min="12290" max="12291" width="17.5703125" customWidth="1"/>
    <col min="12292" max="12292" width="8.85546875" customWidth="1"/>
    <col min="12293" max="12293" width="42.7109375" customWidth="1"/>
    <col min="12294" max="12294" width="13.5703125" customWidth="1"/>
    <col min="12295" max="12295" width="14.28515625" customWidth="1"/>
    <col min="12296" max="12296" width="13.28515625" customWidth="1"/>
    <col min="12297" max="12297" width="13.140625" customWidth="1"/>
    <col min="12298" max="12298" width="16.7109375" customWidth="1"/>
    <col min="12299" max="12299" width="17.42578125" customWidth="1"/>
    <col min="12302" max="12302" width="41.7109375" customWidth="1"/>
    <col min="12303" max="12303" width="14" customWidth="1"/>
    <col min="12304" max="12304" width="15.5703125" customWidth="1"/>
    <col min="12305" max="12305" width="15.42578125" customWidth="1"/>
    <col min="12306" max="12306" width="14.42578125" customWidth="1"/>
    <col min="12307" max="12307" width="15.28515625" customWidth="1"/>
    <col min="12308" max="12308" width="16.7109375" customWidth="1"/>
    <col min="12521" max="12521" width="7.7109375" customWidth="1"/>
    <col min="12522" max="12522" width="40.28515625" customWidth="1"/>
    <col min="12523" max="12523" width="12.140625" customWidth="1"/>
    <col min="12524" max="12524" width="13.7109375" customWidth="1"/>
    <col min="12525" max="12525" width="13.28515625" bestFit="1" customWidth="1"/>
    <col min="12526" max="12526" width="17.28515625" customWidth="1"/>
    <col min="12527" max="12527" width="8.85546875" customWidth="1"/>
    <col min="12528" max="12528" width="33.42578125" customWidth="1"/>
    <col min="12529" max="12529" width="14.28515625" customWidth="1"/>
    <col min="12530" max="12530" width="12.85546875" customWidth="1"/>
    <col min="12531" max="12531" width="14.28515625" bestFit="1" customWidth="1"/>
    <col min="12532" max="12532" width="17.5703125" customWidth="1"/>
    <col min="12533" max="12533" width="17.28515625" customWidth="1"/>
    <col min="12534" max="12534" width="8.85546875" customWidth="1"/>
    <col min="12535" max="12535" width="33.42578125" customWidth="1"/>
    <col min="12536" max="12537" width="14.28515625" customWidth="1"/>
    <col min="12538" max="12538" width="15.28515625" bestFit="1" customWidth="1"/>
    <col min="12539" max="12540" width="17.5703125" customWidth="1"/>
    <col min="12541" max="12541" width="8.85546875" customWidth="1"/>
    <col min="12542" max="12542" width="33.42578125" customWidth="1"/>
    <col min="12543" max="12544" width="14.28515625" customWidth="1"/>
    <col min="12545" max="12545" width="15.28515625" bestFit="1" customWidth="1"/>
    <col min="12546" max="12547" width="17.5703125" customWidth="1"/>
    <col min="12548" max="12548" width="8.85546875" customWidth="1"/>
    <col min="12549" max="12549" width="42.7109375" customWidth="1"/>
    <col min="12550" max="12550" width="13.5703125" customWidth="1"/>
    <col min="12551" max="12551" width="14.28515625" customWidth="1"/>
    <col min="12552" max="12552" width="13.28515625" customWidth="1"/>
    <col min="12553" max="12553" width="13.140625" customWidth="1"/>
    <col min="12554" max="12554" width="16.7109375" customWidth="1"/>
    <col min="12555" max="12555" width="17.42578125" customWidth="1"/>
    <col min="12558" max="12558" width="41.7109375" customWidth="1"/>
    <col min="12559" max="12559" width="14" customWidth="1"/>
    <col min="12560" max="12560" width="15.5703125" customWidth="1"/>
    <col min="12561" max="12561" width="15.42578125" customWidth="1"/>
    <col min="12562" max="12562" width="14.42578125" customWidth="1"/>
    <col min="12563" max="12563" width="15.28515625" customWidth="1"/>
    <col min="12564" max="12564" width="16.7109375" customWidth="1"/>
    <col min="12777" max="12777" width="7.7109375" customWidth="1"/>
    <col min="12778" max="12778" width="40.28515625" customWidth="1"/>
    <col min="12779" max="12779" width="12.140625" customWidth="1"/>
    <col min="12780" max="12780" width="13.7109375" customWidth="1"/>
    <col min="12781" max="12781" width="13.28515625" bestFit="1" customWidth="1"/>
    <col min="12782" max="12782" width="17.28515625" customWidth="1"/>
    <col min="12783" max="12783" width="8.85546875" customWidth="1"/>
    <col min="12784" max="12784" width="33.42578125" customWidth="1"/>
    <col min="12785" max="12785" width="14.28515625" customWidth="1"/>
    <col min="12786" max="12786" width="12.85546875" customWidth="1"/>
    <col min="12787" max="12787" width="14.28515625" bestFit="1" customWidth="1"/>
    <col min="12788" max="12788" width="17.5703125" customWidth="1"/>
    <col min="12789" max="12789" width="17.28515625" customWidth="1"/>
    <col min="12790" max="12790" width="8.85546875" customWidth="1"/>
    <col min="12791" max="12791" width="33.42578125" customWidth="1"/>
    <col min="12792" max="12793" width="14.28515625" customWidth="1"/>
    <col min="12794" max="12794" width="15.28515625" bestFit="1" customWidth="1"/>
    <col min="12795" max="12796" width="17.5703125" customWidth="1"/>
    <col min="12797" max="12797" width="8.85546875" customWidth="1"/>
    <col min="12798" max="12798" width="33.42578125" customWidth="1"/>
    <col min="12799" max="12800" width="14.28515625" customWidth="1"/>
    <col min="12801" max="12801" width="15.28515625" bestFit="1" customWidth="1"/>
    <col min="12802" max="12803" width="17.5703125" customWidth="1"/>
    <col min="12804" max="12804" width="8.85546875" customWidth="1"/>
    <col min="12805" max="12805" width="42.7109375" customWidth="1"/>
    <col min="12806" max="12806" width="13.5703125" customWidth="1"/>
    <col min="12807" max="12807" width="14.28515625" customWidth="1"/>
    <col min="12808" max="12808" width="13.28515625" customWidth="1"/>
    <col min="12809" max="12809" width="13.140625" customWidth="1"/>
    <col min="12810" max="12810" width="16.7109375" customWidth="1"/>
    <col min="12811" max="12811" width="17.42578125" customWidth="1"/>
    <col min="12814" max="12814" width="41.7109375" customWidth="1"/>
    <col min="12815" max="12815" width="14" customWidth="1"/>
    <col min="12816" max="12816" width="15.5703125" customWidth="1"/>
    <col min="12817" max="12817" width="15.42578125" customWidth="1"/>
    <col min="12818" max="12818" width="14.42578125" customWidth="1"/>
    <col min="12819" max="12819" width="15.28515625" customWidth="1"/>
    <col min="12820" max="12820" width="16.7109375" customWidth="1"/>
    <col min="13033" max="13033" width="7.7109375" customWidth="1"/>
    <col min="13034" max="13034" width="40.28515625" customWidth="1"/>
    <col min="13035" max="13035" width="12.140625" customWidth="1"/>
    <col min="13036" max="13036" width="13.7109375" customWidth="1"/>
    <col min="13037" max="13037" width="13.28515625" bestFit="1" customWidth="1"/>
    <col min="13038" max="13038" width="17.28515625" customWidth="1"/>
    <col min="13039" max="13039" width="8.85546875" customWidth="1"/>
    <col min="13040" max="13040" width="33.42578125" customWidth="1"/>
    <col min="13041" max="13041" width="14.28515625" customWidth="1"/>
    <col min="13042" max="13042" width="12.85546875" customWidth="1"/>
    <col min="13043" max="13043" width="14.28515625" bestFit="1" customWidth="1"/>
    <col min="13044" max="13044" width="17.5703125" customWidth="1"/>
    <col min="13045" max="13045" width="17.28515625" customWidth="1"/>
    <col min="13046" max="13046" width="8.85546875" customWidth="1"/>
    <col min="13047" max="13047" width="33.42578125" customWidth="1"/>
    <col min="13048" max="13049" width="14.28515625" customWidth="1"/>
    <col min="13050" max="13050" width="15.28515625" bestFit="1" customWidth="1"/>
    <col min="13051" max="13052" width="17.5703125" customWidth="1"/>
    <col min="13053" max="13053" width="8.85546875" customWidth="1"/>
    <col min="13054" max="13054" width="33.42578125" customWidth="1"/>
    <col min="13055" max="13056" width="14.28515625" customWidth="1"/>
    <col min="13057" max="13057" width="15.28515625" bestFit="1" customWidth="1"/>
    <col min="13058" max="13059" width="17.5703125" customWidth="1"/>
    <col min="13060" max="13060" width="8.85546875" customWidth="1"/>
    <col min="13061" max="13061" width="42.7109375" customWidth="1"/>
    <col min="13062" max="13062" width="13.5703125" customWidth="1"/>
    <col min="13063" max="13063" width="14.28515625" customWidth="1"/>
    <col min="13064" max="13064" width="13.28515625" customWidth="1"/>
    <col min="13065" max="13065" width="13.140625" customWidth="1"/>
    <col min="13066" max="13066" width="16.7109375" customWidth="1"/>
    <col min="13067" max="13067" width="17.42578125" customWidth="1"/>
    <col min="13070" max="13070" width="41.7109375" customWidth="1"/>
    <col min="13071" max="13071" width="14" customWidth="1"/>
    <col min="13072" max="13072" width="15.5703125" customWidth="1"/>
    <col min="13073" max="13073" width="15.42578125" customWidth="1"/>
    <col min="13074" max="13074" width="14.42578125" customWidth="1"/>
    <col min="13075" max="13075" width="15.28515625" customWidth="1"/>
    <col min="13076" max="13076" width="16.7109375" customWidth="1"/>
    <col min="13289" max="13289" width="7.7109375" customWidth="1"/>
    <col min="13290" max="13290" width="40.28515625" customWidth="1"/>
    <col min="13291" max="13291" width="12.140625" customWidth="1"/>
    <col min="13292" max="13292" width="13.7109375" customWidth="1"/>
    <col min="13293" max="13293" width="13.28515625" bestFit="1" customWidth="1"/>
    <col min="13294" max="13294" width="17.28515625" customWidth="1"/>
    <col min="13295" max="13295" width="8.85546875" customWidth="1"/>
    <col min="13296" max="13296" width="33.42578125" customWidth="1"/>
    <col min="13297" max="13297" width="14.28515625" customWidth="1"/>
    <col min="13298" max="13298" width="12.85546875" customWidth="1"/>
    <col min="13299" max="13299" width="14.28515625" bestFit="1" customWidth="1"/>
    <col min="13300" max="13300" width="17.5703125" customWidth="1"/>
    <col min="13301" max="13301" width="17.28515625" customWidth="1"/>
    <col min="13302" max="13302" width="8.85546875" customWidth="1"/>
    <col min="13303" max="13303" width="33.42578125" customWidth="1"/>
    <col min="13304" max="13305" width="14.28515625" customWidth="1"/>
    <col min="13306" max="13306" width="15.28515625" bestFit="1" customWidth="1"/>
    <col min="13307" max="13308" width="17.5703125" customWidth="1"/>
    <col min="13309" max="13309" width="8.85546875" customWidth="1"/>
    <col min="13310" max="13310" width="33.42578125" customWidth="1"/>
    <col min="13311" max="13312" width="14.28515625" customWidth="1"/>
    <col min="13313" max="13313" width="15.28515625" bestFit="1" customWidth="1"/>
    <col min="13314" max="13315" width="17.5703125" customWidth="1"/>
    <col min="13316" max="13316" width="8.85546875" customWidth="1"/>
    <col min="13317" max="13317" width="42.7109375" customWidth="1"/>
    <col min="13318" max="13318" width="13.5703125" customWidth="1"/>
    <col min="13319" max="13319" width="14.28515625" customWidth="1"/>
    <col min="13320" max="13320" width="13.28515625" customWidth="1"/>
    <col min="13321" max="13321" width="13.140625" customWidth="1"/>
    <col min="13322" max="13322" width="16.7109375" customWidth="1"/>
    <col min="13323" max="13323" width="17.42578125" customWidth="1"/>
    <col min="13326" max="13326" width="41.7109375" customWidth="1"/>
    <col min="13327" max="13327" width="14" customWidth="1"/>
    <col min="13328" max="13328" width="15.5703125" customWidth="1"/>
    <col min="13329" max="13329" width="15.42578125" customWidth="1"/>
    <col min="13330" max="13330" width="14.42578125" customWidth="1"/>
    <col min="13331" max="13331" width="15.28515625" customWidth="1"/>
    <col min="13332" max="13332" width="16.7109375" customWidth="1"/>
    <col min="13545" max="13545" width="7.7109375" customWidth="1"/>
    <col min="13546" max="13546" width="40.28515625" customWidth="1"/>
    <col min="13547" max="13547" width="12.140625" customWidth="1"/>
    <col min="13548" max="13548" width="13.7109375" customWidth="1"/>
    <col min="13549" max="13549" width="13.28515625" bestFit="1" customWidth="1"/>
    <col min="13550" max="13550" width="17.28515625" customWidth="1"/>
    <col min="13551" max="13551" width="8.85546875" customWidth="1"/>
    <col min="13552" max="13552" width="33.42578125" customWidth="1"/>
    <col min="13553" max="13553" width="14.28515625" customWidth="1"/>
    <col min="13554" max="13554" width="12.85546875" customWidth="1"/>
    <col min="13555" max="13555" width="14.28515625" bestFit="1" customWidth="1"/>
    <col min="13556" max="13556" width="17.5703125" customWidth="1"/>
    <col min="13557" max="13557" width="17.28515625" customWidth="1"/>
    <col min="13558" max="13558" width="8.85546875" customWidth="1"/>
    <col min="13559" max="13559" width="33.42578125" customWidth="1"/>
    <col min="13560" max="13561" width="14.28515625" customWidth="1"/>
    <col min="13562" max="13562" width="15.28515625" bestFit="1" customWidth="1"/>
    <col min="13563" max="13564" width="17.5703125" customWidth="1"/>
    <col min="13565" max="13565" width="8.85546875" customWidth="1"/>
    <col min="13566" max="13566" width="33.42578125" customWidth="1"/>
    <col min="13567" max="13568" width="14.28515625" customWidth="1"/>
    <col min="13569" max="13569" width="15.28515625" bestFit="1" customWidth="1"/>
    <col min="13570" max="13571" width="17.5703125" customWidth="1"/>
    <col min="13572" max="13572" width="8.85546875" customWidth="1"/>
    <col min="13573" max="13573" width="42.7109375" customWidth="1"/>
    <col min="13574" max="13574" width="13.5703125" customWidth="1"/>
    <col min="13575" max="13575" width="14.28515625" customWidth="1"/>
    <col min="13576" max="13576" width="13.28515625" customWidth="1"/>
    <col min="13577" max="13577" width="13.140625" customWidth="1"/>
    <col min="13578" max="13578" width="16.7109375" customWidth="1"/>
    <col min="13579" max="13579" width="17.42578125" customWidth="1"/>
    <col min="13582" max="13582" width="41.7109375" customWidth="1"/>
    <col min="13583" max="13583" width="14" customWidth="1"/>
    <col min="13584" max="13584" width="15.5703125" customWidth="1"/>
    <col min="13585" max="13585" width="15.42578125" customWidth="1"/>
    <col min="13586" max="13586" width="14.42578125" customWidth="1"/>
    <col min="13587" max="13587" width="15.28515625" customWidth="1"/>
    <col min="13588" max="13588" width="16.7109375" customWidth="1"/>
    <col min="13801" max="13801" width="7.7109375" customWidth="1"/>
    <col min="13802" max="13802" width="40.28515625" customWidth="1"/>
    <col min="13803" max="13803" width="12.140625" customWidth="1"/>
    <col min="13804" max="13804" width="13.7109375" customWidth="1"/>
    <col min="13805" max="13805" width="13.28515625" bestFit="1" customWidth="1"/>
    <col min="13806" max="13806" width="17.28515625" customWidth="1"/>
    <col min="13807" max="13807" width="8.85546875" customWidth="1"/>
    <col min="13808" max="13808" width="33.42578125" customWidth="1"/>
    <col min="13809" max="13809" width="14.28515625" customWidth="1"/>
    <col min="13810" max="13810" width="12.85546875" customWidth="1"/>
    <col min="13811" max="13811" width="14.28515625" bestFit="1" customWidth="1"/>
    <col min="13812" max="13812" width="17.5703125" customWidth="1"/>
    <col min="13813" max="13813" width="17.28515625" customWidth="1"/>
    <col min="13814" max="13814" width="8.85546875" customWidth="1"/>
    <col min="13815" max="13815" width="33.42578125" customWidth="1"/>
    <col min="13816" max="13817" width="14.28515625" customWidth="1"/>
    <col min="13818" max="13818" width="15.28515625" bestFit="1" customWidth="1"/>
    <col min="13819" max="13820" width="17.5703125" customWidth="1"/>
    <col min="13821" max="13821" width="8.85546875" customWidth="1"/>
    <col min="13822" max="13822" width="33.42578125" customWidth="1"/>
    <col min="13823" max="13824" width="14.28515625" customWidth="1"/>
    <col min="13825" max="13825" width="15.28515625" bestFit="1" customWidth="1"/>
    <col min="13826" max="13827" width="17.5703125" customWidth="1"/>
    <col min="13828" max="13828" width="8.85546875" customWidth="1"/>
    <col min="13829" max="13829" width="42.7109375" customWidth="1"/>
    <col min="13830" max="13830" width="13.5703125" customWidth="1"/>
    <col min="13831" max="13831" width="14.28515625" customWidth="1"/>
    <col min="13832" max="13832" width="13.28515625" customWidth="1"/>
    <col min="13833" max="13833" width="13.140625" customWidth="1"/>
    <col min="13834" max="13834" width="16.7109375" customWidth="1"/>
    <col min="13835" max="13835" width="17.42578125" customWidth="1"/>
    <col min="13838" max="13838" width="41.7109375" customWidth="1"/>
    <col min="13839" max="13839" width="14" customWidth="1"/>
    <col min="13840" max="13840" width="15.5703125" customWidth="1"/>
    <col min="13841" max="13841" width="15.42578125" customWidth="1"/>
    <col min="13842" max="13842" width="14.42578125" customWidth="1"/>
    <col min="13843" max="13843" width="15.28515625" customWidth="1"/>
    <col min="13844" max="13844" width="16.7109375" customWidth="1"/>
    <col min="14057" max="14057" width="7.7109375" customWidth="1"/>
    <col min="14058" max="14058" width="40.28515625" customWidth="1"/>
    <col min="14059" max="14059" width="12.140625" customWidth="1"/>
    <col min="14060" max="14060" width="13.7109375" customWidth="1"/>
    <col min="14061" max="14061" width="13.28515625" bestFit="1" customWidth="1"/>
    <col min="14062" max="14062" width="17.28515625" customWidth="1"/>
    <col min="14063" max="14063" width="8.85546875" customWidth="1"/>
    <col min="14064" max="14064" width="33.42578125" customWidth="1"/>
    <col min="14065" max="14065" width="14.28515625" customWidth="1"/>
    <col min="14066" max="14066" width="12.85546875" customWidth="1"/>
    <col min="14067" max="14067" width="14.28515625" bestFit="1" customWidth="1"/>
    <col min="14068" max="14068" width="17.5703125" customWidth="1"/>
    <col min="14069" max="14069" width="17.28515625" customWidth="1"/>
    <col min="14070" max="14070" width="8.85546875" customWidth="1"/>
    <col min="14071" max="14071" width="33.42578125" customWidth="1"/>
    <col min="14072" max="14073" width="14.28515625" customWidth="1"/>
    <col min="14074" max="14074" width="15.28515625" bestFit="1" customWidth="1"/>
    <col min="14075" max="14076" width="17.5703125" customWidth="1"/>
    <col min="14077" max="14077" width="8.85546875" customWidth="1"/>
    <col min="14078" max="14078" width="33.42578125" customWidth="1"/>
    <col min="14079" max="14080" width="14.28515625" customWidth="1"/>
    <col min="14081" max="14081" width="15.28515625" bestFit="1" customWidth="1"/>
    <col min="14082" max="14083" width="17.5703125" customWidth="1"/>
    <col min="14084" max="14084" width="8.85546875" customWidth="1"/>
    <col min="14085" max="14085" width="42.7109375" customWidth="1"/>
    <col min="14086" max="14086" width="13.5703125" customWidth="1"/>
    <col min="14087" max="14087" width="14.28515625" customWidth="1"/>
    <col min="14088" max="14088" width="13.28515625" customWidth="1"/>
    <col min="14089" max="14089" width="13.140625" customWidth="1"/>
    <col min="14090" max="14090" width="16.7109375" customWidth="1"/>
    <col min="14091" max="14091" width="17.42578125" customWidth="1"/>
    <col min="14094" max="14094" width="41.7109375" customWidth="1"/>
    <col min="14095" max="14095" width="14" customWidth="1"/>
    <col min="14096" max="14096" width="15.5703125" customWidth="1"/>
    <col min="14097" max="14097" width="15.42578125" customWidth="1"/>
    <col min="14098" max="14098" width="14.42578125" customWidth="1"/>
    <col min="14099" max="14099" width="15.28515625" customWidth="1"/>
    <col min="14100" max="14100" width="16.7109375" customWidth="1"/>
    <col min="14313" max="14313" width="7.7109375" customWidth="1"/>
    <col min="14314" max="14314" width="40.28515625" customWidth="1"/>
    <col min="14315" max="14315" width="12.140625" customWidth="1"/>
    <col min="14316" max="14316" width="13.7109375" customWidth="1"/>
    <col min="14317" max="14317" width="13.28515625" bestFit="1" customWidth="1"/>
    <col min="14318" max="14318" width="17.28515625" customWidth="1"/>
    <col min="14319" max="14319" width="8.85546875" customWidth="1"/>
    <col min="14320" max="14320" width="33.42578125" customWidth="1"/>
    <col min="14321" max="14321" width="14.28515625" customWidth="1"/>
    <col min="14322" max="14322" width="12.85546875" customWidth="1"/>
    <col min="14323" max="14323" width="14.28515625" bestFit="1" customWidth="1"/>
    <col min="14324" max="14324" width="17.5703125" customWidth="1"/>
    <col min="14325" max="14325" width="17.28515625" customWidth="1"/>
    <col min="14326" max="14326" width="8.85546875" customWidth="1"/>
    <col min="14327" max="14327" width="33.42578125" customWidth="1"/>
    <col min="14328" max="14329" width="14.28515625" customWidth="1"/>
    <col min="14330" max="14330" width="15.28515625" bestFit="1" customWidth="1"/>
    <col min="14331" max="14332" width="17.5703125" customWidth="1"/>
    <col min="14333" max="14333" width="8.85546875" customWidth="1"/>
    <col min="14334" max="14334" width="33.42578125" customWidth="1"/>
    <col min="14335" max="14336" width="14.28515625" customWidth="1"/>
    <col min="14337" max="14337" width="15.28515625" bestFit="1" customWidth="1"/>
    <col min="14338" max="14339" width="17.5703125" customWidth="1"/>
    <col min="14340" max="14340" width="8.85546875" customWidth="1"/>
    <col min="14341" max="14341" width="42.7109375" customWidth="1"/>
    <col min="14342" max="14342" width="13.5703125" customWidth="1"/>
    <col min="14343" max="14343" width="14.28515625" customWidth="1"/>
    <col min="14344" max="14344" width="13.28515625" customWidth="1"/>
    <col min="14345" max="14345" width="13.140625" customWidth="1"/>
    <col min="14346" max="14346" width="16.7109375" customWidth="1"/>
    <col min="14347" max="14347" width="17.42578125" customWidth="1"/>
    <col min="14350" max="14350" width="41.7109375" customWidth="1"/>
    <col min="14351" max="14351" width="14" customWidth="1"/>
    <col min="14352" max="14352" width="15.5703125" customWidth="1"/>
    <col min="14353" max="14353" width="15.42578125" customWidth="1"/>
    <col min="14354" max="14354" width="14.42578125" customWidth="1"/>
    <col min="14355" max="14355" width="15.28515625" customWidth="1"/>
    <col min="14356" max="14356" width="16.7109375" customWidth="1"/>
    <col min="14569" max="14569" width="7.7109375" customWidth="1"/>
    <col min="14570" max="14570" width="40.28515625" customWidth="1"/>
    <col min="14571" max="14571" width="12.140625" customWidth="1"/>
    <col min="14572" max="14572" width="13.7109375" customWidth="1"/>
    <col min="14573" max="14573" width="13.28515625" bestFit="1" customWidth="1"/>
    <col min="14574" max="14574" width="17.28515625" customWidth="1"/>
    <col min="14575" max="14575" width="8.85546875" customWidth="1"/>
    <col min="14576" max="14576" width="33.42578125" customWidth="1"/>
    <col min="14577" max="14577" width="14.28515625" customWidth="1"/>
    <col min="14578" max="14578" width="12.85546875" customWidth="1"/>
    <col min="14579" max="14579" width="14.28515625" bestFit="1" customWidth="1"/>
    <col min="14580" max="14580" width="17.5703125" customWidth="1"/>
    <col min="14581" max="14581" width="17.28515625" customWidth="1"/>
    <col min="14582" max="14582" width="8.85546875" customWidth="1"/>
    <col min="14583" max="14583" width="33.42578125" customWidth="1"/>
    <col min="14584" max="14585" width="14.28515625" customWidth="1"/>
    <col min="14586" max="14586" width="15.28515625" bestFit="1" customWidth="1"/>
    <col min="14587" max="14588" width="17.5703125" customWidth="1"/>
    <col min="14589" max="14589" width="8.85546875" customWidth="1"/>
    <col min="14590" max="14590" width="33.42578125" customWidth="1"/>
    <col min="14591" max="14592" width="14.28515625" customWidth="1"/>
    <col min="14593" max="14593" width="15.28515625" bestFit="1" customWidth="1"/>
    <col min="14594" max="14595" width="17.5703125" customWidth="1"/>
    <col min="14596" max="14596" width="8.85546875" customWidth="1"/>
    <col min="14597" max="14597" width="42.7109375" customWidth="1"/>
    <col min="14598" max="14598" width="13.5703125" customWidth="1"/>
    <col min="14599" max="14599" width="14.28515625" customWidth="1"/>
    <col min="14600" max="14600" width="13.28515625" customWidth="1"/>
    <col min="14601" max="14601" width="13.140625" customWidth="1"/>
    <col min="14602" max="14602" width="16.7109375" customWidth="1"/>
    <col min="14603" max="14603" width="17.42578125" customWidth="1"/>
    <col min="14606" max="14606" width="41.7109375" customWidth="1"/>
    <col min="14607" max="14607" width="14" customWidth="1"/>
    <col min="14608" max="14608" width="15.5703125" customWidth="1"/>
    <col min="14609" max="14609" width="15.42578125" customWidth="1"/>
    <col min="14610" max="14610" width="14.42578125" customWidth="1"/>
    <col min="14611" max="14611" width="15.28515625" customWidth="1"/>
    <col min="14612" max="14612" width="16.7109375" customWidth="1"/>
    <col min="14825" max="14825" width="7.7109375" customWidth="1"/>
    <col min="14826" max="14826" width="40.28515625" customWidth="1"/>
    <col min="14827" max="14827" width="12.140625" customWidth="1"/>
    <col min="14828" max="14828" width="13.7109375" customWidth="1"/>
    <col min="14829" max="14829" width="13.28515625" bestFit="1" customWidth="1"/>
    <col min="14830" max="14830" width="17.28515625" customWidth="1"/>
    <col min="14831" max="14831" width="8.85546875" customWidth="1"/>
    <col min="14832" max="14832" width="33.42578125" customWidth="1"/>
    <col min="14833" max="14833" width="14.28515625" customWidth="1"/>
    <col min="14834" max="14834" width="12.85546875" customWidth="1"/>
    <col min="14835" max="14835" width="14.28515625" bestFit="1" customWidth="1"/>
    <col min="14836" max="14836" width="17.5703125" customWidth="1"/>
    <col min="14837" max="14837" width="17.28515625" customWidth="1"/>
    <col min="14838" max="14838" width="8.85546875" customWidth="1"/>
    <col min="14839" max="14839" width="33.42578125" customWidth="1"/>
    <col min="14840" max="14841" width="14.28515625" customWidth="1"/>
    <col min="14842" max="14842" width="15.28515625" bestFit="1" customWidth="1"/>
    <col min="14843" max="14844" width="17.5703125" customWidth="1"/>
    <col min="14845" max="14845" width="8.85546875" customWidth="1"/>
    <col min="14846" max="14846" width="33.42578125" customWidth="1"/>
    <col min="14847" max="14848" width="14.28515625" customWidth="1"/>
    <col min="14849" max="14849" width="15.28515625" bestFit="1" customWidth="1"/>
    <col min="14850" max="14851" width="17.5703125" customWidth="1"/>
    <col min="14852" max="14852" width="8.85546875" customWidth="1"/>
    <col min="14853" max="14853" width="42.7109375" customWidth="1"/>
    <col min="14854" max="14854" width="13.5703125" customWidth="1"/>
    <col min="14855" max="14855" width="14.28515625" customWidth="1"/>
    <col min="14856" max="14856" width="13.28515625" customWidth="1"/>
    <col min="14857" max="14857" width="13.140625" customWidth="1"/>
    <col min="14858" max="14858" width="16.7109375" customWidth="1"/>
    <col min="14859" max="14859" width="17.42578125" customWidth="1"/>
    <col min="14862" max="14862" width="41.7109375" customWidth="1"/>
    <col min="14863" max="14863" width="14" customWidth="1"/>
    <col min="14864" max="14864" width="15.5703125" customWidth="1"/>
    <col min="14865" max="14865" width="15.42578125" customWidth="1"/>
    <col min="14866" max="14866" width="14.42578125" customWidth="1"/>
    <col min="14867" max="14867" width="15.28515625" customWidth="1"/>
    <col min="14868" max="14868" width="16.7109375" customWidth="1"/>
    <col min="15081" max="15081" width="7.7109375" customWidth="1"/>
    <col min="15082" max="15082" width="40.28515625" customWidth="1"/>
    <col min="15083" max="15083" width="12.140625" customWidth="1"/>
    <col min="15084" max="15084" width="13.7109375" customWidth="1"/>
    <col min="15085" max="15085" width="13.28515625" bestFit="1" customWidth="1"/>
    <col min="15086" max="15086" width="17.28515625" customWidth="1"/>
    <col min="15087" max="15087" width="8.85546875" customWidth="1"/>
    <col min="15088" max="15088" width="33.42578125" customWidth="1"/>
    <col min="15089" max="15089" width="14.28515625" customWidth="1"/>
    <col min="15090" max="15090" width="12.85546875" customWidth="1"/>
    <col min="15091" max="15091" width="14.28515625" bestFit="1" customWidth="1"/>
    <col min="15092" max="15092" width="17.5703125" customWidth="1"/>
    <col min="15093" max="15093" width="17.28515625" customWidth="1"/>
    <col min="15094" max="15094" width="8.85546875" customWidth="1"/>
    <col min="15095" max="15095" width="33.42578125" customWidth="1"/>
    <col min="15096" max="15097" width="14.28515625" customWidth="1"/>
    <col min="15098" max="15098" width="15.28515625" bestFit="1" customWidth="1"/>
    <col min="15099" max="15100" width="17.5703125" customWidth="1"/>
    <col min="15101" max="15101" width="8.85546875" customWidth="1"/>
    <col min="15102" max="15102" width="33.42578125" customWidth="1"/>
    <col min="15103" max="15104" width="14.28515625" customWidth="1"/>
    <col min="15105" max="15105" width="15.28515625" bestFit="1" customWidth="1"/>
    <col min="15106" max="15107" width="17.5703125" customWidth="1"/>
    <col min="15108" max="15108" width="8.85546875" customWidth="1"/>
    <col min="15109" max="15109" width="42.7109375" customWidth="1"/>
    <col min="15110" max="15110" width="13.5703125" customWidth="1"/>
    <col min="15111" max="15111" width="14.28515625" customWidth="1"/>
    <col min="15112" max="15112" width="13.28515625" customWidth="1"/>
    <col min="15113" max="15113" width="13.140625" customWidth="1"/>
    <col min="15114" max="15114" width="16.7109375" customWidth="1"/>
    <col min="15115" max="15115" width="17.42578125" customWidth="1"/>
    <col min="15118" max="15118" width="41.7109375" customWidth="1"/>
    <col min="15119" max="15119" width="14" customWidth="1"/>
    <col min="15120" max="15120" width="15.5703125" customWidth="1"/>
    <col min="15121" max="15121" width="15.42578125" customWidth="1"/>
    <col min="15122" max="15122" width="14.42578125" customWidth="1"/>
    <col min="15123" max="15123" width="15.28515625" customWidth="1"/>
    <col min="15124" max="15124" width="16.7109375" customWidth="1"/>
    <col min="15337" max="15337" width="7.7109375" customWidth="1"/>
    <col min="15338" max="15338" width="40.28515625" customWidth="1"/>
    <col min="15339" max="15339" width="12.140625" customWidth="1"/>
    <col min="15340" max="15340" width="13.7109375" customWidth="1"/>
    <col min="15341" max="15341" width="13.28515625" bestFit="1" customWidth="1"/>
    <col min="15342" max="15342" width="17.28515625" customWidth="1"/>
    <col min="15343" max="15343" width="8.85546875" customWidth="1"/>
    <col min="15344" max="15344" width="33.42578125" customWidth="1"/>
    <col min="15345" max="15345" width="14.28515625" customWidth="1"/>
    <col min="15346" max="15346" width="12.85546875" customWidth="1"/>
    <col min="15347" max="15347" width="14.28515625" bestFit="1" customWidth="1"/>
    <col min="15348" max="15348" width="17.5703125" customWidth="1"/>
    <col min="15349" max="15349" width="17.28515625" customWidth="1"/>
    <col min="15350" max="15350" width="8.85546875" customWidth="1"/>
    <col min="15351" max="15351" width="33.42578125" customWidth="1"/>
    <col min="15352" max="15353" width="14.28515625" customWidth="1"/>
    <col min="15354" max="15354" width="15.28515625" bestFit="1" customWidth="1"/>
    <col min="15355" max="15356" width="17.5703125" customWidth="1"/>
    <col min="15357" max="15357" width="8.85546875" customWidth="1"/>
    <col min="15358" max="15358" width="33.42578125" customWidth="1"/>
    <col min="15359" max="15360" width="14.28515625" customWidth="1"/>
    <col min="15361" max="15361" width="15.28515625" bestFit="1" customWidth="1"/>
    <col min="15362" max="15363" width="17.5703125" customWidth="1"/>
    <col min="15364" max="15364" width="8.85546875" customWidth="1"/>
    <col min="15365" max="15365" width="42.7109375" customWidth="1"/>
    <col min="15366" max="15366" width="13.5703125" customWidth="1"/>
    <col min="15367" max="15367" width="14.28515625" customWidth="1"/>
    <col min="15368" max="15368" width="13.28515625" customWidth="1"/>
    <col min="15369" max="15369" width="13.140625" customWidth="1"/>
    <col min="15370" max="15370" width="16.7109375" customWidth="1"/>
    <col min="15371" max="15371" width="17.42578125" customWidth="1"/>
    <col min="15374" max="15374" width="41.7109375" customWidth="1"/>
    <col min="15375" max="15375" width="14" customWidth="1"/>
    <col min="15376" max="15376" width="15.5703125" customWidth="1"/>
    <col min="15377" max="15377" width="15.42578125" customWidth="1"/>
    <col min="15378" max="15378" width="14.42578125" customWidth="1"/>
    <col min="15379" max="15379" width="15.28515625" customWidth="1"/>
    <col min="15380" max="15380" width="16.7109375" customWidth="1"/>
    <col min="15593" max="15593" width="7.7109375" customWidth="1"/>
    <col min="15594" max="15594" width="40.28515625" customWidth="1"/>
    <col min="15595" max="15595" width="12.140625" customWidth="1"/>
    <col min="15596" max="15596" width="13.7109375" customWidth="1"/>
    <col min="15597" max="15597" width="13.28515625" bestFit="1" customWidth="1"/>
    <col min="15598" max="15598" width="17.28515625" customWidth="1"/>
    <col min="15599" max="15599" width="8.85546875" customWidth="1"/>
    <col min="15600" max="15600" width="33.42578125" customWidth="1"/>
    <col min="15601" max="15601" width="14.28515625" customWidth="1"/>
    <col min="15602" max="15602" width="12.85546875" customWidth="1"/>
    <col min="15603" max="15603" width="14.28515625" bestFit="1" customWidth="1"/>
    <col min="15604" max="15604" width="17.5703125" customWidth="1"/>
    <col min="15605" max="15605" width="17.28515625" customWidth="1"/>
    <col min="15606" max="15606" width="8.85546875" customWidth="1"/>
    <col min="15607" max="15607" width="33.42578125" customWidth="1"/>
    <col min="15608" max="15609" width="14.28515625" customWidth="1"/>
    <col min="15610" max="15610" width="15.28515625" bestFit="1" customWidth="1"/>
    <col min="15611" max="15612" width="17.5703125" customWidth="1"/>
    <col min="15613" max="15613" width="8.85546875" customWidth="1"/>
    <col min="15614" max="15614" width="33.42578125" customWidth="1"/>
    <col min="15615" max="15616" width="14.28515625" customWidth="1"/>
    <col min="15617" max="15617" width="15.28515625" bestFit="1" customWidth="1"/>
    <col min="15618" max="15619" width="17.5703125" customWidth="1"/>
    <col min="15620" max="15620" width="8.85546875" customWidth="1"/>
    <col min="15621" max="15621" width="42.7109375" customWidth="1"/>
    <col min="15622" max="15622" width="13.5703125" customWidth="1"/>
    <col min="15623" max="15623" width="14.28515625" customWidth="1"/>
    <col min="15624" max="15624" width="13.28515625" customWidth="1"/>
    <col min="15625" max="15625" width="13.140625" customWidth="1"/>
    <col min="15626" max="15626" width="16.7109375" customWidth="1"/>
    <col min="15627" max="15627" width="17.42578125" customWidth="1"/>
    <col min="15630" max="15630" width="41.7109375" customWidth="1"/>
    <col min="15631" max="15631" width="14" customWidth="1"/>
    <col min="15632" max="15632" width="15.5703125" customWidth="1"/>
    <col min="15633" max="15633" width="15.42578125" customWidth="1"/>
    <col min="15634" max="15634" width="14.42578125" customWidth="1"/>
    <col min="15635" max="15635" width="15.28515625" customWidth="1"/>
    <col min="15636" max="15636" width="16.7109375" customWidth="1"/>
    <col min="15849" max="15849" width="7.7109375" customWidth="1"/>
    <col min="15850" max="15850" width="40.28515625" customWidth="1"/>
    <col min="15851" max="15851" width="12.140625" customWidth="1"/>
    <col min="15852" max="15852" width="13.7109375" customWidth="1"/>
    <col min="15853" max="15853" width="13.28515625" bestFit="1" customWidth="1"/>
    <col min="15854" max="15854" width="17.28515625" customWidth="1"/>
    <col min="15855" max="15855" width="8.85546875" customWidth="1"/>
    <col min="15856" max="15856" width="33.42578125" customWidth="1"/>
    <col min="15857" max="15857" width="14.28515625" customWidth="1"/>
    <col min="15858" max="15858" width="12.85546875" customWidth="1"/>
    <col min="15859" max="15859" width="14.28515625" bestFit="1" customWidth="1"/>
    <col min="15860" max="15860" width="17.5703125" customWidth="1"/>
    <col min="15861" max="15861" width="17.28515625" customWidth="1"/>
    <col min="15862" max="15862" width="8.85546875" customWidth="1"/>
    <col min="15863" max="15863" width="33.42578125" customWidth="1"/>
    <col min="15864" max="15865" width="14.28515625" customWidth="1"/>
    <col min="15866" max="15866" width="15.28515625" bestFit="1" customWidth="1"/>
    <col min="15867" max="15868" width="17.5703125" customWidth="1"/>
    <col min="15869" max="15869" width="8.85546875" customWidth="1"/>
    <col min="15870" max="15870" width="33.42578125" customWidth="1"/>
    <col min="15871" max="15872" width="14.28515625" customWidth="1"/>
    <col min="15873" max="15873" width="15.28515625" bestFit="1" customWidth="1"/>
    <col min="15874" max="15875" width="17.5703125" customWidth="1"/>
    <col min="15876" max="15876" width="8.85546875" customWidth="1"/>
    <col min="15877" max="15877" width="42.7109375" customWidth="1"/>
    <col min="15878" max="15878" width="13.5703125" customWidth="1"/>
    <col min="15879" max="15879" width="14.28515625" customWidth="1"/>
    <col min="15880" max="15880" width="13.28515625" customWidth="1"/>
    <col min="15881" max="15881" width="13.140625" customWidth="1"/>
    <col min="15882" max="15882" width="16.7109375" customWidth="1"/>
    <col min="15883" max="15883" width="17.42578125" customWidth="1"/>
    <col min="15886" max="15886" width="41.7109375" customWidth="1"/>
    <col min="15887" max="15887" width="14" customWidth="1"/>
    <col min="15888" max="15888" width="15.5703125" customWidth="1"/>
    <col min="15889" max="15889" width="15.42578125" customWidth="1"/>
    <col min="15890" max="15890" width="14.42578125" customWidth="1"/>
    <col min="15891" max="15891" width="15.28515625" customWidth="1"/>
    <col min="15892" max="15892" width="16.7109375" customWidth="1"/>
    <col min="16105" max="16105" width="7.7109375" customWidth="1"/>
    <col min="16106" max="16106" width="40.28515625" customWidth="1"/>
    <col min="16107" max="16107" width="12.140625" customWidth="1"/>
    <col min="16108" max="16108" width="13.7109375" customWidth="1"/>
    <col min="16109" max="16109" width="13.28515625" bestFit="1" customWidth="1"/>
    <col min="16110" max="16110" width="17.28515625" customWidth="1"/>
    <col min="16111" max="16111" width="8.85546875" customWidth="1"/>
    <col min="16112" max="16112" width="33.42578125" customWidth="1"/>
    <col min="16113" max="16113" width="14.28515625" customWidth="1"/>
    <col min="16114" max="16114" width="12.85546875" customWidth="1"/>
    <col min="16115" max="16115" width="14.28515625" bestFit="1" customWidth="1"/>
    <col min="16116" max="16116" width="17.5703125" customWidth="1"/>
    <col min="16117" max="16117" width="17.28515625" customWidth="1"/>
    <col min="16118" max="16118" width="8.85546875" customWidth="1"/>
    <col min="16119" max="16119" width="33.42578125" customWidth="1"/>
    <col min="16120" max="16121" width="14.28515625" customWidth="1"/>
    <col min="16122" max="16122" width="15.28515625" bestFit="1" customWidth="1"/>
    <col min="16123" max="16124" width="17.5703125" customWidth="1"/>
    <col min="16125" max="16125" width="8.85546875" customWidth="1"/>
    <col min="16126" max="16126" width="33.42578125" customWidth="1"/>
    <col min="16127" max="16128" width="14.28515625" customWidth="1"/>
    <col min="16129" max="16129" width="15.28515625" bestFit="1" customWidth="1"/>
    <col min="16130" max="16131" width="17.5703125" customWidth="1"/>
    <col min="16132" max="16132" width="8.85546875" customWidth="1"/>
    <col min="16133" max="16133" width="42.7109375" customWidth="1"/>
    <col min="16134" max="16134" width="13.5703125" customWidth="1"/>
    <col min="16135" max="16135" width="14.28515625" customWidth="1"/>
    <col min="16136" max="16136" width="13.28515625" customWidth="1"/>
    <col min="16137" max="16137" width="13.140625" customWidth="1"/>
    <col min="16138" max="16138" width="16.7109375" customWidth="1"/>
    <col min="16139" max="16139" width="17.42578125" customWidth="1"/>
    <col min="16142" max="16142" width="41.7109375" customWidth="1"/>
    <col min="16143" max="16143" width="14" customWidth="1"/>
    <col min="16144" max="16144" width="15.5703125" customWidth="1"/>
    <col min="16145" max="16145" width="15.42578125" customWidth="1"/>
    <col min="16146" max="16146" width="14.42578125" customWidth="1"/>
    <col min="16147" max="16147" width="15.28515625" customWidth="1"/>
    <col min="16148" max="16148" width="16.7109375" customWidth="1"/>
  </cols>
  <sheetData>
    <row r="1" spans="1:20" x14ac:dyDescent="0.25">
      <c r="A1" s="154" t="s">
        <v>133</v>
      </c>
      <c r="B1" s="155"/>
      <c r="C1" s="155"/>
      <c r="D1" s="155"/>
      <c r="E1" s="156"/>
      <c r="F1" s="160"/>
      <c r="G1" s="154" t="s">
        <v>134</v>
      </c>
      <c r="H1" s="155"/>
      <c r="I1" s="155"/>
      <c r="J1" s="155"/>
      <c r="K1" s="155"/>
      <c r="L1" s="156"/>
      <c r="M1" s="160"/>
      <c r="N1" s="154" t="s">
        <v>135</v>
      </c>
      <c r="O1" s="155"/>
      <c r="P1" s="155"/>
      <c r="Q1" s="155"/>
      <c r="R1" s="155"/>
      <c r="S1" s="156"/>
      <c r="T1" s="160"/>
    </row>
    <row r="2" spans="1:20" x14ac:dyDescent="0.25">
      <c r="A2" s="157"/>
      <c r="B2" s="158"/>
      <c r="C2" s="158"/>
      <c r="D2" s="158"/>
      <c r="E2" s="159"/>
      <c r="F2" s="161"/>
      <c r="G2" s="157"/>
      <c r="H2" s="158"/>
      <c r="I2" s="158"/>
      <c r="J2" s="158"/>
      <c r="K2" s="158"/>
      <c r="L2" s="159"/>
      <c r="M2" s="161"/>
      <c r="N2" s="157"/>
      <c r="O2" s="158"/>
      <c r="P2" s="158"/>
      <c r="Q2" s="158"/>
      <c r="R2" s="158"/>
      <c r="S2" s="159"/>
      <c r="T2" s="161"/>
    </row>
    <row r="3" spans="1:20" s="38" customFormat="1" ht="45" x14ac:dyDescent="0.25">
      <c r="A3" s="35" t="s">
        <v>136</v>
      </c>
      <c r="B3" s="35" t="s">
        <v>137</v>
      </c>
      <c r="C3" s="36" t="s">
        <v>138</v>
      </c>
      <c r="D3" s="129" t="s">
        <v>139</v>
      </c>
      <c r="E3" s="36" t="s">
        <v>140</v>
      </c>
      <c r="F3" s="161"/>
      <c r="G3" s="35" t="s">
        <v>136</v>
      </c>
      <c r="H3" s="35" t="s">
        <v>137</v>
      </c>
      <c r="I3" s="36" t="s">
        <v>148</v>
      </c>
      <c r="J3" s="35" t="s">
        <v>139</v>
      </c>
      <c r="K3" s="35" t="s">
        <v>140</v>
      </c>
      <c r="L3" s="35" t="s">
        <v>142</v>
      </c>
      <c r="M3" s="161"/>
      <c r="N3" s="35" t="s">
        <v>136</v>
      </c>
      <c r="O3" s="35" t="s">
        <v>137</v>
      </c>
      <c r="P3" s="36" t="s">
        <v>143</v>
      </c>
      <c r="Q3" s="36" t="s">
        <v>144</v>
      </c>
      <c r="R3" s="36" t="s">
        <v>145</v>
      </c>
      <c r="S3" s="35" t="s">
        <v>140</v>
      </c>
      <c r="T3" s="161"/>
    </row>
    <row r="4" spans="1:20" x14ac:dyDescent="0.25">
      <c r="A4" s="39">
        <v>1</v>
      </c>
      <c r="B4" s="42" t="s">
        <v>167</v>
      </c>
      <c r="C4" s="40">
        <v>4</v>
      </c>
      <c r="D4" s="41"/>
      <c r="E4" s="41"/>
      <c r="F4" s="161"/>
      <c r="G4" s="34">
        <v>1</v>
      </c>
      <c r="H4" s="42" t="s">
        <v>226</v>
      </c>
      <c r="I4" s="40">
        <v>29</v>
      </c>
      <c r="J4" s="41"/>
      <c r="K4" s="41"/>
      <c r="L4" s="41"/>
      <c r="M4" s="161"/>
      <c r="N4" s="34">
        <v>1</v>
      </c>
      <c r="O4" s="42" t="s">
        <v>249</v>
      </c>
      <c r="P4" s="40">
        <v>9</v>
      </c>
      <c r="Q4" s="41"/>
      <c r="R4" s="261">
        <v>60</v>
      </c>
      <c r="S4" s="41"/>
      <c r="T4" s="161"/>
    </row>
    <row r="5" spans="1:20" x14ac:dyDescent="0.25">
      <c r="A5" s="39">
        <v>2</v>
      </c>
      <c r="B5" s="42" t="s">
        <v>168</v>
      </c>
      <c r="C5" s="40">
        <v>61</v>
      </c>
      <c r="D5" s="41"/>
      <c r="E5" s="41"/>
      <c r="F5" s="161"/>
      <c r="G5" s="34">
        <v>2</v>
      </c>
      <c r="H5" s="42" t="s">
        <v>227</v>
      </c>
      <c r="I5" s="40">
        <v>13</v>
      </c>
      <c r="J5" s="41"/>
      <c r="K5" s="41"/>
      <c r="L5" s="41"/>
      <c r="M5" s="161"/>
      <c r="N5" s="34">
        <v>2</v>
      </c>
      <c r="O5" s="42" t="s">
        <v>250</v>
      </c>
      <c r="P5" s="40">
        <v>8</v>
      </c>
      <c r="Q5" s="41"/>
      <c r="R5" s="261">
        <v>60</v>
      </c>
      <c r="S5" s="41"/>
      <c r="T5" s="161"/>
    </row>
    <row r="6" spans="1:20" x14ac:dyDescent="0.25">
      <c r="A6" s="39">
        <v>3</v>
      </c>
      <c r="B6" s="42" t="s">
        <v>169</v>
      </c>
      <c r="C6" s="40">
        <v>36</v>
      </c>
      <c r="D6" s="41"/>
      <c r="E6" s="41"/>
      <c r="F6" s="161"/>
      <c r="G6" s="34">
        <v>3</v>
      </c>
      <c r="H6" s="42" t="s">
        <v>228</v>
      </c>
      <c r="I6" s="40">
        <v>52</v>
      </c>
      <c r="J6" s="41"/>
      <c r="K6" s="41"/>
      <c r="L6" s="41"/>
      <c r="M6" s="161"/>
      <c r="N6" s="34">
        <v>3</v>
      </c>
      <c r="O6" s="42" t="s">
        <v>251</v>
      </c>
      <c r="P6" s="40">
        <v>4</v>
      </c>
      <c r="Q6" s="41"/>
      <c r="R6" s="261">
        <v>60</v>
      </c>
      <c r="S6" s="41"/>
      <c r="T6" s="161"/>
    </row>
    <row r="7" spans="1:20" ht="30" x14ac:dyDescent="0.25">
      <c r="A7" s="39">
        <v>4</v>
      </c>
      <c r="B7" s="42" t="s">
        <v>170</v>
      </c>
      <c r="C7" s="40">
        <v>41</v>
      </c>
      <c r="D7" s="41"/>
      <c r="E7" s="41"/>
      <c r="F7" s="161"/>
      <c r="G7" s="34">
        <v>4</v>
      </c>
      <c r="H7" s="42" t="s">
        <v>229</v>
      </c>
      <c r="I7" s="40">
        <v>16</v>
      </c>
      <c r="J7" s="41"/>
      <c r="K7" s="41"/>
      <c r="L7" s="41"/>
      <c r="M7" s="161"/>
      <c r="N7" s="34">
        <v>4</v>
      </c>
      <c r="O7" s="42" t="s">
        <v>252</v>
      </c>
      <c r="P7" s="40">
        <v>8</v>
      </c>
      <c r="Q7" s="41"/>
      <c r="R7" s="261">
        <v>60</v>
      </c>
      <c r="S7" s="41"/>
      <c r="T7" s="161"/>
    </row>
    <row r="8" spans="1:20" ht="30" x14ac:dyDescent="0.25">
      <c r="A8" s="39">
        <v>5</v>
      </c>
      <c r="B8" s="42" t="s">
        <v>171</v>
      </c>
      <c r="C8" s="40">
        <v>5</v>
      </c>
      <c r="D8" s="41"/>
      <c r="E8" s="41"/>
      <c r="F8" s="161"/>
      <c r="G8" s="34">
        <v>5</v>
      </c>
      <c r="H8" s="42" t="s">
        <v>230</v>
      </c>
      <c r="I8" s="40">
        <v>16</v>
      </c>
      <c r="J8" s="41"/>
      <c r="K8" s="41"/>
      <c r="L8" s="41"/>
      <c r="M8" s="161"/>
      <c r="N8" s="34">
        <v>5</v>
      </c>
      <c r="O8" s="42" t="s">
        <v>253</v>
      </c>
      <c r="P8" s="40">
        <v>6</v>
      </c>
      <c r="Q8" s="41"/>
      <c r="R8" s="261">
        <v>60</v>
      </c>
      <c r="S8" s="41"/>
      <c r="T8" s="161"/>
    </row>
    <row r="9" spans="1:20" x14ac:dyDescent="0.25">
      <c r="A9" s="39">
        <v>6</v>
      </c>
      <c r="B9" s="42" t="s">
        <v>172</v>
      </c>
      <c r="C9" s="40">
        <v>5</v>
      </c>
      <c r="D9" s="41"/>
      <c r="E9" s="41"/>
      <c r="F9" s="161"/>
      <c r="G9" s="34">
        <v>6</v>
      </c>
      <c r="H9" s="42" t="s">
        <v>231</v>
      </c>
      <c r="I9" s="40">
        <v>12</v>
      </c>
      <c r="J9" s="41"/>
      <c r="K9" s="41"/>
      <c r="L9" s="41"/>
      <c r="M9" s="161"/>
      <c r="N9" s="34">
        <v>6</v>
      </c>
      <c r="O9" s="42" t="s">
        <v>254</v>
      </c>
      <c r="P9" s="40">
        <v>10</v>
      </c>
      <c r="Q9" s="41"/>
      <c r="R9" s="261">
        <v>60</v>
      </c>
      <c r="S9" s="41"/>
      <c r="T9" s="161"/>
    </row>
    <row r="10" spans="1:20" x14ac:dyDescent="0.25">
      <c r="A10" s="39">
        <v>7</v>
      </c>
      <c r="B10" s="42" t="s">
        <v>173</v>
      </c>
      <c r="C10" s="40">
        <v>0</v>
      </c>
      <c r="D10" s="41"/>
      <c r="E10" s="41"/>
      <c r="F10" s="161"/>
      <c r="G10" s="34">
        <v>7</v>
      </c>
      <c r="H10" s="42" t="s">
        <v>232</v>
      </c>
      <c r="I10" s="40">
        <v>17</v>
      </c>
      <c r="J10" s="41"/>
      <c r="K10" s="41"/>
      <c r="L10" s="41"/>
      <c r="M10" s="161"/>
      <c r="N10" s="34">
        <v>7</v>
      </c>
      <c r="O10" s="42" t="s">
        <v>255</v>
      </c>
      <c r="P10" s="40">
        <v>8</v>
      </c>
      <c r="Q10" s="41"/>
      <c r="R10" s="261">
        <v>60</v>
      </c>
      <c r="S10" s="41"/>
      <c r="T10" s="161"/>
    </row>
    <row r="11" spans="1:20" x14ac:dyDescent="0.25">
      <c r="A11" s="39">
        <v>8</v>
      </c>
      <c r="B11" s="42" t="s">
        <v>174</v>
      </c>
      <c r="C11" s="40">
        <v>7</v>
      </c>
      <c r="D11" s="41"/>
      <c r="E11" s="41"/>
      <c r="F11" s="161"/>
      <c r="G11" s="34">
        <v>8</v>
      </c>
      <c r="H11" s="42" t="s">
        <v>233</v>
      </c>
      <c r="I11" s="40">
        <v>15</v>
      </c>
      <c r="J11" s="41"/>
      <c r="K11" s="41"/>
      <c r="L11" s="41"/>
      <c r="M11" s="161"/>
      <c r="N11" s="34">
        <v>8</v>
      </c>
      <c r="O11" s="42" t="s">
        <v>256</v>
      </c>
      <c r="P11" s="40">
        <v>7</v>
      </c>
      <c r="Q11" s="41"/>
      <c r="R11" s="261">
        <v>60</v>
      </c>
      <c r="S11" s="41"/>
      <c r="T11" s="161"/>
    </row>
    <row r="12" spans="1:20" x14ac:dyDescent="0.25">
      <c r="A12" s="39">
        <v>9</v>
      </c>
      <c r="B12" s="42" t="s">
        <v>175</v>
      </c>
      <c r="C12" s="40">
        <v>4</v>
      </c>
      <c r="D12" s="41"/>
      <c r="E12" s="41"/>
      <c r="F12" s="161"/>
      <c r="G12" s="34">
        <v>9</v>
      </c>
      <c r="H12" s="42" t="s">
        <v>234</v>
      </c>
      <c r="I12" s="40">
        <v>16</v>
      </c>
      <c r="J12" s="41"/>
      <c r="K12" s="41"/>
      <c r="L12" s="41"/>
      <c r="M12" s="161"/>
      <c r="N12" s="34">
        <v>9</v>
      </c>
      <c r="O12" s="42" t="s">
        <v>257</v>
      </c>
      <c r="P12" s="40">
        <v>9</v>
      </c>
      <c r="Q12" s="41"/>
      <c r="R12" s="261">
        <v>60</v>
      </c>
      <c r="S12" s="41"/>
      <c r="T12" s="161"/>
    </row>
    <row r="13" spans="1:20" x14ac:dyDescent="0.25">
      <c r="A13" s="39">
        <v>10</v>
      </c>
      <c r="B13" s="42" t="s">
        <v>176</v>
      </c>
      <c r="C13" s="40">
        <v>46</v>
      </c>
      <c r="D13" s="41"/>
      <c r="E13" s="41"/>
      <c r="F13" s="161"/>
      <c r="G13" s="34">
        <v>10</v>
      </c>
      <c r="H13" s="42" t="s">
        <v>235</v>
      </c>
      <c r="I13" s="40">
        <v>6</v>
      </c>
      <c r="J13" s="41"/>
      <c r="K13" s="41"/>
      <c r="L13" s="41"/>
      <c r="M13" s="161"/>
      <c r="N13" s="34">
        <v>10</v>
      </c>
      <c r="O13" s="42" t="s">
        <v>258</v>
      </c>
      <c r="P13" s="40">
        <v>6</v>
      </c>
      <c r="Q13" s="41"/>
      <c r="R13" s="261">
        <v>60</v>
      </c>
      <c r="S13" s="41"/>
      <c r="T13" s="161"/>
    </row>
    <row r="14" spans="1:20" ht="30" x14ac:dyDescent="0.25">
      <c r="A14" s="39">
        <v>11</v>
      </c>
      <c r="B14" s="42" t="s">
        <v>177</v>
      </c>
      <c r="C14" s="40">
        <v>32</v>
      </c>
      <c r="D14" s="41"/>
      <c r="E14" s="41"/>
      <c r="F14" s="161"/>
      <c r="G14" s="34">
        <v>11</v>
      </c>
      <c r="H14" s="42" t="s">
        <v>236</v>
      </c>
      <c r="I14" s="40">
        <v>17</v>
      </c>
      <c r="J14" s="41"/>
      <c r="K14" s="41"/>
      <c r="L14" s="41"/>
      <c r="M14" s="161"/>
      <c r="N14" s="34">
        <v>11</v>
      </c>
      <c r="O14" s="42" t="s">
        <v>259</v>
      </c>
      <c r="P14" s="40">
        <v>26</v>
      </c>
      <c r="Q14" s="41"/>
      <c r="R14" s="261">
        <v>60</v>
      </c>
      <c r="S14" s="41"/>
      <c r="T14" s="161"/>
    </row>
    <row r="15" spans="1:20" ht="30" x14ac:dyDescent="0.25">
      <c r="A15" s="39">
        <v>12</v>
      </c>
      <c r="B15" s="42" t="s">
        <v>178</v>
      </c>
      <c r="C15" s="40">
        <v>94</v>
      </c>
      <c r="D15" s="41"/>
      <c r="E15" s="41"/>
      <c r="F15" s="161"/>
      <c r="G15" s="34">
        <v>12</v>
      </c>
      <c r="H15" s="42" t="s">
        <v>237</v>
      </c>
      <c r="I15" s="40">
        <v>4</v>
      </c>
      <c r="J15" s="41"/>
      <c r="K15" s="41"/>
      <c r="L15" s="41"/>
      <c r="M15" s="161"/>
      <c r="N15" s="34">
        <v>12</v>
      </c>
      <c r="O15" s="42" t="s">
        <v>260</v>
      </c>
      <c r="P15" s="40">
        <v>26</v>
      </c>
      <c r="Q15" s="41"/>
      <c r="R15" s="261">
        <v>60</v>
      </c>
      <c r="S15" s="41"/>
      <c r="T15" s="161"/>
    </row>
    <row r="16" spans="1:20" ht="30" x14ac:dyDescent="0.25">
      <c r="A16" s="39">
        <v>13</v>
      </c>
      <c r="B16" s="42" t="s">
        <v>179</v>
      </c>
      <c r="C16" s="40">
        <v>68</v>
      </c>
      <c r="D16" s="41"/>
      <c r="E16" s="41"/>
      <c r="F16" s="161"/>
      <c r="G16" s="34">
        <v>13</v>
      </c>
      <c r="H16" s="42" t="s">
        <v>238</v>
      </c>
      <c r="I16" s="40">
        <v>23</v>
      </c>
      <c r="J16" s="41"/>
      <c r="K16" s="41"/>
      <c r="L16" s="41"/>
      <c r="M16" s="161"/>
      <c r="N16" s="34">
        <v>13</v>
      </c>
      <c r="O16" s="42" t="s">
        <v>261</v>
      </c>
      <c r="P16" s="40">
        <v>0</v>
      </c>
      <c r="Q16" s="41"/>
      <c r="R16" s="261">
        <v>60</v>
      </c>
      <c r="S16" s="41"/>
      <c r="T16" s="161"/>
    </row>
    <row r="17" spans="1:20" x14ac:dyDescent="0.25">
      <c r="A17" s="39">
        <v>14</v>
      </c>
      <c r="B17" s="42" t="s">
        <v>180</v>
      </c>
      <c r="C17" s="40">
        <v>21</v>
      </c>
      <c r="D17" s="41"/>
      <c r="E17" s="41"/>
      <c r="F17" s="161"/>
      <c r="G17" s="34">
        <v>14</v>
      </c>
      <c r="H17" s="42" t="s">
        <v>239</v>
      </c>
      <c r="I17" s="40">
        <v>13</v>
      </c>
      <c r="J17" s="41"/>
      <c r="K17" s="41"/>
      <c r="L17" s="41"/>
      <c r="M17" s="161"/>
      <c r="N17" s="34">
        <v>14</v>
      </c>
      <c r="O17" s="42" t="s">
        <v>262</v>
      </c>
      <c r="P17" s="40">
        <v>9</v>
      </c>
      <c r="Q17" s="41"/>
      <c r="R17" s="261">
        <v>60</v>
      </c>
      <c r="S17" s="41"/>
      <c r="T17" s="161"/>
    </row>
    <row r="18" spans="1:20" x14ac:dyDescent="0.25">
      <c r="A18" s="39">
        <v>15</v>
      </c>
      <c r="B18" s="42" t="s">
        <v>181</v>
      </c>
      <c r="C18" s="40">
        <v>12</v>
      </c>
      <c r="D18" s="41"/>
      <c r="E18" s="41"/>
      <c r="F18" s="161"/>
      <c r="G18" s="34">
        <v>15</v>
      </c>
      <c r="H18" s="42" t="s">
        <v>240</v>
      </c>
      <c r="I18" s="40">
        <v>12</v>
      </c>
      <c r="J18" s="41"/>
      <c r="K18" s="41"/>
      <c r="L18" s="41"/>
      <c r="M18" s="161"/>
      <c r="N18" s="34">
        <v>15</v>
      </c>
      <c r="O18" s="42" t="s">
        <v>263</v>
      </c>
      <c r="P18" s="40">
        <v>10</v>
      </c>
      <c r="Q18" s="41"/>
      <c r="R18" s="261">
        <v>60</v>
      </c>
      <c r="S18" s="41"/>
      <c r="T18" s="161"/>
    </row>
    <row r="19" spans="1:20" ht="30" x14ac:dyDescent="0.25">
      <c r="A19" s="39">
        <v>16</v>
      </c>
      <c r="B19" s="42" t="s">
        <v>182</v>
      </c>
      <c r="C19" s="40">
        <v>47</v>
      </c>
      <c r="D19" s="41"/>
      <c r="E19" s="41"/>
      <c r="F19" s="161"/>
      <c r="G19" s="34">
        <v>16</v>
      </c>
      <c r="H19" s="42" t="s">
        <v>241</v>
      </c>
      <c r="I19" s="40">
        <v>7</v>
      </c>
      <c r="J19" s="41"/>
      <c r="K19" s="41"/>
      <c r="L19" s="41"/>
      <c r="M19" s="161"/>
      <c r="N19" s="34">
        <v>16</v>
      </c>
      <c r="O19" s="42" t="s">
        <v>264</v>
      </c>
      <c r="P19" s="40">
        <v>6</v>
      </c>
      <c r="Q19" s="41"/>
      <c r="R19" s="261">
        <v>60</v>
      </c>
      <c r="S19" s="41"/>
      <c r="T19" s="161"/>
    </row>
    <row r="20" spans="1:20" x14ac:dyDescent="0.25">
      <c r="A20" s="39">
        <v>17</v>
      </c>
      <c r="B20" s="42" t="s">
        <v>183</v>
      </c>
      <c r="C20" s="40">
        <v>3</v>
      </c>
      <c r="D20" s="41"/>
      <c r="E20" s="41"/>
      <c r="F20" s="161"/>
      <c r="G20" s="34">
        <v>17</v>
      </c>
      <c r="H20" s="42" t="s">
        <v>242</v>
      </c>
      <c r="I20" s="40">
        <v>4</v>
      </c>
      <c r="J20" s="41"/>
      <c r="K20" s="41"/>
      <c r="L20" s="41"/>
      <c r="M20" s="161"/>
      <c r="N20" s="34">
        <v>17</v>
      </c>
      <c r="O20" s="42" t="s">
        <v>265</v>
      </c>
      <c r="P20" s="40">
        <v>7</v>
      </c>
      <c r="Q20" s="41"/>
      <c r="R20" s="261">
        <v>60</v>
      </c>
      <c r="S20" s="41"/>
      <c r="T20" s="161"/>
    </row>
    <row r="21" spans="1:20" x14ac:dyDescent="0.25">
      <c r="A21" s="39">
        <v>18</v>
      </c>
      <c r="B21" s="42" t="s">
        <v>184</v>
      </c>
      <c r="C21" s="40">
        <v>40</v>
      </c>
      <c r="D21" s="41"/>
      <c r="E21" s="41"/>
      <c r="F21" s="161"/>
      <c r="G21" s="34">
        <v>18</v>
      </c>
      <c r="H21" s="42" t="s">
        <v>243</v>
      </c>
      <c r="I21" s="40">
        <v>8</v>
      </c>
      <c r="J21" s="41"/>
      <c r="K21" s="41"/>
      <c r="L21" s="41"/>
      <c r="M21" s="161"/>
      <c r="N21" s="34">
        <v>18</v>
      </c>
      <c r="O21" s="42" t="s">
        <v>266</v>
      </c>
      <c r="P21" s="40">
        <v>13</v>
      </c>
      <c r="Q21" s="41"/>
      <c r="R21" s="261">
        <v>60</v>
      </c>
      <c r="S21" s="41"/>
      <c r="T21" s="161"/>
    </row>
    <row r="22" spans="1:20" x14ac:dyDescent="0.25">
      <c r="A22" s="39">
        <v>19</v>
      </c>
      <c r="B22" s="42" t="s">
        <v>185</v>
      </c>
      <c r="C22" s="40">
        <v>8</v>
      </c>
      <c r="D22" s="41"/>
      <c r="E22" s="41"/>
      <c r="F22" s="161"/>
      <c r="G22" s="34">
        <v>19</v>
      </c>
      <c r="H22" s="42" t="s">
        <v>244</v>
      </c>
      <c r="I22" s="40">
        <v>17</v>
      </c>
      <c r="J22" s="41"/>
      <c r="K22" s="41"/>
      <c r="L22" s="41"/>
      <c r="M22" s="161"/>
      <c r="N22" s="34">
        <v>19</v>
      </c>
      <c r="O22" s="42" t="s">
        <v>267</v>
      </c>
      <c r="P22" s="40">
        <v>27</v>
      </c>
      <c r="Q22" s="41"/>
      <c r="R22" s="261">
        <v>60</v>
      </c>
      <c r="S22" s="41"/>
      <c r="T22" s="161"/>
    </row>
    <row r="23" spans="1:20" ht="30" x14ac:dyDescent="0.25">
      <c r="A23" s="39">
        <v>20</v>
      </c>
      <c r="B23" s="42" t="s">
        <v>186</v>
      </c>
      <c r="C23" s="40">
        <v>17</v>
      </c>
      <c r="D23" s="41"/>
      <c r="E23" s="41"/>
      <c r="F23" s="161"/>
      <c r="G23" s="34">
        <v>20</v>
      </c>
      <c r="H23" s="42" t="s">
        <v>245</v>
      </c>
      <c r="I23" s="40">
        <v>27</v>
      </c>
      <c r="J23" s="41"/>
      <c r="K23" s="41"/>
      <c r="L23" s="41"/>
      <c r="M23" s="161"/>
      <c r="N23" s="34">
        <v>20</v>
      </c>
      <c r="O23" s="42" t="s">
        <v>269</v>
      </c>
      <c r="P23" s="40">
        <v>20</v>
      </c>
      <c r="Q23" s="41"/>
      <c r="R23" s="261">
        <v>60</v>
      </c>
      <c r="S23" s="41"/>
      <c r="T23" s="161"/>
    </row>
    <row r="24" spans="1:20" x14ac:dyDescent="0.25">
      <c r="A24" s="39">
        <v>21</v>
      </c>
      <c r="B24" s="42" t="s">
        <v>187</v>
      </c>
      <c r="C24" s="40">
        <v>13</v>
      </c>
      <c r="D24" s="41"/>
      <c r="E24" s="41"/>
      <c r="F24" s="161"/>
      <c r="G24" s="34">
        <v>21</v>
      </c>
      <c r="H24" s="42" t="s">
        <v>246</v>
      </c>
      <c r="I24" s="40">
        <v>20</v>
      </c>
      <c r="J24" s="41"/>
      <c r="K24" s="41"/>
      <c r="L24" s="41"/>
      <c r="M24" s="161"/>
      <c r="N24" s="34">
        <v>21</v>
      </c>
      <c r="O24" s="42" t="s">
        <v>270</v>
      </c>
      <c r="P24" s="40">
        <v>10</v>
      </c>
      <c r="Q24" s="41"/>
      <c r="R24" s="261">
        <v>60</v>
      </c>
      <c r="S24" s="41"/>
      <c r="T24" s="161"/>
    </row>
    <row r="25" spans="1:20" ht="60" x14ac:dyDescent="0.25">
      <c r="A25" s="39">
        <v>22</v>
      </c>
      <c r="B25" s="42" t="s">
        <v>188</v>
      </c>
      <c r="C25" s="40">
        <v>32</v>
      </c>
      <c r="D25" s="41"/>
      <c r="E25" s="41"/>
      <c r="F25" s="161"/>
      <c r="G25" s="34">
        <v>22</v>
      </c>
      <c r="H25" s="42" t="s">
        <v>247</v>
      </c>
      <c r="I25" s="40">
        <v>10</v>
      </c>
      <c r="J25" s="41"/>
      <c r="K25" s="41"/>
      <c r="L25" s="41"/>
      <c r="M25" s="161"/>
      <c r="N25" s="34">
        <v>22</v>
      </c>
      <c r="O25" s="42" t="s">
        <v>271</v>
      </c>
      <c r="P25" s="40">
        <v>12</v>
      </c>
      <c r="Q25" s="41"/>
      <c r="R25" s="261">
        <v>60</v>
      </c>
      <c r="S25" s="41"/>
      <c r="T25" s="161"/>
    </row>
    <row r="26" spans="1:20" ht="30" x14ac:dyDescent="0.25">
      <c r="A26" s="39">
        <v>23</v>
      </c>
      <c r="B26" s="42" t="s">
        <v>189</v>
      </c>
      <c r="C26" s="40">
        <v>19</v>
      </c>
      <c r="D26" s="41"/>
      <c r="E26" s="41"/>
      <c r="F26" s="161"/>
      <c r="G26" s="34">
        <v>23</v>
      </c>
      <c r="H26" s="42" t="s">
        <v>248</v>
      </c>
      <c r="I26" s="40">
        <v>36</v>
      </c>
      <c r="J26" s="41"/>
      <c r="K26" s="41"/>
      <c r="L26" s="41"/>
      <c r="M26" s="161"/>
      <c r="N26" s="34">
        <v>23</v>
      </c>
      <c r="O26" s="42" t="s">
        <v>272</v>
      </c>
      <c r="P26" s="40">
        <v>7</v>
      </c>
      <c r="Q26" s="41"/>
      <c r="R26" s="261">
        <v>60</v>
      </c>
      <c r="S26" s="41"/>
      <c r="T26" s="161"/>
    </row>
    <row r="27" spans="1:20" ht="30" x14ac:dyDescent="0.25">
      <c r="A27" s="39">
        <v>24</v>
      </c>
      <c r="B27" s="42" t="s">
        <v>190</v>
      </c>
      <c r="C27" s="40">
        <v>28</v>
      </c>
      <c r="D27" s="46"/>
      <c r="E27" s="41"/>
      <c r="F27" s="161"/>
      <c r="G27" s="34">
        <v>24</v>
      </c>
      <c r="H27" s="65" t="s">
        <v>292</v>
      </c>
      <c r="I27" s="40">
        <v>27</v>
      </c>
      <c r="J27" s="41"/>
      <c r="K27" s="41"/>
      <c r="L27" s="41"/>
      <c r="M27" s="161"/>
      <c r="N27" s="34">
        <v>24</v>
      </c>
      <c r="O27" s="42" t="s">
        <v>273</v>
      </c>
      <c r="P27" s="40">
        <v>1</v>
      </c>
      <c r="Q27" s="41"/>
      <c r="R27" s="261">
        <v>60</v>
      </c>
      <c r="S27" s="41"/>
      <c r="T27" s="161"/>
    </row>
    <row r="28" spans="1:20" x14ac:dyDescent="0.25">
      <c r="A28" s="39">
        <v>25</v>
      </c>
      <c r="B28" s="42" t="s">
        <v>191</v>
      </c>
      <c r="C28" s="40">
        <v>18</v>
      </c>
      <c r="D28" s="46"/>
      <c r="E28" s="41"/>
      <c r="F28" s="161"/>
      <c r="G28" s="34">
        <v>25</v>
      </c>
      <c r="H28" s="62" t="s">
        <v>293</v>
      </c>
      <c r="I28" s="40">
        <v>7</v>
      </c>
      <c r="J28" s="41"/>
      <c r="K28" s="41"/>
      <c r="L28" s="41"/>
      <c r="M28" s="161"/>
      <c r="N28" s="34">
        <v>25</v>
      </c>
      <c r="O28" s="42" t="s">
        <v>274</v>
      </c>
      <c r="P28" s="40">
        <v>23</v>
      </c>
      <c r="Q28" s="41"/>
      <c r="R28" s="261">
        <v>60</v>
      </c>
      <c r="S28" s="41"/>
      <c r="T28" s="161"/>
    </row>
    <row r="29" spans="1:20" x14ac:dyDescent="0.25">
      <c r="A29" s="39">
        <v>26</v>
      </c>
      <c r="B29" s="42" t="s">
        <v>192</v>
      </c>
      <c r="C29" s="40">
        <v>29</v>
      </c>
      <c r="D29" s="46"/>
      <c r="E29" s="41"/>
      <c r="F29" s="161"/>
      <c r="G29" s="34">
        <v>26</v>
      </c>
      <c r="H29" s="42" t="s">
        <v>268</v>
      </c>
      <c r="I29" s="40">
        <v>11</v>
      </c>
      <c r="J29" s="41"/>
      <c r="K29" s="41"/>
      <c r="L29" s="41"/>
      <c r="M29" s="161"/>
      <c r="N29" s="34">
        <v>26</v>
      </c>
      <c r="O29" s="42" t="s">
        <v>275</v>
      </c>
      <c r="P29" s="40">
        <v>4</v>
      </c>
      <c r="Q29" s="41"/>
      <c r="R29" s="261">
        <v>60</v>
      </c>
      <c r="S29" s="41"/>
      <c r="T29" s="161"/>
    </row>
    <row r="30" spans="1:20" x14ac:dyDescent="0.25">
      <c r="A30" s="39">
        <v>27</v>
      </c>
      <c r="B30" s="42" t="s">
        <v>193</v>
      </c>
      <c r="C30" s="40">
        <v>16</v>
      </c>
      <c r="D30" s="46"/>
      <c r="E30" s="41"/>
      <c r="F30" s="161"/>
      <c r="G30" s="34">
        <v>27</v>
      </c>
      <c r="H30" s="42"/>
      <c r="I30" s="40"/>
      <c r="J30" s="41"/>
      <c r="K30" s="41"/>
      <c r="L30" s="41"/>
      <c r="M30" s="161"/>
      <c r="N30" s="34">
        <v>27</v>
      </c>
      <c r="O30" s="42" t="s">
        <v>276</v>
      </c>
      <c r="P30" s="40">
        <v>5</v>
      </c>
      <c r="Q30" s="41"/>
      <c r="R30" s="261">
        <v>60</v>
      </c>
      <c r="S30" s="41"/>
      <c r="T30" s="161"/>
    </row>
    <row r="31" spans="1:20" x14ac:dyDescent="0.25">
      <c r="A31" s="39">
        <v>28</v>
      </c>
      <c r="B31" s="42" t="s">
        <v>194</v>
      </c>
      <c r="C31" s="40">
        <v>11</v>
      </c>
      <c r="D31" s="46"/>
      <c r="E31" s="41"/>
      <c r="F31" s="161"/>
      <c r="G31" s="34">
        <v>28</v>
      </c>
      <c r="H31" s="42"/>
      <c r="I31" s="40"/>
      <c r="J31" s="41"/>
      <c r="K31" s="41"/>
      <c r="L31" s="41"/>
      <c r="M31" s="161"/>
      <c r="N31" s="34">
        <v>28</v>
      </c>
      <c r="O31" s="42" t="s">
        <v>277</v>
      </c>
      <c r="P31" s="40">
        <v>5</v>
      </c>
      <c r="Q31" s="41"/>
      <c r="R31" s="261">
        <v>60</v>
      </c>
      <c r="S31" s="41"/>
      <c r="T31" s="161"/>
    </row>
    <row r="32" spans="1:20" x14ac:dyDescent="0.25">
      <c r="A32" s="39">
        <v>29</v>
      </c>
      <c r="B32" s="42" t="s">
        <v>195</v>
      </c>
      <c r="C32" s="40">
        <v>13</v>
      </c>
      <c r="D32" s="46"/>
      <c r="E32" s="41"/>
      <c r="F32" s="161"/>
      <c r="G32" s="34">
        <v>29</v>
      </c>
      <c r="H32" s="42"/>
      <c r="I32" s="40"/>
      <c r="J32" s="41"/>
      <c r="K32" s="41"/>
      <c r="L32" s="41"/>
      <c r="M32" s="161"/>
      <c r="N32" s="34">
        <v>29</v>
      </c>
      <c r="O32" s="42" t="s">
        <v>278</v>
      </c>
      <c r="P32" s="40">
        <v>4</v>
      </c>
      <c r="Q32" s="41"/>
      <c r="R32" s="261">
        <v>60</v>
      </c>
      <c r="S32" s="41"/>
      <c r="T32" s="161"/>
    </row>
    <row r="33" spans="1:20" ht="30" x14ac:dyDescent="0.25">
      <c r="A33" s="39">
        <v>30</v>
      </c>
      <c r="B33" s="42" t="s">
        <v>196</v>
      </c>
      <c r="C33" s="40">
        <v>50</v>
      </c>
      <c r="D33" s="46"/>
      <c r="E33" s="41"/>
      <c r="F33" s="161"/>
      <c r="G33" s="34">
        <v>30</v>
      </c>
      <c r="H33" s="42"/>
      <c r="I33" s="40"/>
      <c r="J33" s="41"/>
      <c r="K33" s="41"/>
      <c r="L33" s="41"/>
      <c r="M33" s="161"/>
      <c r="N33" s="34">
        <v>30</v>
      </c>
      <c r="O33" s="42" t="s">
        <v>279</v>
      </c>
      <c r="P33" s="40">
        <v>3</v>
      </c>
      <c r="Q33" s="41"/>
      <c r="R33" s="261">
        <v>60</v>
      </c>
      <c r="S33" s="41"/>
      <c r="T33" s="161"/>
    </row>
    <row r="34" spans="1:20" x14ac:dyDescent="0.25">
      <c r="A34" s="39">
        <v>31</v>
      </c>
      <c r="B34" s="42" t="s">
        <v>197</v>
      </c>
      <c r="C34" s="34">
        <v>50</v>
      </c>
      <c r="D34" s="46"/>
      <c r="E34" s="41"/>
      <c r="F34" s="161"/>
      <c r="G34" s="56"/>
      <c r="H34" s="57"/>
      <c r="I34" s="145" t="s">
        <v>150</v>
      </c>
      <c r="J34" s="146"/>
      <c r="K34" s="147"/>
      <c r="L34" s="48">
        <f>SUM(L4:L33)</f>
        <v>0</v>
      </c>
      <c r="M34" s="161"/>
      <c r="N34" s="34">
        <v>31</v>
      </c>
      <c r="O34" s="42" t="s">
        <v>280</v>
      </c>
      <c r="P34" s="40">
        <v>5</v>
      </c>
      <c r="Q34" s="41"/>
      <c r="R34" s="261">
        <v>60</v>
      </c>
      <c r="S34" s="41"/>
      <c r="T34" s="161"/>
    </row>
    <row r="35" spans="1:20" ht="45" x14ac:dyDescent="0.25">
      <c r="A35" s="39">
        <v>32</v>
      </c>
      <c r="B35" s="42" t="s">
        <v>198</v>
      </c>
      <c r="C35" s="34">
        <v>6</v>
      </c>
      <c r="D35" s="46"/>
      <c r="E35" s="41"/>
      <c r="F35" s="161"/>
      <c r="G35" s="58"/>
      <c r="H35" s="59"/>
      <c r="I35" s="145" t="s">
        <v>151</v>
      </c>
      <c r="J35" s="146"/>
      <c r="K35" s="147"/>
      <c r="L35" s="51">
        <v>9</v>
      </c>
      <c r="M35" s="161"/>
      <c r="N35" s="34">
        <v>32</v>
      </c>
      <c r="O35" s="42" t="s">
        <v>281</v>
      </c>
      <c r="P35" s="40">
        <v>8</v>
      </c>
      <c r="Q35" s="41"/>
      <c r="R35" s="261">
        <v>60</v>
      </c>
      <c r="S35" s="41"/>
      <c r="T35" s="161"/>
    </row>
    <row r="36" spans="1:20" s="49" customFormat="1" ht="30" x14ac:dyDescent="0.25">
      <c r="A36" s="39">
        <v>33</v>
      </c>
      <c r="B36" s="42" t="s">
        <v>199</v>
      </c>
      <c r="C36" s="39">
        <v>14</v>
      </c>
      <c r="D36" s="128"/>
      <c r="E36" s="41"/>
      <c r="F36" s="161"/>
      <c r="G36" s="60"/>
      <c r="H36" s="61"/>
      <c r="I36" s="145" t="s">
        <v>152</v>
      </c>
      <c r="J36" s="146"/>
      <c r="K36" s="147"/>
      <c r="L36" s="48">
        <f>L34/L35</f>
        <v>0</v>
      </c>
      <c r="M36" s="162"/>
      <c r="N36" s="34">
        <v>33</v>
      </c>
      <c r="O36" s="42" t="s">
        <v>282</v>
      </c>
      <c r="P36" s="40">
        <v>13</v>
      </c>
      <c r="Q36" s="41"/>
      <c r="R36" s="261">
        <v>60</v>
      </c>
      <c r="S36" s="41"/>
      <c r="T36" s="162"/>
    </row>
    <row r="37" spans="1:20" ht="30" x14ac:dyDescent="0.25">
      <c r="A37" s="39">
        <v>34</v>
      </c>
      <c r="B37" s="42" t="s">
        <v>200</v>
      </c>
      <c r="C37" s="34">
        <v>17</v>
      </c>
      <c r="D37" s="46"/>
      <c r="E37" s="41"/>
      <c r="F37" s="161"/>
      <c r="N37" s="34">
        <v>34</v>
      </c>
      <c r="O37" s="42" t="s">
        <v>283</v>
      </c>
      <c r="P37" s="40">
        <v>4</v>
      </c>
      <c r="Q37" s="41"/>
      <c r="R37" s="261">
        <v>60</v>
      </c>
      <c r="S37" s="41"/>
    </row>
    <row r="38" spans="1:20" x14ac:dyDescent="0.25">
      <c r="A38" s="39">
        <v>35</v>
      </c>
      <c r="B38" s="42" t="s">
        <v>201</v>
      </c>
      <c r="C38" s="34">
        <v>18</v>
      </c>
      <c r="D38" s="46"/>
      <c r="E38" s="41"/>
      <c r="F38" s="161"/>
      <c r="N38" s="34">
        <v>35</v>
      </c>
      <c r="O38" s="42" t="s">
        <v>284</v>
      </c>
      <c r="P38" s="40">
        <v>7</v>
      </c>
      <c r="Q38" s="41"/>
      <c r="R38" s="261">
        <v>60</v>
      </c>
      <c r="S38" s="41"/>
    </row>
    <row r="39" spans="1:20" ht="30" x14ac:dyDescent="0.25">
      <c r="A39" s="39">
        <v>36</v>
      </c>
      <c r="B39" s="42" t="s">
        <v>202</v>
      </c>
      <c r="C39" s="34">
        <v>13</v>
      </c>
      <c r="D39" s="46"/>
      <c r="E39" s="41"/>
      <c r="F39" s="161"/>
      <c r="N39" s="34">
        <v>36</v>
      </c>
      <c r="O39" s="42" t="s">
        <v>285</v>
      </c>
      <c r="P39" s="40">
        <v>22</v>
      </c>
      <c r="Q39" s="41"/>
      <c r="R39" s="261">
        <v>60</v>
      </c>
      <c r="S39" s="41"/>
    </row>
    <row r="40" spans="1:20" x14ac:dyDescent="0.25">
      <c r="A40" s="39">
        <v>37</v>
      </c>
      <c r="B40" s="42" t="s">
        <v>203</v>
      </c>
      <c r="C40" s="34">
        <v>9</v>
      </c>
      <c r="D40" s="46"/>
      <c r="E40" s="41"/>
      <c r="F40" s="161"/>
      <c r="N40" s="34">
        <v>37</v>
      </c>
      <c r="O40" s="42" t="s">
        <v>286</v>
      </c>
      <c r="P40" s="40">
        <v>7</v>
      </c>
      <c r="Q40" s="41"/>
      <c r="R40" s="261">
        <v>60</v>
      </c>
      <c r="S40" s="41"/>
    </row>
    <row r="41" spans="1:20" x14ac:dyDescent="0.25">
      <c r="A41" s="39">
        <v>38</v>
      </c>
      <c r="B41" s="42" t="s">
        <v>204</v>
      </c>
      <c r="C41" s="34">
        <v>6</v>
      </c>
      <c r="D41" s="46"/>
      <c r="E41" s="41"/>
      <c r="F41" s="161"/>
      <c r="N41" s="34">
        <v>38</v>
      </c>
      <c r="O41" s="42" t="s">
        <v>287</v>
      </c>
      <c r="P41" s="40">
        <v>2</v>
      </c>
      <c r="Q41" s="41"/>
      <c r="R41" s="261">
        <v>60</v>
      </c>
      <c r="S41" s="41"/>
    </row>
    <row r="42" spans="1:20" x14ac:dyDescent="0.25">
      <c r="A42" s="39">
        <v>39</v>
      </c>
      <c r="B42" s="42" t="s">
        <v>205</v>
      </c>
      <c r="C42" s="34">
        <v>0</v>
      </c>
      <c r="D42" s="46"/>
      <c r="E42" s="41"/>
      <c r="F42" s="161"/>
      <c r="N42" s="34">
        <v>39</v>
      </c>
      <c r="O42" s="42" t="s">
        <v>288</v>
      </c>
      <c r="P42" s="40">
        <v>12</v>
      </c>
      <c r="Q42" s="41"/>
      <c r="R42" s="261">
        <v>60</v>
      </c>
      <c r="S42" s="41"/>
    </row>
    <row r="43" spans="1:20" x14ac:dyDescent="0.25">
      <c r="A43" s="39">
        <v>40</v>
      </c>
      <c r="B43" s="42" t="s">
        <v>206</v>
      </c>
      <c r="C43" s="34">
        <v>4</v>
      </c>
      <c r="D43" s="46"/>
      <c r="E43" s="41"/>
      <c r="F43" s="161"/>
      <c r="N43" s="34">
        <v>40</v>
      </c>
      <c r="O43" s="42" t="s">
        <v>289</v>
      </c>
      <c r="P43" s="40">
        <v>10</v>
      </c>
      <c r="Q43" s="41"/>
      <c r="R43" s="261">
        <v>60</v>
      </c>
      <c r="S43" s="41"/>
    </row>
    <row r="44" spans="1:20" x14ac:dyDescent="0.25">
      <c r="A44" s="39">
        <v>41</v>
      </c>
      <c r="B44" s="42" t="s">
        <v>207</v>
      </c>
      <c r="C44" s="34">
        <v>10</v>
      </c>
      <c r="D44" s="46"/>
      <c r="E44" s="41"/>
      <c r="F44" s="161"/>
      <c r="N44" s="34">
        <v>41</v>
      </c>
      <c r="O44" s="42" t="s">
        <v>290</v>
      </c>
      <c r="P44" s="40">
        <v>1</v>
      </c>
      <c r="Q44" s="41"/>
      <c r="R44" s="261">
        <v>60</v>
      </c>
      <c r="S44" s="41"/>
    </row>
    <row r="45" spans="1:20" ht="30" x14ac:dyDescent="0.25">
      <c r="A45" s="39">
        <v>42</v>
      </c>
      <c r="B45" s="42" t="s">
        <v>208</v>
      </c>
      <c r="C45" s="34">
        <v>12</v>
      </c>
      <c r="D45" s="46"/>
      <c r="E45" s="41"/>
      <c r="F45" s="161"/>
      <c r="N45" s="34">
        <v>42</v>
      </c>
      <c r="O45" s="42" t="s">
        <v>291</v>
      </c>
      <c r="P45" s="40">
        <v>11</v>
      </c>
      <c r="Q45" s="41"/>
      <c r="R45" s="261">
        <v>60</v>
      </c>
      <c r="S45" s="41"/>
    </row>
    <row r="46" spans="1:20" x14ac:dyDescent="0.25">
      <c r="A46" s="39">
        <v>43</v>
      </c>
      <c r="B46" s="42" t="s">
        <v>209</v>
      </c>
      <c r="C46" s="34">
        <v>37</v>
      </c>
      <c r="D46" s="46"/>
      <c r="E46" s="41"/>
      <c r="F46" s="161"/>
      <c r="N46" s="148"/>
      <c r="O46" s="149"/>
      <c r="P46" s="145" t="s">
        <v>150</v>
      </c>
      <c r="Q46" s="146"/>
      <c r="R46" s="147"/>
      <c r="S46" s="48">
        <f>SUM(S4:S45)</f>
        <v>0</v>
      </c>
    </row>
    <row r="47" spans="1:20" x14ac:dyDescent="0.25">
      <c r="A47" s="39">
        <v>44</v>
      </c>
      <c r="B47" s="42" t="s">
        <v>210</v>
      </c>
      <c r="C47" s="34">
        <v>3</v>
      </c>
      <c r="D47" s="46"/>
      <c r="E47" s="41"/>
      <c r="F47" s="161"/>
      <c r="N47" s="150"/>
      <c r="O47" s="151"/>
      <c r="P47" s="145" t="s">
        <v>151</v>
      </c>
      <c r="Q47" s="146"/>
      <c r="R47" s="147"/>
      <c r="S47" s="51">
        <v>9</v>
      </c>
    </row>
    <row r="48" spans="1:20" x14ac:dyDescent="0.25">
      <c r="A48" s="39">
        <v>45</v>
      </c>
      <c r="B48" s="42" t="s">
        <v>211</v>
      </c>
      <c r="C48" s="34">
        <v>9</v>
      </c>
      <c r="D48" s="46"/>
      <c r="E48" s="41"/>
      <c r="F48" s="161"/>
      <c r="N48" s="152"/>
      <c r="O48" s="153"/>
      <c r="P48" s="145" t="s">
        <v>152</v>
      </c>
      <c r="Q48" s="146"/>
      <c r="R48" s="147"/>
      <c r="S48" s="48">
        <f>S46/S47</f>
        <v>0</v>
      </c>
    </row>
    <row r="49" spans="1:6" x14ac:dyDescent="0.25">
      <c r="A49" s="39">
        <v>46</v>
      </c>
      <c r="B49" s="42" t="s">
        <v>212</v>
      </c>
      <c r="C49" s="34">
        <v>25</v>
      </c>
      <c r="D49" s="46"/>
      <c r="E49" s="41"/>
      <c r="F49" s="161"/>
    </row>
    <row r="50" spans="1:6" ht="30" x14ac:dyDescent="0.25">
      <c r="A50" s="39">
        <v>47</v>
      </c>
      <c r="B50" s="42" t="s">
        <v>213</v>
      </c>
      <c r="C50" s="34">
        <v>16</v>
      </c>
      <c r="D50" s="46"/>
      <c r="E50" s="41"/>
      <c r="F50" s="161"/>
    </row>
    <row r="51" spans="1:6" ht="30" x14ac:dyDescent="0.25">
      <c r="A51" s="39">
        <v>48</v>
      </c>
      <c r="B51" s="42" t="s">
        <v>214</v>
      </c>
      <c r="C51" s="34">
        <v>17</v>
      </c>
      <c r="D51" s="46"/>
      <c r="E51" s="41"/>
      <c r="F51" s="161"/>
    </row>
    <row r="52" spans="1:6" ht="30" x14ac:dyDescent="0.25">
      <c r="A52" s="39">
        <v>49</v>
      </c>
      <c r="B52" s="42" t="s">
        <v>215</v>
      </c>
      <c r="C52" s="34">
        <v>17</v>
      </c>
      <c r="D52" s="46"/>
      <c r="E52" s="41"/>
      <c r="F52" s="161"/>
    </row>
    <row r="53" spans="1:6" ht="30" x14ac:dyDescent="0.25">
      <c r="A53" s="39">
        <v>50</v>
      </c>
      <c r="B53" s="42" t="s">
        <v>216</v>
      </c>
      <c r="C53" s="34">
        <v>15</v>
      </c>
      <c r="D53" s="46"/>
      <c r="E53" s="41"/>
      <c r="F53" s="161"/>
    </row>
    <row r="54" spans="1:6" ht="30" x14ac:dyDescent="0.25">
      <c r="A54" s="39">
        <v>51</v>
      </c>
      <c r="B54" s="42" t="s">
        <v>217</v>
      </c>
      <c r="C54" s="34">
        <v>17</v>
      </c>
      <c r="D54" s="46"/>
      <c r="E54" s="41"/>
      <c r="F54" s="161"/>
    </row>
    <row r="55" spans="1:6" ht="30" x14ac:dyDescent="0.25">
      <c r="A55" s="39">
        <v>52</v>
      </c>
      <c r="B55" s="42" t="s">
        <v>218</v>
      </c>
      <c r="C55" s="34">
        <v>21</v>
      </c>
      <c r="D55" s="46"/>
      <c r="E55" s="41"/>
      <c r="F55" s="161"/>
    </row>
    <row r="56" spans="1:6" ht="30" x14ac:dyDescent="0.25">
      <c r="A56" s="39">
        <v>53</v>
      </c>
      <c r="B56" s="42" t="s">
        <v>219</v>
      </c>
      <c r="C56" s="34">
        <v>14</v>
      </c>
      <c r="D56" s="46"/>
      <c r="E56" s="41"/>
      <c r="F56" s="161"/>
    </row>
    <row r="57" spans="1:6" x14ac:dyDescent="0.25">
      <c r="A57" s="39">
        <v>54</v>
      </c>
      <c r="B57" s="42" t="s">
        <v>220</v>
      </c>
      <c r="C57" s="34">
        <v>5</v>
      </c>
      <c r="D57" s="46"/>
      <c r="E57" s="41"/>
      <c r="F57" s="161"/>
    </row>
    <row r="58" spans="1:6" x14ac:dyDescent="0.25">
      <c r="A58" s="39">
        <v>55</v>
      </c>
      <c r="B58" s="42" t="s">
        <v>221</v>
      </c>
      <c r="C58" s="34">
        <v>5</v>
      </c>
      <c r="D58" s="46"/>
      <c r="E58" s="41"/>
      <c r="F58" s="161"/>
    </row>
    <row r="59" spans="1:6" x14ac:dyDescent="0.25">
      <c r="A59" s="39">
        <v>56</v>
      </c>
      <c r="B59" s="42" t="s">
        <v>222</v>
      </c>
      <c r="C59" s="34">
        <v>4</v>
      </c>
      <c r="D59" s="46"/>
      <c r="E59" s="41"/>
      <c r="F59" s="161"/>
    </row>
    <row r="60" spans="1:6" x14ac:dyDescent="0.25">
      <c r="A60" s="39">
        <v>57</v>
      </c>
      <c r="B60" s="42" t="s">
        <v>223</v>
      </c>
      <c r="C60" s="34">
        <v>1</v>
      </c>
      <c r="D60" s="46"/>
      <c r="E60" s="41"/>
      <c r="F60" s="161"/>
    </row>
    <row r="61" spans="1:6" x14ac:dyDescent="0.25">
      <c r="A61" s="39">
        <v>58</v>
      </c>
      <c r="B61" s="42" t="s">
        <v>224</v>
      </c>
      <c r="C61" s="34">
        <v>6</v>
      </c>
      <c r="D61" s="46"/>
      <c r="E61" s="41"/>
      <c r="F61" s="161"/>
    </row>
    <row r="62" spans="1:6" x14ac:dyDescent="0.25">
      <c r="A62" s="39">
        <v>59</v>
      </c>
      <c r="B62" s="42" t="s">
        <v>225</v>
      </c>
      <c r="C62" s="34">
        <v>130</v>
      </c>
      <c r="D62" s="46"/>
      <c r="E62" s="41"/>
      <c r="F62" s="161"/>
    </row>
    <row r="63" spans="1:6" x14ac:dyDescent="0.25">
      <c r="A63" s="163"/>
      <c r="B63" s="164"/>
      <c r="C63" s="145" t="s">
        <v>150</v>
      </c>
      <c r="D63" s="147"/>
      <c r="E63" s="48">
        <f>SUM(E4:E62)</f>
        <v>0</v>
      </c>
      <c r="F63" s="161"/>
    </row>
    <row r="64" spans="1:6" x14ac:dyDescent="0.25">
      <c r="A64" s="165"/>
      <c r="B64" s="166"/>
      <c r="C64" s="169" t="s">
        <v>151</v>
      </c>
      <c r="D64" s="170"/>
      <c r="E64" s="50">
        <v>9</v>
      </c>
      <c r="F64" s="161"/>
    </row>
    <row r="65" spans="1:6" x14ac:dyDescent="0.25">
      <c r="A65" s="167"/>
      <c r="B65" s="168"/>
      <c r="C65" s="169" t="s">
        <v>152</v>
      </c>
      <c r="D65" s="170"/>
      <c r="E65" s="48">
        <f>E63/E64</f>
        <v>0</v>
      </c>
      <c r="F65" s="161"/>
    </row>
  </sheetData>
  <mergeCells count="17">
    <mergeCell ref="N1:S2"/>
    <mergeCell ref="T1:T36"/>
    <mergeCell ref="I34:K34"/>
    <mergeCell ref="P47:R47"/>
    <mergeCell ref="P48:R48"/>
    <mergeCell ref="N46:O48"/>
    <mergeCell ref="P46:R46"/>
    <mergeCell ref="I35:K35"/>
    <mergeCell ref="I36:K36"/>
    <mergeCell ref="G1:L2"/>
    <mergeCell ref="M1:M36"/>
    <mergeCell ref="A63:B65"/>
    <mergeCell ref="C63:D63"/>
    <mergeCell ref="C64:D64"/>
    <mergeCell ref="C65:D65"/>
    <mergeCell ref="F1:F65"/>
    <mergeCell ref="A1:E2"/>
  </mergeCells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F98D7C-F465-4319-AFC9-2A5920DAA32E}">
  <dimension ref="A1:T65"/>
  <sheetViews>
    <sheetView workbookViewId="0">
      <selection activeCell="A3" sqref="A3"/>
    </sheetView>
  </sheetViews>
  <sheetFormatPr defaultRowHeight="15" x14ac:dyDescent="0.25"/>
  <cols>
    <col min="1" max="1" width="7.7109375" style="49" customWidth="1"/>
    <col min="2" max="2" width="40.28515625" customWidth="1"/>
    <col min="3" max="3" width="12.140625" style="31" customWidth="1"/>
    <col min="4" max="4" width="16.7109375" style="126" customWidth="1"/>
    <col min="5" max="5" width="13.28515625" style="31" bestFit="1" customWidth="1"/>
    <col min="6" max="6" width="9.28515625" style="52" customWidth="1"/>
    <col min="7" max="7" width="8.85546875" style="31" customWidth="1"/>
    <col min="8" max="8" width="33.42578125" customWidth="1"/>
    <col min="9" max="9" width="14.28515625" style="31" customWidth="1"/>
    <col min="10" max="10" width="12.85546875" style="31" customWidth="1"/>
    <col min="11" max="11" width="14.28515625" style="31" bestFit="1" customWidth="1"/>
    <col min="12" max="12" width="17.5703125" style="31" customWidth="1"/>
    <col min="13" max="13" width="9.28515625" style="52" customWidth="1"/>
    <col min="14" max="14" width="8.85546875" style="31" customWidth="1"/>
    <col min="15" max="15" width="33.42578125" customWidth="1"/>
    <col min="16" max="17" width="14.28515625" style="31" customWidth="1"/>
    <col min="18" max="18" width="15.28515625" style="31" bestFit="1" customWidth="1"/>
    <col min="19" max="19" width="17.5703125" style="31" customWidth="1"/>
    <col min="20" max="20" width="11.5703125" style="52" customWidth="1"/>
    <col min="233" max="233" width="7.7109375" customWidth="1"/>
    <col min="234" max="234" width="40.28515625" customWidth="1"/>
    <col min="235" max="235" width="12.140625" customWidth="1"/>
    <col min="236" max="236" width="13.7109375" customWidth="1"/>
    <col min="237" max="237" width="13.28515625" bestFit="1" customWidth="1"/>
    <col min="238" max="238" width="17.28515625" customWidth="1"/>
    <col min="239" max="239" width="8.85546875" customWidth="1"/>
    <col min="240" max="240" width="33.42578125" customWidth="1"/>
    <col min="241" max="241" width="14.28515625" customWidth="1"/>
    <col min="242" max="242" width="12.85546875" customWidth="1"/>
    <col min="243" max="243" width="14.28515625" bestFit="1" customWidth="1"/>
    <col min="244" max="244" width="17.5703125" customWidth="1"/>
    <col min="245" max="245" width="17.28515625" customWidth="1"/>
    <col min="246" max="246" width="8.85546875" customWidth="1"/>
    <col min="247" max="247" width="33.42578125" customWidth="1"/>
    <col min="248" max="249" width="14.28515625" customWidth="1"/>
    <col min="250" max="250" width="15.28515625" bestFit="1" customWidth="1"/>
    <col min="251" max="252" width="17.5703125" customWidth="1"/>
    <col min="253" max="253" width="8.85546875" customWidth="1"/>
    <col min="254" max="254" width="33.42578125" customWidth="1"/>
    <col min="255" max="256" width="14.28515625" customWidth="1"/>
    <col min="257" max="257" width="15.28515625" bestFit="1" customWidth="1"/>
    <col min="258" max="259" width="17.5703125" customWidth="1"/>
    <col min="260" max="260" width="8.85546875" customWidth="1"/>
    <col min="261" max="261" width="42.7109375" customWidth="1"/>
    <col min="262" max="262" width="13.5703125" customWidth="1"/>
    <col min="263" max="263" width="14.28515625" customWidth="1"/>
    <col min="264" max="264" width="13.28515625" customWidth="1"/>
    <col min="265" max="265" width="13.140625" customWidth="1"/>
    <col min="266" max="266" width="16.7109375" customWidth="1"/>
    <col min="267" max="267" width="17.42578125" customWidth="1"/>
    <col min="270" max="270" width="41.7109375" customWidth="1"/>
    <col min="271" max="271" width="14" customWidth="1"/>
    <col min="272" max="272" width="15.5703125" customWidth="1"/>
    <col min="273" max="273" width="15.42578125" customWidth="1"/>
    <col min="274" max="274" width="14.42578125" customWidth="1"/>
    <col min="275" max="275" width="15.28515625" customWidth="1"/>
    <col min="276" max="276" width="16.7109375" customWidth="1"/>
    <col min="489" max="489" width="7.7109375" customWidth="1"/>
    <col min="490" max="490" width="40.28515625" customWidth="1"/>
    <col min="491" max="491" width="12.140625" customWidth="1"/>
    <col min="492" max="492" width="13.7109375" customWidth="1"/>
    <col min="493" max="493" width="13.28515625" bestFit="1" customWidth="1"/>
    <col min="494" max="494" width="17.28515625" customWidth="1"/>
    <col min="495" max="495" width="8.85546875" customWidth="1"/>
    <col min="496" max="496" width="33.42578125" customWidth="1"/>
    <col min="497" max="497" width="14.28515625" customWidth="1"/>
    <col min="498" max="498" width="12.85546875" customWidth="1"/>
    <col min="499" max="499" width="14.28515625" bestFit="1" customWidth="1"/>
    <col min="500" max="500" width="17.5703125" customWidth="1"/>
    <col min="501" max="501" width="17.28515625" customWidth="1"/>
    <col min="502" max="502" width="8.85546875" customWidth="1"/>
    <col min="503" max="503" width="33.42578125" customWidth="1"/>
    <col min="504" max="505" width="14.28515625" customWidth="1"/>
    <col min="506" max="506" width="15.28515625" bestFit="1" customWidth="1"/>
    <col min="507" max="508" width="17.5703125" customWidth="1"/>
    <col min="509" max="509" width="8.85546875" customWidth="1"/>
    <col min="510" max="510" width="33.42578125" customWidth="1"/>
    <col min="511" max="512" width="14.28515625" customWidth="1"/>
    <col min="513" max="513" width="15.28515625" bestFit="1" customWidth="1"/>
    <col min="514" max="515" width="17.5703125" customWidth="1"/>
    <col min="516" max="516" width="8.85546875" customWidth="1"/>
    <col min="517" max="517" width="42.7109375" customWidth="1"/>
    <col min="518" max="518" width="13.5703125" customWidth="1"/>
    <col min="519" max="519" width="14.28515625" customWidth="1"/>
    <col min="520" max="520" width="13.28515625" customWidth="1"/>
    <col min="521" max="521" width="13.140625" customWidth="1"/>
    <col min="522" max="522" width="16.7109375" customWidth="1"/>
    <col min="523" max="523" width="17.42578125" customWidth="1"/>
    <col min="526" max="526" width="41.7109375" customWidth="1"/>
    <col min="527" max="527" width="14" customWidth="1"/>
    <col min="528" max="528" width="15.5703125" customWidth="1"/>
    <col min="529" max="529" width="15.42578125" customWidth="1"/>
    <col min="530" max="530" width="14.42578125" customWidth="1"/>
    <col min="531" max="531" width="15.28515625" customWidth="1"/>
    <col min="532" max="532" width="16.7109375" customWidth="1"/>
    <col min="745" max="745" width="7.7109375" customWidth="1"/>
    <col min="746" max="746" width="40.28515625" customWidth="1"/>
    <col min="747" max="747" width="12.140625" customWidth="1"/>
    <col min="748" max="748" width="13.7109375" customWidth="1"/>
    <col min="749" max="749" width="13.28515625" bestFit="1" customWidth="1"/>
    <col min="750" max="750" width="17.28515625" customWidth="1"/>
    <col min="751" max="751" width="8.85546875" customWidth="1"/>
    <col min="752" max="752" width="33.42578125" customWidth="1"/>
    <col min="753" max="753" width="14.28515625" customWidth="1"/>
    <col min="754" max="754" width="12.85546875" customWidth="1"/>
    <col min="755" max="755" width="14.28515625" bestFit="1" customWidth="1"/>
    <col min="756" max="756" width="17.5703125" customWidth="1"/>
    <col min="757" max="757" width="17.28515625" customWidth="1"/>
    <col min="758" max="758" width="8.85546875" customWidth="1"/>
    <col min="759" max="759" width="33.42578125" customWidth="1"/>
    <col min="760" max="761" width="14.28515625" customWidth="1"/>
    <col min="762" max="762" width="15.28515625" bestFit="1" customWidth="1"/>
    <col min="763" max="764" width="17.5703125" customWidth="1"/>
    <col min="765" max="765" width="8.85546875" customWidth="1"/>
    <col min="766" max="766" width="33.42578125" customWidth="1"/>
    <col min="767" max="768" width="14.28515625" customWidth="1"/>
    <col min="769" max="769" width="15.28515625" bestFit="1" customWidth="1"/>
    <col min="770" max="771" width="17.5703125" customWidth="1"/>
    <col min="772" max="772" width="8.85546875" customWidth="1"/>
    <col min="773" max="773" width="42.7109375" customWidth="1"/>
    <col min="774" max="774" width="13.5703125" customWidth="1"/>
    <col min="775" max="775" width="14.28515625" customWidth="1"/>
    <col min="776" max="776" width="13.28515625" customWidth="1"/>
    <col min="777" max="777" width="13.140625" customWidth="1"/>
    <col min="778" max="778" width="16.7109375" customWidth="1"/>
    <col min="779" max="779" width="17.42578125" customWidth="1"/>
    <col min="782" max="782" width="41.7109375" customWidth="1"/>
    <col min="783" max="783" width="14" customWidth="1"/>
    <col min="784" max="784" width="15.5703125" customWidth="1"/>
    <col min="785" max="785" width="15.42578125" customWidth="1"/>
    <col min="786" max="786" width="14.42578125" customWidth="1"/>
    <col min="787" max="787" width="15.28515625" customWidth="1"/>
    <col min="788" max="788" width="16.7109375" customWidth="1"/>
    <col min="1001" max="1001" width="7.7109375" customWidth="1"/>
    <col min="1002" max="1002" width="40.28515625" customWidth="1"/>
    <col min="1003" max="1003" width="12.140625" customWidth="1"/>
    <col min="1004" max="1004" width="13.7109375" customWidth="1"/>
    <col min="1005" max="1005" width="13.28515625" bestFit="1" customWidth="1"/>
    <col min="1006" max="1006" width="17.28515625" customWidth="1"/>
    <col min="1007" max="1007" width="8.85546875" customWidth="1"/>
    <col min="1008" max="1008" width="33.42578125" customWidth="1"/>
    <col min="1009" max="1009" width="14.28515625" customWidth="1"/>
    <col min="1010" max="1010" width="12.85546875" customWidth="1"/>
    <col min="1011" max="1011" width="14.28515625" bestFit="1" customWidth="1"/>
    <col min="1012" max="1012" width="17.5703125" customWidth="1"/>
    <col min="1013" max="1013" width="17.28515625" customWidth="1"/>
    <col min="1014" max="1014" width="8.85546875" customWidth="1"/>
    <col min="1015" max="1015" width="33.42578125" customWidth="1"/>
    <col min="1016" max="1017" width="14.28515625" customWidth="1"/>
    <col min="1018" max="1018" width="15.28515625" bestFit="1" customWidth="1"/>
    <col min="1019" max="1020" width="17.5703125" customWidth="1"/>
    <col min="1021" max="1021" width="8.85546875" customWidth="1"/>
    <col min="1022" max="1022" width="33.42578125" customWidth="1"/>
    <col min="1023" max="1024" width="14.28515625" customWidth="1"/>
    <col min="1025" max="1025" width="15.28515625" bestFit="1" customWidth="1"/>
    <col min="1026" max="1027" width="17.5703125" customWidth="1"/>
    <col min="1028" max="1028" width="8.85546875" customWidth="1"/>
    <col min="1029" max="1029" width="42.7109375" customWidth="1"/>
    <col min="1030" max="1030" width="13.5703125" customWidth="1"/>
    <col min="1031" max="1031" width="14.28515625" customWidth="1"/>
    <col min="1032" max="1032" width="13.28515625" customWidth="1"/>
    <col min="1033" max="1033" width="13.140625" customWidth="1"/>
    <col min="1034" max="1034" width="16.7109375" customWidth="1"/>
    <col min="1035" max="1035" width="17.42578125" customWidth="1"/>
    <col min="1038" max="1038" width="41.7109375" customWidth="1"/>
    <col min="1039" max="1039" width="14" customWidth="1"/>
    <col min="1040" max="1040" width="15.5703125" customWidth="1"/>
    <col min="1041" max="1041" width="15.42578125" customWidth="1"/>
    <col min="1042" max="1042" width="14.42578125" customWidth="1"/>
    <col min="1043" max="1043" width="15.28515625" customWidth="1"/>
    <col min="1044" max="1044" width="16.7109375" customWidth="1"/>
    <col min="1257" max="1257" width="7.7109375" customWidth="1"/>
    <col min="1258" max="1258" width="40.28515625" customWidth="1"/>
    <col min="1259" max="1259" width="12.140625" customWidth="1"/>
    <col min="1260" max="1260" width="13.7109375" customWidth="1"/>
    <col min="1261" max="1261" width="13.28515625" bestFit="1" customWidth="1"/>
    <col min="1262" max="1262" width="17.28515625" customWidth="1"/>
    <col min="1263" max="1263" width="8.85546875" customWidth="1"/>
    <col min="1264" max="1264" width="33.42578125" customWidth="1"/>
    <col min="1265" max="1265" width="14.28515625" customWidth="1"/>
    <col min="1266" max="1266" width="12.85546875" customWidth="1"/>
    <col min="1267" max="1267" width="14.28515625" bestFit="1" customWidth="1"/>
    <col min="1268" max="1268" width="17.5703125" customWidth="1"/>
    <col min="1269" max="1269" width="17.28515625" customWidth="1"/>
    <col min="1270" max="1270" width="8.85546875" customWidth="1"/>
    <col min="1271" max="1271" width="33.42578125" customWidth="1"/>
    <col min="1272" max="1273" width="14.28515625" customWidth="1"/>
    <col min="1274" max="1274" width="15.28515625" bestFit="1" customWidth="1"/>
    <col min="1275" max="1276" width="17.5703125" customWidth="1"/>
    <col min="1277" max="1277" width="8.85546875" customWidth="1"/>
    <col min="1278" max="1278" width="33.42578125" customWidth="1"/>
    <col min="1279" max="1280" width="14.28515625" customWidth="1"/>
    <col min="1281" max="1281" width="15.28515625" bestFit="1" customWidth="1"/>
    <col min="1282" max="1283" width="17.5703125" customWidth="1"/>
    <col min="1284" max="1284" width="8.85546875" customWidth="1"/>
    <col min="1285" max="1285" width="42.7109375" customWidth="1"/>
    <col min="1286" max="1286" width="13.5703125" customWidth="1"/>
    <col min="1287" max="1287" width="14.28515625" customWidth="1"/>
    <col min="1288" max="1288" width="13.28515625" customWidth="1"/>
    <col min="1289" max="1289" width="13.140625" customWidth="1"/>
    <col min="1290" max="1290" width="16.7109375" customWidth="1"/>
    <col min="1291" max="1291" width="17.42578125" customWidth="1"/>
    <col min="1294" max="1294" width="41.7109375" customWidth="1"/>
    <col min="1295" max="1295" width="14" customWidth="1"/>
    <col min="1296" max="1296" width="15.5703125" customWidth="1"/>
    <col min="1297" max="1297" width="15.42578125" customWidth="1"/>
    <col min="1298" max="1298" width="14.42578125" customWidth="1"/>
    <col min="1299" max="1299" width="15.28515625" customWidth="1"/>
    <col min="1300" max="1300" width="16.7109375" customWidth="1"/>
    <col min="1513" max="1513" width="7.7109375" customWidth="1"/>
    <col min="1514" max="1514" width="40.28515625" customWidth="1"/>
    <col min="1515" max="1515" width="12.140625" customWidth="1"/>
    <col min="1516" max="1516" width="13.7109375" customWidth="1"/>
    <col min="1517" max="1517" width="13.28515625" bestFit="1" customWidth="1"/>
    <col min="1518" max="1518" width="17.28515625" customWidth="1"/>
    <col min="1519" max="1519" width="8.85546875" customWidth="1"/>
    <col min="1520" max="1520" width="33.42578125" customWidth="1"/>
    <col min="1521" max="1521" width="14.28515625" customWidth="1"/>
    <col min="1522" max="1522" width="12.85546875" customWidth="1"/>
    <col min="1523" max="1523" width="14.28515625" bestFit="1" customWidth="1"/>
    <col min="1524" max="1524" width="17.5703125" customWidth="1"/>
    <col min="1525" max="1525" width="17.28515625" customWidth="1"/>
    <col min="1526" max="1526" width="8.85546875" customWidth="1"/>
    <col min="1527" max="1527" width="33.42578125" customWidth="1"/>
    <col min="1528" max="1529" width="14.28515625" customWidth="1"/>
    <col min="1530" max="1530" width="15.28515625" bestFit="1" customWidth="1"/>
    <col min="1531" max="1532" width="17.5703125" customWidth="1"/>
    <col min="1533" max="1533" width="8.85546875" customWidth="1"/>
    <col min="1534" max="1534" width="33.42578125" customWidth="1"/>
    <col min="1535" max="1536" width="14.28515625" customWidth="1"/>
    <col min="1537" max="1537" width="15.28515625" bestFit="1" customWidth="1"/>
    <col min="1538" max="1539" width="17.5703125" customWidth="1"/>
    <col min="1540" max="1540" width="8.85546875" customWidth="1"/>
    <col min="1541" max="1541" width="42.7109375" customWidth="1"/>
    <col min="1542" max="1542" width="13.5703125" customWidth="1"/>
    <col min="1543" max="1543" width="14.28515625" customWidth="1"/>
    <col min="1544" max="1544" width="13.28515625" customWidth="1"/>
    <col min="1545" max="1545" width="13.140625" customWidth="1"/>
    <col min="1546" max="1546" width="16.7109375" customWidth="1"/>
    <col min="1547" max="1547" width="17.42578125" customWidth="1"/>
    <col min="1550" max="1550" width="41.7109375" customWidth="1"/>
    <col min="1551" max="1551" width="14" customWidth="1"/>
    <col min="1552" max="1552" width="15.5703125" customWidth="1"/>
    <col min="1553" max="1553" width="15.42578125" customWidth="1"/>
    <col min="1554" max="1554" width="14.42578125" customWidth="1"/>
    <col min="1555" max="1555" width="15.28515625" customWidth="1"/>
    <col min="1556" max="1556" width="16.7109375" customWidth="1"/>
    <col min="1769" max="1769" width="7.7109375" customWidth="1"/>
    <col min="1770" max="1770" width="40.28515625" customWidth="1"/>
    <col min="1771" max="1771" width="12.140625" customWidth="1"/>
    <col min="1772" max="1772" width="13.7109375" customWidth="1"/>
    <col min="1773" max="1773" width="13.28515625" bestFit="1" customWidth="1"/>
    <col min="1774" max="1774" width="17.28515625" customWidth="1"/>
    <col min="1775" max="1775" width="8.85546875" customWidth="1"/>
    <col min="1776" max="1776" width="33.42578125" customWidth="1"/>
    <col min="1777" max="1777" width="14.28515625" customWidth="1"/>
    <col min="1778" max="1778" width="12.85546875" customWidth="1"/>
    <col min="1779" max="1779" width="14.28515625" bestFit="1" customWidth="1"/>
    <col min="1780" max="1780" width="17.5703125" customWidth="1"/>
    <col min="1781" max="1781" width="17.28515625" customWidth="1"/>
    <col min="1782" max="1782" width="8.85546875" customWidth="1"/>
    <col min="1783" max="1783" width="33.42578125" customWidth="1"/>
    <col min="1784" max="1785" width="14.28515625" customWidth="1"/>
    <col min="1786" max="1786" width="15.28515625" bestFit="1" customWidth="1"/>
    <col min="1787" max="1788" width="17.5703125" customWidth="1"/>
    <col min="1789" max="1789" width="8.85546875" customWidth="1"/>
    <col min="1790" max="1790" width="33.42578125" customWidth="1"/>
    <col min="1791" max="1792" width="14.28515625" customWidth="1"/>
    <col min="1793" max="1793" width="15.28515625" bestFit="1" customWidth="1"/>
    <col min="1794" max="1795" width="17.5703125" customWidth="1"/>
    <col min="1796" max="1796" width="8.85546875" customWidth="1"/>
    <col min="1797" max="1797" width="42.7109375" customWidth="1"/>
    <col min="1798" max="1798" width="13.5703125" customWidth="1"/>
    <col min="1799" max="1799" width="14.28515625" customWidth="1"/>
    <col min="1800" max="1800" width="13.28515625" customWidth="1"/>
    <col min="1801" max="1801" width="13.140625" customWidth="1"/>
    <col min="1802" max="1802" width="16.7109375" customWidth="1"/>
    <col min="1803" max="1803" width="17.42578125" customWidth="1"/>
    <col min="1806" max="1806" width="41.7109375" customWidth="1"/>
    <col min="1807" max="1807" width="14" customWidth="1"/>
    <col min="1808" max="1808" width="15.5703125" customWidth="1"/>
    <col min="1809" max="1809" width="15.42578125" customWidth="1"/>
    <col min="1810" max="1810" width="14.42578125" customWidth="1"/>
    <col min="1811" max="1811" width="15.28515625" customWidth="1"/>
    <col min="1812" max="1812" width="16.7109375" customWidth="1"/>
    <col min="2025" max="2025" width="7.7109375" customWidth="1"/>
    <col min="2026" max="2026" width="40.28515625" customWidth="1"/>
    <col min="2027" max="2027" width="12.140625" customWidth="1"/>
    <col min="2028" max="2028" width="13.7109375" customWidth="1"/>
    <col min="2029" max="2029" width="13.28515625" bestFit="1" customWidth="1"/>
    <col min="2030" max="2030" width="17.28515625" customWidth="1"/>
    <col min="2031" max="2031" width="8.85546875" customWidth="1"/>
    <col min="2032" max="2032" width="33.42578125" customWidth="1"/>
    <col min="2033" max="2033" width="14.28515625" customWidth="1"/>
    <col min="2034" max="2034" width="12.85546875" customWidth="1"/>
    <col min="2035" max="2035" width="14.28515625" bestFit="1" customWidth="1"/>
    <col min="2036" max="2036" width="17.5703125" customWidth="1"/>
    <col min="2037" max="2037" width="17.28515625" customWidth="1"/>
    <col min="2038" max="2038" width="8.85546875" customWidth="1"/>
    <col min="2039" max="2039" width="33.42578125" customWidth="1"/>
    <col min="2040" max="2041" width="14.28515625" customWidth="1"/>
    <col min="2042" max="2042" width="15.28515625" bestFit="1" customWidth="1"/>
    <col min="2043" max="2044" width="17.5703125" customWidth="1"/>
    <col min="2045" max="2045" width="8.85546875" customWidth="1"/>
    <col min="2046" max="2046" width="33.42578125" customWidth="1"/>
    <col min="2047" max="2048" width="14.28515625" customWidth="1"/>
    <col min="2049" max="2049" width="15.28515625" bestFit="1" customWidth="1"/>
    <col min="2050" max="2051" width="17.5703125" customWidth="1"/>
    <col min="2052" max="2052" width="8.85546875" customWidth="1"/>
    <col min="2053" max="2053" width="42.7109375" customWidth="1"/>
    <col min="2054" max="2054" width="13.5703125" customWidth="1"/>
    <col min="2055" max="2055" width="14.28515625" customWidth="1"/>
    <col min="2056" max="2056" width="13.28515625" customWidth="1"/>
    <col min="2057" max="2057" width="13.140625" customWidth="1"/>
    <col min="2058" max="2058" width="16.7109375" customWidth="1"/>
    <col min="2059" max="2059" width="17.42578125" customWidth="1"/>
    <col min="2062" max="2062" width="41.7109375" customWidth="1"/>
    <col min="2063" max="2063" width="14" customWidth="1"/>
    <col min="2064" max="2064" width="15.5703125" customWidth="1"/>
    <col min="2065" max="2065" width="15.42578125" customWidth="1"/>
    <col min="2066" max="2066" width="14.42578125" customWidth="1"/>
    <col min="2067" max="2067" width="15.28515625" customWidth="1"/>
    <col min="2068" max="2068" width="16.7109375" customWidth="1"/>
    <col min="2281" max="2281" width="7.7109375" customWidth="1"/>
    <col min="2282" max="2282" width="40.28515625" customWidth="1"/>
    <col min="2283" max="2283" width="12.140625" customWidth="1"/>
    <col min="2284" max="2284" width="13.7109375" customWidth="1"/>
    <col min="2285" max="2285" width="13.28515625" bestFit="1" customWidth="1"/>
    <col min="2286" max="2286" width="17.28515625" customWidth="1"/>
    <col min="2287" max="2287" width="8.85546875" customWidth="1"/>
    <col min="2288" max="2288" width="33.42578125" customWidth="1"/>
    <col min="2289" max="2289" width="14.28515625" customWidth="1"/>
    <col min="2290" max="2290" width="12.85546875" customWidth="1"/>
    <col min="2291" max="2291" width="14.28515625" bestFit="1" customWidth="1"/>
    <col min="2292" max="2292" width="17.5703125" customWidth="1"/>
    <col min="2293" max="2293" width="17.28515625" customWidth="1"/>
    <col min="2294" max="2294" width="8.85546875" customWidth="1"/>
    <col min="2295" max="2295" width="33.42578125" customWidth="1"/>
    <col min="2296" max="2297" width="14.28515625" customWidth="1"/>
    <col min="2298" max="2298" width="15.28515625" bestFit="1" customWidth="1"/>
    <col min="2299" max="2300" width="17.5703125" customWidth="1"/>
    <col min="2301" max="2301" width="8.85546875" customWidth="1"/>
    <col min="2302" max="2302" width="33.42578125" customWidth="1"/>
    <col min="2303" max="2304" width="14.28515625" customWidth="1"/>
    <col min="2305" max="2305" width="15.28515625" bestFit="1" customWidth="1"/>
    <col min="2306" max="2307" width="17.5703125" customWidth="1"/>
    <col min="2308" max="2308" width="8.85546875" customWidth="1"/>
    <col min="2309" max="2309" width="42.7109375" customWidth="1"/>
    <col min="2310" max="2310" width="13.5703125" customWidth="1"/>
    <col min="2311" max="2311" width="14.28515625" customWidth="1"/>
    <col min="2312" max="2312" width="13.28515625" customWidth="1"/>
    <col min="2313" max="2313" width="13.140625" customWidth="1"/>
    <col min="2314" max="2314" width="16.7109375" customWidth="1"/>
    <col min="2315" max="2315" width="17.42578125" customWidth="1"/>
    <col min="2318" max="2318" width="41.7109375" customWidth="1"/>
    <col min="2319" max="2319" width="14" customWidth="1"/>
    <col min="2320" max="2320" width="15.5703125" customWidth="1"/>
    <col min="2321" max="2321" width="15.42578125" customWidth="1"/>
    <col min="2322" max="2322" width="14.42578125" customWidth="1"/>
    <col min="2323" max="2323" width="15.28515625" customWidth="1"/>
    <col min="2324" max="2324" width="16.7109375" customWidth="1"/>
    <col min="2537" max="2537" width="7.7109375" customWidth="1"/>
    <col min="2538" max="2538" width="40.28515625" customWidth="1"/>
    <col min="2539" max="2539" width="12.140625" customWidth="1"/>
    <col min="2540" max="2540" width="13.7109375" customWidth="1"/>
    <col min="2541" max="2541" width="13.28515625" bestFit="1" customWidth="1"/>
    <col min="2542" max="2542" width="17.28515625" customWidth="1"/>
    <col min="2543" max="2543" width="8.85546875" customWidth="1"/>
    <col min="2544" max="2544" width="33.42578125" customWidth="1"/>
    <col min="2545" max="2545" width="14.28515625" customWidth="1"/>
    <col min="2546" max="2546" width="12.85546875" customWidth="1"/>
    <col min="2547" max="2547" width="14.28515625" bestFit="1" customWidth="1"/>
    <col min="2548" max="2548" width="17.5703125" customWidth="1"/>
    <col min="2549" max="2549" width="17.28515625" customWidth="1"/>
    <col min="2550" max="2550" width="8.85546875" customWidth="1"/>
    <col min="2551" max="2551" width="33.42578125" customWidth="1"/>
    <col min="2552" max="2553" width="14.28515625" customWidth="1"/>
    <col min="2554" max="2554" width="15.28515625" bestFit="1" customWidth="1"/>
    <col min="2555" max="2556" width="17.5703125" customWidth="1"/>
    <col min="2557" max="2557" width="8.85546875" customWidth="1"/>
    <col min="2558" max="2558" width="33.42578125" customWidth="1"/>
    <col min="2559" max="2560" width="14.28515625" customWidth="1"/>
    <col min="2561" max="2561" width="15.28515625" bestFit="1" customWidth="1"/>
    <col min="2562" max="2563" width="17.5703125" customWidth="1"/>
    <col min="2564" max="2564" width="8.85546875" customWidth="1"/>
    <col min="2565" max="2565" width="42.7109375" customWidth="1"/>
    <col min="2566" max="2566" width="13.5703125" customWidth="1"/>
    <col min="2567" max="2567" width="14.28515625" customWidth="1"/>
    <col min="2568" max="2568" width="13.28515625" customWidth="1"/>
    <col min="2569" max="2569" width="13.140625" customWidth="1"/>
    <col min="2570" max="2570" width="16.7109375" customWidth="1"/>
    <col min="2571" max="2571" width="17.42578125" customWidth="1"/>
    <col min="2574" max="2574" width="41.7109375" customWidth="1"/>
    <col min="2575" max="2575" width="14" customWidth="1"/>
    <col min="2576" max="2576" width="15.5703125" customWidth="1"/>
    <col min="2577" max="2577" width="15.42578125" customWidth="1"/>
    <col min="2578" max="2578" width="14.42578125" customWidth="1"/>
    <col min="2579" max="2579" width="15.28515625" customWidth="1"/>
    <col min="2580" max="2580" width="16.7109375" customWidth="1"/>
    <col min="2793" max="2793" width="7.7109375" customWidth="1"/>
    <col min="2794" max="2794" width="40.28515625" customWidth="1"/>
    <col min="2795" max="2795" width="12.140625" customWidth="1"/>
    <col min="2796" max="2796" width="13.7109375" customWidth="1"/>
    <col min="2797" max="2797" width="13.28515625" bestFit="1" customWidth="1"/>
    <col min="2798" max="2798" width="17.28515625" customWidth="1"/>
    <col min="2799" max="2799" width="8.85546875" customWidth="1"/>
    <col min="2800" max="2800" width="33.42578125" customWidth="1"/>
    <col min="2801" max="2801" width="14.28515625" customWidth="1"/>
    <col min="2802" max="2802" width="12.85546875" customWidth="1"/>
    <col min="2803" max="2803" width="14.28515625" bestFit="1" customWidth="1"/>
    <col min="2804" max="2804" width="17.5703125" customWidth="1"/>
    <col min="2805" max="2805" width="17.28515625" customWidth="1"/>
    <col min="2806" max="2806" width="8.85546875" customWidth="1"/>
    <col min="2807" max="2807" width="33.42578125" customWidth="1"/>
    <col min="2808" max="2809" width="14.28515625" customWidth="1"/>
    <col min="2810" max="2810" width="15.28515625" bestFit="1" customWidth="1"/>
    <col min="2811" max="2812" width="17.5703125" customWidth="1"/>
    <col min="2813" max="2813" width="8.85546875" customWidth="1"/>
    <col min="2814" max="2814" width="33.42578125" customWidth="1"/>
    <col min="2815" max="2816" width="14.28515625" customWidth="1"/>
    <col min="2817" max="2817" width="15.28515625" bestFit="1" customWidth="1"/>
    <col min="2818" max="2819" width="17.5703125" customWidth="1"/>
    <col min="2820" max="2820" width="8.85546875" customWidth="1"/>
    <col min="2821" max="2821" width="42.7109375" customWidth="1"/>
    <col min="2822" max="2822" width="13.5703125" customWidth="1"/>
    <col min="2823" max="2823" width="14.28515625" customWidth="1"/>
    <col min="2824" max="2824" width="13.28515625" customWidth="1"/>
    <col min="2825" max="2825" width="13.140625" customWidth="1"/>
    <col min="2826" max="2826" width="16.7109375" customWidth="1"/>
    <col min="2827" max="2827" width="17.42578125" customWidth="1"/>
    <col min="2830" max="2830" width="41.7109375" customWidth="1"/>
    <col min="2831" max="2831" width="14" customWidth="1"/>
    <col min="2832" max="2832" width="15.5703125" customWidth="1"/>
    <col min="2833" max="2833" width="15.42578125" customWidth="1"/>
    <col min="2834" max="2834" width="14.42578125" customWidth="1"/>
    <col min="2835" max="2835" width="15.28515625" customWidth="1"/>
    <col min="2836" max="2836" width="16.7109375" customWidth="1"/>
    <col min="3049" max="3049" width="7.7109375" customWidth="1"/>
    <col min="3050" max="3050" width="40.28515625" customWidth="1"/>
    <col min="3051" max="3051" width="12.140625" customWidth="1"/>
    <col min="3052" max="3052" width="13.7109375" customWidth="1"/>
    <col min="3053" max="3053" width="13.28515625" bestFit="1" customWidth="1"/>
    <col min="3054" max="3054" width="17.28515625" customWidth="1"/>
    <col min="3055" max="3055" width="8.85546875" customWidth="1"/>
    <col min="3056" max="3056" width="33.42578125" customWidth="1"/>
    <col min="3057" max="3057" width="14.28515625" customWidth="1"/>
    <col min="3058" max="3058" width="12.85546875" customWidth="1"/>
    <col min="3059" max="3059" width="14.28515625" bestFit="1" customWidth="1"/>
    <col min="3060" max="3060" width="17.5703125" customWidth="1"/>
    <col min="3061" max="3061" width="17.28515625" customWidth="1"/>
    <col min="3062" max="3062" width="8.85546875" customWidth="1"/>
    <col min="3063" max="3063" width="33.42578125" customWidth="1"/>
    <col min="3064" max="3065" width="14.28515625" customWidth="1"/>
    <col min="3066" max="3066" width="15.28515625" bestFit="1" customWidth="1"/>
    <col min="3067" max="3068" width="17.5703125" customWidth="1"/>
    <col min="3069" max="3069" width="8.85546875" customWidth="1"/>
    <col min="3070" max="3070" width="33.42578125" customWidth="1"/>
    <col min="3071" max="3072" width="14.28515625" customWidth="1"/>
    <col min="3073" max="3073" width="15.28515625" bestFit="1" customWidth="1"/>
    <col min="3074" max="3075" width="17.5703125" customWidth="1"/>
    <col min="3076" max="3076" width="8.85546875" customWidth="1"/>
    <col min="3077" max="3077" width="42.7109375" customWidth="1"/>
    <col min="3078" max="3078" width="13.5703125" customWidth="1"/>
    <col min="3079" max="3079" width="14.28515625" customWidth="1"/>
    <col min="3080" max="3080" width="13.28515625" customWidth="1"/>
    <col min="3081" max="3081" width="13.140625" customWidth="1"/>
    <col min="3082" max="3082" width="16.7109375" customWidth="1"/>
    <col min="3083" max="3083" width="17.42578125" customWidth="1"/>
    <col min="3086" max="3086" width="41.7109375" customWidth="1"/>
    <col min="3087" max="3087" width="14" customWidth="1"/>
    <col min="3088" max="3088" width="15.5703125" customWidth="1"/>
    <col min="3089" max="3089" width="15.42578125" customWidth="1"/>
    <col min="3090" max="3090" width="14.42578125" customWidth="1"/>
    <col min="3091" max="3091" width="15.28515625" customWidth="1"/>
    <col min="3092" max="3092" width="16.7109375" customWidth="1"/>
    <col min="3305" max="3305" width="7.7109375" customWidth="1"/>
    <col min="3306" max="3306" width="40.28515625" customWidth="1"/>
    <col min="3307" max="3307" width="12.140625" customWidth="1"/>
    <col min="3308" max="3308" width="13.7109375" customWidth="1"/>
    <col min="3309" max="3309" width="13.28515625" bestFit="1" customWidth="1"/>
    <col min="3310" max="3310" width="17.28515625" customWidth="1"/>
    <col min="3311" max="3311" width="8.85546875" customWidth="1"/>
    <col min="3312" max="3312" width="33.42578125" customWidth="1"/>
    <col min="3313" max="3313" width="14.28515625" customWidth="1"/>
    <col min="3314" max="3314" width="12.85546875" customWidth="1"/>
    <col min="3315" max="3315" width="14.28515625" bestFit="1" customWidth="1"/>
    <col min="3316" max="3316" width="17.5703125" customWidth="1"/>
    <col min="3317" max="3317" width="17.28515625" customWidth="1"/>
    <col min="3318" max="3318" width="8.85546875" customWidth="1"/>
    <col min="3319" max="3319" width="33.42578125" customWidth="1"/>
    <col min="3320" max="3321" width="14.28515625" customWidth="1"/>
    <col min="3322" max="3322" width="15.28515625" bestFit="1" customWidth="1"/>
    <col min="3323" max="3324" width="17.5703125" customWidth="1"/>
    <col min="3325" max="3325" width="8.85546875" customWidth="1"/>
    <col min="3326" max="3326" width="33.42578125" customWidth="1"/>
    <col min="3327" max="3328" width="14.28515625" customWidth="1"/>
    <col min="3329" max="3329" width="15.28515625" bestFit="1" customWidth="1"/>
    <col min="3330" max="3331" width="17.5703125" customWidth="1"/>
    <col min="3332" max="3332" width="8.85546875" customWidth="1"/>
    <col min="3333" max="3333" width="42.7109375" customWidth="1"/>
    <col min="3334" max="3334" width="13.5703125" customWidth="1"/>
    <col min="3335" max="3335" width="14.28515625" customWidth="1"/>
    <col min="3336" max="3336" width="13.28515625" customWidth="1"/>
    <col min="3337" max="3337" width="13.140625" customWidth="1"/>
    <col min="3338" max="3338" width="16.7109375" customWidth="1"/>
    <col min="3339" max="3339" width="17.42578125" customWidth="1"/>
    <col min="3342" max="3342" width="41.7109375" customWidth="1"/>
    <col min="3343" max="3343" width="14" customWidth="1"/>
    <col min="3344" max="3344" width="15.5703125" customWidth="1"/>
    <col min="3345" max="3345" width="15.42578125" customWidth="1"/>
    <col min="3346" max="3346" width="14.42578125" customWidth="1"/>
    <col min="3347" max="3347" width="15.28515625" customWidth="1"/>
    <col min="3348" max="3348" width="16.7109375" customWidth="1"/>
    <col min="3561" max="3561" width="7.7109375" customWidth="1"/>
    <col min="3562" max="3562" width="40.28515625" customWidth="1"/>
    <col min="3563" max="3563" width="12.140625" customWidth="1"/>
    <col min="3564" max="3564" width="13.7109375" customWidth="1"/>
    <col min="3565" max="3565" width="13.28515625" bestFit="1" customWidth="1"/>
    <col min="3566" max="3566" width="17.28515625" customWidth="1"/>
    <col min="3567" max="3567" width="8.85546875" customWidth="1"/>
    <col min="3568" max="3568" width="33.42578125" customWidth="1"/>
    <col min="3569" max="3569" width="14.28515625" customWidth="1"/>
    <col min="3570" max="3570" width="12.85546875" customWidth="1"/>
    <col min="3571" max="3571" width="14.28515625" bestFit="1" customWidth="1"/>
    <col min="3572" max="3572" width="17.5703125" customWidth="1"/>
    <col min="3573" max="3573" width="17.28515625" customWidth="1"/>
    <col min="3574" max="3574" width="8.85546875" customWidth="1"/>
    <col min="3575" max="3575" width="33.42578125" customWidth="1"/>
    <col min="3576" max="3577" width="14.28515625" customWidth="1"/>
    <col min="3578" max="3578" width="15.28515625" bestFit="1" customWidth="1"/>
    <col min="3579" max="3580" width="17.5703125" customWidth="1"/>
    <col min="3581" max="3581" width="8.85546875" customWidth="1"/>
    <col min="3582" max="3582" width="33.42578125" customWidth="1"/>
    <col min="3583" max="3584" width="14.28515625" customWidth="1"/>
    <col min="3585" max="3585" width="15.28515625" bestFit="1" customWidth="1"/>
    <col min="3586" max="3587" width="17.5703125" customWidth="1"/>
    <col min="3588" max="3588" width="8.85546875" customWidth="1"/>
    <col min="3589" max="3589" width="42.7109375" customWidth="1"/>
    <col min="3590" max="3590" width="13.5703125" customWidth="1"/>
    <col min="3591" max="3591" width="14.28515625" customWidth="1"/>
    <col min="3592" max="3592" width="13.28515625" customWidth="1"/>
    <col min="3593" max="3593" width="13.140625" customWidth="1"/>
    <col min="3594" max="3594" width="16.7109375" customWidth="1"/>
    <col min="3595" max="3595" width="17.42578125" customWidth="1"/>
    <col min="3598" max="3598" width="41.7109375" customWidth="1"/>
    <col min="3599" max="3599" width="14" customWidth="1"/>
    <col min="3600" max="3600" width="15.5703125" customWidth="1"/>
    <col min="3601" max="3601" width="15.42578125" customWidth="1"/>
    <col min="3602" max="3602" width="14.42578125" customWidth="1"/>
    <col min="3603" max="3603" width="15.28515625" customWidth="1"/>
    <col min="3604" max="3604" width="16.7109375" customWidth="1"/>
    <col min="3817" max="3817" width="7.7109375" customWidth="1"/>
    <col min="3818" max="3818" width="40.28515625" customWidth="1"/>
    <col min="3819" max="3819" width="12.140625" customWidth="1"/>
    <col min="3820" max="3820" width="13.7109375" customWidth="1"/>
    <col min="3821" max="3821" width="13.28515625" bestFit="1" customWidth="1"/>
    <col min="3822" max="3822" width="17.28515625" customWidth="1"/>
    <col min="3823" max="3823" width="8.85546875" customWidth="1"/>
    <col min="3824" max="3824" width="33.42578125" customWidth="1"/>
    <col min="3825" max="3825" width="14.28515625" customWidth="1"/>
    <col min="3826" max="3826" width="12.85546875" customWidth="1"/>
    <col min="3827" max="3827" width="14.28515625" bestFit="1" customWidth="1"/>
    <col min="3828" max="3828" width="17.5703125" customWidth="1"/>
    <col min="3829" max="3829" width="17.28515625" customWidth="1"/>
    <col min="3830" max="3830" width="8.85546875" customWidth="1"/>
    <col min="3831" max="3831" width="33.42578125" customWidth="1"/>
    <col min="3832" max="3833" width="14.28515625" customWidth="1"/>
    <col min="3834" max="3834" width="15.28515625" bestFit="1" customWidth="1"/>
    <col min="3835" max="3836" width="17.5703125" customWidth="1"/>
    <col min="3837" max="3837" width="8.85546875" customWidth="1"/>
    <col min="3838" max="3838" width="33.42578125" customWidth="1"/>
    <col min="3839" max="3840" width="14.28515625" customWidth="1"/>
    <col min="3841" max="3841" width="15.28515625" bestFit="1" customWidth="1"/>
    <col min="3842" max="3843" width="17.5703125" customWidth="1"/>
    <col min="3844" max="3844" width="8.85546875" customWidth="1"/>
    <col min="3845" max="3845" width="42.7109375" customWidth="1"/>
    <col min="3846" max="3846" width="13.5703125" customWidth="1"/>
    <col min="3847" max="3847" width="14.28515625" customWidth="1"/>
    <col min="3848" max="3848" width="13.28515625" customWidth="1"/>
    <col min="3849" max="3849" width="13.140625" customWidth="1"/>
    <col min="3850" max="3850" width="16.7109375" customWidth="1"/>
    <col min="3851" max="3851" width="17.42578125" customWidth="1"/>
    <col min="3854" max="3854" width="41.7109375" customWidth="1"/>
    <col min="3855" max="3855" width="14" customWidth="1"/>
    <col min="3856" max="3856" width="15.5703125" customWidth="1"/>
    <col min="3857" max="3857" width="15.42578125" customWidth="1"/>
    <col min="3858" max="3858" width="14.42578125" customWidth="1"/>
    <col min="3859" max="3859" width="15.28515625" customWidth="1"/>
    <col min="3860" max="3860" width="16.7109375" customWidth="1"/>
    <col min="4073" max="4073" width="7.7109375" customWidth="1"/>
    <col min="4074" max="4074" width="40.28515625" customWidth="1"/>
    <col min="4075" max="4075" width="12.140625" customWidth="1"/>
    <col min="4076" max="4076" width="13.7109375" customWidth="1"/>
    <col min="4077" max="4077" width="13.28515625" bestFit="1" customWidth="1"/>
    <col min="4078" max="4078" width="17.28515625" customWidth="1"/>
    <col min="4079" max="4079" width="8.85546875" customWidth="1"/>
    <col min="4080" max="4080" width="33.42578125" customWidth="1"/>
    <col min="4081" max="4081" width="14.28515625" customWidth="1"/>
    <col min="4082" max="4082" width="12.85546875" customWidth="1"/>
    <col min="4083" max="4083" width="14.28515625" bestFit="1" customWidth="1"/>
    <col min="4084" max="4084" width="17.5703125" customWidth="1"/>
    <col min="4085" max="4085" width="17.28515625" customWidth="1"/>
    <col min="4086" max="4086" width="8.85546875" customWidth="1"/>
    <col min="4087" max="4087" width="33.42578125" customWidth="1"/>
    <col min="4088" max="4089" width="14.28515625" customWidth="1"/>
    <col min="4090" max="4090" width="15.28515625" bestFit="1" customWidth="1"/>
    <col min="4091" max="4092" width="17.5703125" customWidth="1"/>
    <col min="4093" max="4093" width="8.85546875" customWidth="1"/>
    <col min="4094" max="4094" width="33.42578125" customWidth="1"/>
    <col min="4095" max="4096" width="14.28515625" customWidth="1"/>
    <col min="4097" max="4097" width="15.28515625" bestFit="1" customWidth="1"/>
    <col min="4098" max="4099" width="17.5703125" customWidth="1"/>
    <col min="4100" max="4100" width="8.85546875" customWidth="1"/>
    <col min="4101" max="4101" width="42.7109375" customWidth="1"/>
    <col min="4102" max="4102" width="13.5703125" customWidth="1"/>
    <col min="4103" max="4103" width="14.28515625" customWidth="1"/>
    <col min="4104" max="4104" width="13.28515625" customWidth="1"/>
    <col min="4105" max="4105" width="13.140625" customWidth="1"/>
    <col min="4106" max="4106" width="16.7109375" customWidth="1"/>
    <col min="4107" max="4107" width="17.42578125" customWidth="1"/>
    <col min="4110" max="4110" width="41.7109375" customWidth="1"/>
    <col min="4111" max="4111" width="14" customWidth="1"/>
    <col min="4112" max="4112" width="15.5703125" customWidth="1"/>
    <col min="4113" max="4113" width="15.42578125" customWidth="1"/>
    <col min="4114" max="4114" width="14.42578125" customWidth="1"/>
    <col min="4115" max="4115" width="15.28515625" customWidth="1"/>
    <col min="4116" max="4116" width="16.7109375" customWidth="1"/>
    <col min="4329" max="4329" width="7.7109375" customWidth="1"/>
    <col min="4330" max="4330" width="40.28515625" customWidth="1"/>
    <col min="4331" max="4331" width="12.140625" customWidth="1"/>
    <col min="4332" max="4332" width="13.7109375" customWidth="1"/>
    <col min="4333" max="4333" width="13.28515625" bestFit="1" customWidth="1"/>
    <col min="4334" max="4334" width="17.28515625" customWidth="1"/>
    <col min="4335" max="4335" width="8.85546875" customWidth="1"/>
    <col min="4336" max="4336" width="33.42578125" customWidth="1"/>
    <col min="4337" max="4337" width="14.28515625" customWidth="1"/>
    <col min="4338" max="4338" width="12.85546875" customWidth="1"/>
    <col min="4339" max="4339" width="14.28515625" bestFit="1" customWidth="1"/>
    <col min="4340" max="4340" width="17.5703125" customWidth="1"/>
    <col min="4341" max="4341" width="17.28515625" customWidth="1"/>
    <col min="4342" max="4342" width="8.85546875" customWidth="1"/>
    <col min="4343" max="4343" width="33.42578125" customWidth="1"/>
    <col min="4344" max="4345" width="14.28515625" customWidth="1"/>
    <col min="4346" max="4346" width="15.28515625" bestFit="1" customWidth="1"/>
    <col min="4347" max="4348" width="17.5703125" customWidth="1"/>
    <col min="4349" max="4349" width="8.85546875" customWidth="1"/>
    <col min="4350" max="4350" width="33.42578125" customWidth="1"/>
    <col min="4351" max="4352" width="14.28515625" customWidth="1"/>
    <col min="4353" max="4353" width="15.28515625" bestFit="1" customWidth="1"/>
    <col min="4354" max="4355" width="17.5703125" customWidth="1"/>
    <col min="4356" max="4356" width="8.85546875" customWidth="1"/>
    <col min="4357" max="4357" width="42.7109375" customWidth="1"/>
    <col min="4358" max="4358" width="13.5703125" customWidth="1"/>
    <col min="4359" max="4359" width="14.28515625" customWidth="1"/>
    <col min="4360" max="4360" width="13.28515625" customWidth="1"/>
    <col min="4361" max="4361" width="13.140625" customWidth="1"/>
    <col min="4362" max="4362" width="16.7109375" customWidth="1"/>
    <col min="4363" max="4363" width="17.42578125" customWidth="1"/>
    <col min="4366" max="4366" width="41.7109375" customWidth="1"/>
    <col min="4367" max="4367" width="14" customWidth="1"/>
    <col min="4368" max="4368" width="15.5703125" customWidth="1"/>
    <col min="4369" max="4369" width="15.42578125" customWidth="1"/>
    <col min="4370" max="4370" width="14.42578125" customWidth="1"/>
    <col min="4371" max="4371" width="15.28515625" customWidth="1"/>
    <col min="4372" max="4372" width="16.7109375" customWidth="1"/>
    <col min="4585" max="4585" width="7.7109375" customWidth="1"/>
    <col min="4586" max="4586" width="40.28515625" customWidth="1"/>
    <col min="4587" max="4587" width="12.140625" customWidth="1"/>
    <col min="4588" max="4588" width="13.7109375" customWidth="1"/>
    <col min="4589" max="4589" width="13.28515625" bestFit="1" customWidth="1"/>
    <col min="4590" max="4590" width="17.28515625" customWidth="1"/>
    <col min="4591" max="4591" width="8.85546875" customWidth="1"/>
    <col min="4592" max="4592" width="33.42578125" customWidth="1"/>
    <col min="4593" max="4593" width="14.28515625" customWidth="1"/>
    <col min="4594" max="4594" width="12.85546875" customWidth="1"/>
    <col min="4595" max="4595" width="14.28515625" bestFit="1" customWidth="1"/>
    <col min="4596" max="4596" width="17.5703125" customWidth="1"/>
    <col min="4597" max="4597" width="17.28515625" customWidth="1"/>
    <col min="4598" max="4598" width="8.85546875" customWidth="1"/>
    <col min="4599" max="4599" width="33.42578125" customWidth="1"/>
    <col min="4600" max="4601" width="14.28515625" customWidth="1"/>
    <col min="4602" max="4602" width="15.28515625" bestFit="1" customWidth="1"/>
    <col min="4603" max="4604" width="17.5703125" customWidth="1"/>
    <col min="4605" max="4605" width="8.85546875" customWidth="1"/>
    <col min="4606" max="4606" width="33.42578125" customWidth="1"/>
    <col min="4607" max="4608" width="14.28515625" customWidth="1"/>
    <col min="4609" max="4609" width="15.28515625" bestFit="1" customWidth="1"/>
    <col min="4610" max="4611" width="17.5703125" customWidth="1"/>
    <col min="4612" max="4612" width="8.85546875" customWidth="1"/>
    <col min="4613" max="4613" width="42.7109375" customWidth="1"/>
    <col min="4614" max="4614" width="13.5703125" customWidth="1"/>
    <col min="4615" max="4615" width="14.28515625" customWidth="1"/>
    <col min="4616" max="4616" width="13.28515625" customWidth="1"/>
    <col min="4617" max="4617" width="13.140625" customWidth="1"/>
    <col min="4618" max="4618" width="16.7109375" customWidth="1"/>
    <col min="4619" max="4619" width="17.42578125" customWidth="1"/>
    <col min="4622" max="4622" width="41.7109375" customWidth="1"/>
    <col min="4623" max="4623" width="14" customWidth="1"/>
    <col min="4624" max="4624" width="15.5703125" customWidth="1"/>
    <col min="4625" max="4625" width="15.42578125" customWidth="1"/>
    <col min="4626" max="4626" width="14.42578125" customWidth="1"/>
    <col min="4627" max="4627" width="15.28515625" customWidth="1"/>
    <col min="4628" max="4628" width="16.7109375" customWidth="1"/>
    <col min="4841" max="4841" width="7.7109375" customWidth="1"/>
    <col min="4842" max="4842" width="40.28515625" customWidth="1"/>
    <col min="4843" max="4843" width="12.140625" customWidth="1"/>
    <col min="4844" max="4844" width="13.7109375" customWidth="1"/>
    <col min="4845" max="4845" width="13.28515625" bestFit="1" customWidth="1"/>
    <col min="4846" max="4846" width="17.28515625" customWidth="1"/>
    <col min="4847" max="4847" width="8.85546875" customWidth="1"/>
    <col min="4848" max="4848" width="33.42578125" customWidth="1"/>
    <col min="4849" max="4849" width="14.28515625" customWidth="1"/>
    <col min="4850" max="4850" width="12.85546875" customWidth="1"/>
    <col min="4851" max="4851" width="14.28515625" bestFit="1" customWidth="1"/>
    <col min="4852" max="4852" width="17.5703125" customWidth="1"/>
    <col min="4853" max="4853" width="17.28515625" customWidth="1"/>
    <col min="4854" max="4854" width="8.85546875" customWidth="1"/>
    <col min="4855" max="4855" width="33.42578125" customWidth="1"/>
    <col min="4856" max="4857" width="14.28515625" customWidth="1"/>
    <col min="4858" max="4858" width="15.28515625" bestFit="1" customWidth="1"/>
    <col min="4859" max="4860" width="17.5703125" customWidth="1"/>
    <col min="4861" max="4861" width="8.85546875" customWidth="1"/>
    <col min="4862" max="4862" width="33.42578125" customWidth="1"/>
    <col min="4863" max="4864" width="14.28515625" customWidth="1"/>
    <col min="4865" max="4865" width="15.28515625" bestFit="1" customWidth="1"/>
    <col min="4866" max="4867" width="17.5703125" customWidth="1"/>
    <col min="4868" max="4868" width="8.85546875" customWidth="1"/>
    <col min="4869" max="4869" width="42.7109375" customWidth="1"/>
    <col min="4870" max="4870" width="13.5703125" customWidth="1"/>
    <col min="4871" max="4871" width="14.28515625" customWidth="1"/>
    <col min="4872" max="4872" width="13.28515625" customWidth="1"/>
    <col min="4873" max="4873" width="13.140625" customWidth="1"/>
    <col min="4874" max="4874" width="16.7109375" customWidth="1"/>
    <col min="4875" max="4875" width="17.42578125" customWidth="1"/>
    <col min="4878" max="4878" width="41.7109375" customWidth="1"/>
    <col min="4879" max="4879" width="14" customWidth="1"/>
    <col min="4880" max="4880" width="15.5703125" customWidth="1"/>
    <col min="4881" max="4881" width="15.42578125" customWidth="1"/>
    <col min="4882" max="4882" width="14.42578125" customWidth="1"/>
    <col min="4883" max="4883" width="15.28515625" customWidth="1"/>
    <col min="4884" max="4884" width="16.7109375" customWidth="1"/>
    <col min="5097" max="5097" width="7.7109375" customWidth="1"/>
    <col min="5098" max="5098" width="40.28515625" customWidth="1"/>
    <col min="5099" max="5099" width="12.140625" customWidth="1"/>
    <col min="5100" max="5100" width="13.7109375" customWidth="1"/>
    <col min="5101" max="5101" width="13.28515625" bestFit="1" customWidth="1"/>
    <col min="5102" max="5102" width="17.28515625" customWidth="1"/>
    <col min="5103" max="5103" width="8.85546875" customWidth="1"/>
    <col min="5104" max="5104" width="33.42578125" customWidth="1"/>
    <col min="5105" max="5105" width="14.28515625" customWidth="1"/>
    <col min="5106" max="5106" width="12.85546875" customWidth="1"/>
    <col min="5107" max="5107" width="14.28515625" bestFit="1" customWidth="1"/>
    <col min="5108" max="5108" width="17.5703125" customWidth="1"/>
    <col min="5109" max="5109" width="17.28515625" customWidth="1"/>
    <col min="5110" max="5110" width="8.85546875" customWidth="1"/>
    <col min="5111" max="5111" width="33.42578125" customWidth="1"/>
    <col min="5112" max="5113" width="14.28515625" customWidth="1"/>
    <col min="5114" max="5114" width="15.28515625" bestFit="1" customWidth="1"/>
    <col min="5115" max="5116" width="17.5703125" customWidth="1"/>
    <col min="5117" max="5117" width="8.85546875" customWidth="1"/>
    <col min="5118" max="5118" width="33.42578125" customWidth="1"/>
    <col min="5119" max="5120" width="14.28515625" customWidth="1"/>
    <col min="5121" max="5121" width="15.28515625" bestFit="1" customWidth="1"/>
    <col min="5122" max="5123" width="17.5703125" customWidth="1"/>
    <col min="5124" max="5124" width="8.85546875" customWidth="1"/>
    <col min="5125" max="5125" width="42.7109375" customWidth="1"/>
    <col min="5126" max="5126" width="13.5703125" customWidth="1"/>
    <col min="5127" max="5127" width="14.28515625" customWidth="1"/>
    <col min="5128" max="5128" width="13.28515625" customWidth="1"/>
    <col min="5129" max="5129" width="13.140625" customWidth="1"/>
    <col min="5130" max="5130" width="16.7109375" customWidth="1"/>
    <col min="5131" max="5131" width="17.42578125" customWidth="1"/>
    <col min="5134" max="5134" width="41.7109375" customWidth="1"/>
    <col min="5135" max="5135" width="14" customWidth="1"/>
    <col min="5136" max="5136" width="15.5703125" customWidth="1"/>
    <col min="5137" max="5137" width="15.42578125" customWidth="1"/>
    <col min="5138" max="5138" width="14.42578125" customWidth="1"/>
    <col min="5139" max="5139" width="15.28515625" customWidth="1"/>
    <col min="5140" max="5140" width="16.7109375" customWidth="1"/>
    <col min="5353" max="5353" width="7.7109375" customWidth="1"/>
    <col min="5354" max="5354" width="40.28515625" customWidth="1"/>
    <col min="5355" max="5355" width="12.140625" customWidth="1"/>
    <col min="5356" max="5356" width="13.7109375" customWidth="1"/>
    <col min="5357" max="5357" width="13.28515625" bestFit="1" customWidth="1"/>
    <col min="5358" max="5358" width="17.28515625" customWidth="1"/>
    <col min="5359" max="5359" width="8.85546875" customWidth="1"/>
    <col min="5360" max="5360" width="33.42578125" customWidth="1"/>
    <col min="5361" max="5361" width="14.28515625" customWidth="1"/>
    <col min="5362" max="5362" width="12.85546875" customWidth="1"/>
    <col min="5363" max="5363" width="14.28515625" bestFit="1" customWidth="1"/>
    <col min="5364" max="5364" width="17.5703125" customWidth="1"/>
    <col min="5365" max="5365" width="17.28515625" customWidth="1"/>
    <col min="5366" max="5366" width="8.85546875" customWidth="1"/>
    <col min="5367" max="5367" width="33.42578125" customWidth="1"/>
    <col min="5368" max="5369" width="14.28515625" customWidth="1"/>
    <col min="5370" max="5370" width="15.28515625" bestFit="1" customWidth="1"/>
    <col min="5371" max="5372" width="17.5703125" customWidth="1"/>
    <col min="5373" max="5373" width="8.85546875" customWidth="1"/>
    <col min="5374" max="5374" width="33.42578125" customWidth="1"/>
    <col min="5375" max="5376" width="14.28515625" customWidth="1"/>
    <col min="5377" max="5377" width="15.28515625" bestFit="1" customWidth="1"/>
    <col min="5378" max="5379" width="17.5703125" customWidth="1"/>
    <col min="5380" max="5380" width="8.85546875" customWidth="1"/>
    <col min="5381" max="5381" width="42.7109375" customWidth="1"/>
    <col min="5382" max="5382" width="13.5703125" customWidth="1"/>
    <col min="5383" max="5383" width="14.28515625" customWidth="1"/>
    <col min="5384" max="5384" width="13.28515625" customWidth="1"/>
    <col min="5385" max="5385" width="13.140625" customWidth="1"/>
    <col min="5386" max="5386" width="16.7109375" customWidth="1"/>
    <col min="5387" max="5387" width="17.42578125" customWidth="1"/>
    <col min="5390" max="5390" width="41.7109375" customWidth="1"/>
    <col min="5391" max="5391" width="14" customWidth="1"/>
    <col min="5392" max="5392" width="15.5703125" customWidth="1"/>
    <col min="5393" max="5393" width="15.42578125" customWidth="1"/>
    <col min="5394" max="5394" width="14.42578125" customWidth="1"/>
    <col min="5395" max="5395" width="15.28515625" customWidth="1"/>
    <col min="5396" max="5396" width="16.7109375" customWidth="1"/>
    <col min="5609" max="5609" width="7.7109375" customWidth="1"/>
    <col min="5610" max="5610" width="40.28515625" customWidth="1"/>
    <col min="5611" max="5611" width="12.140625" customWidth="1"/>
    <col min="5612" max="5612" width="13.7109375" customWidth="1"/>
    <col min="5613" max="5613" width="13.28515625" bestFit="1" customWidth="1"/>
    <col min="5614" max="5614" width="17.28515625" customWidth="1"/>
    <col min="5615" max="5615" width="8.85546875" customWidth="1"/>
    <col min="5616" max="5616" width="33.42578125" customWidth="1"/>
    <col min="5617" max="5617" width="14.28515625" customWidth="1"/>
    <col min="5618" max="5618" width="12.85546875" customWidth="1"/>
    <col min="5619" max="5619" width="14.28515625" bestFit="1" customWidth="1"/>
    <col min="5620" max="5620" width="17.5703125" customWidth="1"/>
    <col min="5621" max="5621" width="17.28515625" customWidth="1"/>
    <col min="5622" max="5622" width="8.85546875" customWidth="1"/>
    <col min="5623" max="5623" width="33.42578125" customWidth="1"/>
    <col min="5624" max="5625" width="14.28515625" customWidth="1"/>
    <col min="5626" max="5626" width="15.28515625" bestFit="1" customWidth="1"/>
    <col min="5627" max="5628" width="17.5703125" customWidth="1"/>
    <col min="5629" max="5629" width="8.85546875" customWidth="1"/>
    <col min="5630" max="5630" width="33.42578125" customWidth="1"/>
    <col min="5631" max="5632" width="14.28515625" customWidth="1"/>
    <col min="5633" max="5633" width="15.28515625" bestFit="1" customWidth="1"/>
    <col min="5634" max="5635" width="17.5703125" customWidth="1"/>
    <col min="5636" max="5636" width="8.85546875" customWidth="1"/>
    <col min="5637" max="5637" width="42.7109375" customWidth="1"/>
    <col min="5638" max="5638" width="13.5703125" customWidth="1"/>
    <col min="5639" max="5639" width="14.28515625" customWidth="1"/>
    <col min="5640" max="5640" width="13.28515625" customWidth="1"/>
    <col min="5641" max="5641" width="13.140625" customWidth="1"/>
    <col min="5642" max="5642" width="16.7109375" customWidth="1"/>
    <col min="5643" max="5643" width="17.42578125" customWidth="1"/>
    <col min="5646" max="5646" width="41.7109375" customWidth="1"/>
    <col min="5647" max="5647" width="14" customWidth="1"/>
    <col min="5648" max="5648" width="15.5703125" customWidth="1"/>
    <col min="5649" max="5649" width="15.42578125" customWidth="1"/>
    <col min="5650" max="5650" width="14.42578125" customWidth="1"/>
    <col min="5651" max="5651" width="15.28515625" customWidth="1"/>
    <col min="5652" max="5652" width="16.7109375" customWidth="1"/>
    <col min="5865" max="5865" width="7.7109375" customWidth="1"/>
    <col min="5866" max="5866" width="40.28515625" customWidth="1"/>
    <col min="5867" max="5867" width="12.140625" customWidth="1"/>
    <col min="5868" max="5868" width="13.7109375" customWidth="1"/>
    <col min="5869" max="5869" width="13.28515625" bestFit="1" customWidth="1"/>
    <col min="5870" max="5870" width="17.28515625" customWidth="1"/>
    <col min="5871" max="5871" width="8.85546875" customWidth="1"/>
    <col min="5872" max="5872" width="33.42578125" customWidth="1"/>
    <col min="5873" max="5873" width="14.28515625" customWidth="1"/>
    <col min="5874" max="5874" width="12.85546875" customWidth="1"/>
    <col min="5875" max="5875" width="14.28515625" bestFit="1" customWidth="1"/>
    <col min="5876" max="5876" width="17.5703125" customWidth="1"/>
    <col min="5877" max="5877" width="17.28515625" customWidth="1"/>
    <col min="5878" max="5878" width="8.85546875" customWidth="1"/>
    <col min="5879" max="5879" width="33.42578125" customWidth="1"/>
    <col min="5880" max="5881" width="14.28515625" customWidth="1"/>
    <col min="5882" max="5882" width="15.28515625" bestFit="1" customWidth="1"/>
    <col min="5883" max="5884" width="17.5703125" customWidth="1"/>
    <col min="5885" max="5885" width="8.85546875" customWidth="1"/>
    <col min="5886" max="5886" width="33.42578125" customWidth="1"/>
    <col min="5887" max="5888" width="14.28515625" customWidth="1"/>
    <col min="5889" max="5889" width="15.28515625" bestFit="1" customWidth="1"/>
    <col min="5890" max="5891" width="17.5703125" customWidth="1"/>
    <col min="5892" max="5892" width="8.85546875" customWidth="1"/>
    <col min="5893" max="5893" width="42.7109375" customWidth="1"/>
    <col min="5894" max="5894" width="13.5703125" customWidth="1"/>
    <col min="5895" max="5895" width="14.28515625" customWidth="1"/>
    <col min="5896" max="5896" width="13.28515625" customWidth="1"/>
    <col min="5897" max="5897" width="13.140625" customWidth="1"/>
    <col min="5898" max="5898" width="16.7109375" customWidth="1"/>
    <col min="5899" max="5899" width="17.42578125" customWidth="1"/>
    <col min="5902" max="5902" width="41.7109375" customWidth="1"/>
    <col min="5903" max="5903" width="14" customWidth="1"/>
    <col min="5904" max="5904" width="15.5703125" customWidth="1"/>
    <col min="5905" max="5905" width="15.42578125" customWidth="1"/>
    <col min="5906" max="5906" width="14.42578125" customWidth="1"/>
    <col min="5907" max="5907" width="15.28515625" customWidth="1"/>
    <col min="5908" max="5908" width="16.7109375" customWidth="1"/>
    <col min="6121" max="6121" width="7.7109375" customWidth="1"/>
    <col min="6122" max="6122" width="40.28515625" customWidth="1"/>
    <col min="6123" max="6123" width="12.140625" customWidth="1"/>
    <col min="6124" max="6124" width="13.7109375" customWidth="1"/>
    <col min="6125" max="6125" width="13.28515625" bestFit="1" customWidth="1"/>
    <col min="6126" max="6126" width="17.28515625" customWidth="1"/>
    <col min="6127" max="6127" width="8.85546875" customWidth="1"/>
    <col min="6128" max="6128" width="33.42578125" customWidth="1"/>
    <col min="6129" max="6129" width="14.28515625" customWidth="1"/>
    <col min="6130" max="6130" width="12.85546875" customWidth="1"/>
    <col min="6131" max="6131" width="14.28515625" bestFit="1" customWidth="1"/>
    <col min="6132" max="6132" width="17.5703125" customWidth="1"/>
    <col min="6133" max="6133" width="17.28515625" customWidth="1"/>
    <col min="6134" max="6134" width="8.85546875" customWidth="1"/>
    <col min="6135" max="6135" width="33.42578125" customWidth="1"/>
    <col min="6136" max="6137" width="14.28515625" customWidth="1"/>
    <col min="6138" max="6138" width="15.28515625" bestFit="1" customWidth="1"/>
    <col min="6139" max="6140" width="17.5703125" customWidth="1"/>
    <col min="6141" max="6141" width="8.85546875" customWidth="1"/>
    <col min="6142" max="6142" width="33.42578125" customWidth="1"/>
    <col min="6143" max="6144" width="14.28515625" customWidth="1"/>
    <col min="6145" max="6145" width="15.28515625" bestFit="1" customWidth="1"/>
    <col min="6146" max="6147" width="17.5703125" customWidth="1"/>
    <col min="6148" max="6148" width="8.85546875" customWidth="1"/>
    <col min="6149" max="6149" width="42.7109375" customWidth="1"/>
    <col min="6150" max="6150" width="13.5703125" customWidth="1"/>
    <col min="6151" max="6151" width="14.28515625" customWidth="1"/>
    <col min="6152" max="6152" width="13.28515625" customWidth="1"/>
    <col min="6153" max="6153" width="13.140625" customWidth="1"/>
    <col min="6154" max="6154" width="16.7109375" customWidth="1"/>
    <col min="6155" max="6155" width="17.42578125" customWidth="1"/>
    <col min="6158" max="6158" width="41.7109375" customWidth="1"/>
    <col min="6159" max="6159" width="14" customWidth="1"/>
    <col min="6160" max="6160" width="15.5703125" customWidth="1"/>
    <col min="6161" max="6161" width="15.42578125" customWidth="1"/>
    <col min="6162" max="6162" width="14.42578125" customWidth="1"/>
    <col min="6163" max="6163" width="15.28515625" customWidth="1"/>
    <col min="6164" max="6164" width="16.7109375" customWidth="1"/>
    <col min="6377" max="6377" width="7.7109375" customWidth="1"/>
    <col min="6378" max="6378" width="40.28515625" customWidth="1"/>
    <col min="6379" max="6379" width="12.140625" customWidth="1"/>
    <col min="6380" max="6380" width="13.7109375" customWidth="1"/>
    <col min="6381" max="6381" width="13.28515625" bestFit="1" customWidth="1"/>
    <col min="6382" max="6382" width="17.28515625" customWidth="1"/>
    <col min="6383" max="6383" width="8.85546875" customWidth="1"/>
    <col min="6384" max="6384" width="33.42578125" customWidth="1"/>
    <col min="6385" max="6385" width="14.28515625" customWidth="1"/>
    <col min="6386" max="6386" width="12.85546875" customWidth="1"/>
    <col min="6387" max="6387" width="14.28515625" bestFit="1" customWidth="1"/>
    <col min="6388" max="6388" width="17.5703125" customWidth="1"/>
    <col min="6389" max="6389" width="17.28515625" customWidth="1"/>
    <col min="6390" max="6390" width="8.85546875" customWidth="1"/>
    <col min="6391" max="6391" width="33.42578125" customWidth="1"/>
    <col min="6392" max="6393" width="14.28515625" customWidth="1"/>
    <col min="6394" max="6394" width="15.28515625" bestFit="1" customWidth="1"/>
    <col min="6395" max="6396" width="17.5703125" customWidth="1"/>
    <col min="6397" max="6397" width="8.85546875" customWidth="1"/>
    <col min="6398" max="6398" width="33.42578125" customWidth="1"/>
    <col min="6399" max="6400" width="14.28515625" customWidth="1"/>
    <col min="6401" max="6401" width="15.28515625" bestFit="1" customWidth="1"/>
    <col min="6402" max="6403" width="17.5703125" customWidth="1"/>
    <col min="6404" max="6404" width="8.85546875" customWidth="1"/>
    <col min="6405" max="6405" width="42.7109375" customWidth="1"/>
    <col min="6406" max="6406" width="13.5703125" customWidth="1"/>
    <col min="6407" max="6407" width="14.28515625" customWidth="1"/>
    <col min="6408" max="6408" width="13.28515625" customWidth="1"/>
    <col min="6409" max="6409" width="13.140625" customWidth="1"/>
    <col min="6410" max="6410" width="16.7109375" customWidth="1"/>
    <col min="6411" max="6411" width="17.42578125" customWidth="1"/>
    <col min="6414" max="6414" width="41.7109375" customWidth="1"/>
    <col min="6415" max="6415" width="14" customWidth="1"/>
    <col min="6416" max="6416" width="15.5703125" customWidth="1"/>
    <col min="6417" max="6417" width="15.42578125" customWidth="1"/>
    <col min="6418" max="6418" width="14.42578125" customWidth="1"/>
    <col min="6419" max="6419" width="15.28515625" customWidth="1"/>
    <col min="6420" max="6420" width="16.7109375" customWidth="1"/>
    <col min="6633" max="6633" width="7.7109375" customWidth="1"/>
    <col min="6634" max="6634" width="40.28515625" customWidth="1"/>
    <col min="6635" max="6635" width="12.140625" customWidth="1"/>
    <col min="6636" max="6636" width="13.7109375" customWidth="1"/>
    <col min="6637" max="6637" width="13.28515625" bestFit="1" customWidth="1"/>
    <col min="6638" max="6638" width="17.28515625" customWidth="1"/>
    <col min="6639" max="6639" width="8.85546875" customWidth="1"/>
    <col min="6640" max="6640" width="33.42578125" customWidth="1"/>
    <col min="6641" max="6641" width="14.28515625" customWidth="1"/>
    <col min="6642" max="6642" width="12.85546875" customWidth="1"/>
    <col min="6643" max="6643" width="14.28515625" bestFit="1" customWidth="1"/>
    <col min="6644" max="6644" width="17.5703125" customWidth="1"/>
    <col min="6645" max="6645" width="17.28515625" customWidth="1"/>
    <col min="6646" max="6646" width="8.85546875" customWidth="1"/>
    <col min="6647" max="6647" width="33.42578125" customWidth="1"/>
    <col min="6648" max="6649" width="14.28515625" customWidth="1"/>
    <col min="6650" max="6650" width="15.28515625" bestFit="1" customWidth="1"/>
    <col min="6651" max="6652" width="17.5703125" customWidth="1"/>
    <col min="6653" max="6653" width="8.85546875" customWidth="1"/>
    <col min="6654" max="6654" width="33.42578125" customWidth="1"/>
    <col min="6655" max="6656" width="14.28515625" customWidth="1"/>
    <col min="6657" max="6657" width="15.28515625" bestFit="1" customWidth="1"/>
    <col min="6658" max="6659" width="17.5703125" customWidth="1"/>
    <col min="6660" max="6660" width="8.85546875" customWidth="1"/>
    <col min="6661" max="6661" width="42.7109375" customWidth="1"/>
    <col min="6662" max="6662" width="13.5703125" customWidth="1"/>
    <col min="6663" max="6663" width="14.28515625" customWidth="1"/>
    <col min="6664" max="6664" width="13.28515625" customWidth="1"/>
    <col min="6665" max="6665" width="13.140625" customWidth="1"/>
    <col min="6666" max="6666" width="16.7109375" customWidth="1"/>
    <col min="6667" max="6667" width="17.42578125" customWidth="1"/>
    <col min="6670" max="6670" width="41.7109375" customWidth="1"/>
    <col min="6671" max="6671" width="14" customWidth="1"/>
    <col min="6672" max="6672" width="15.5703125" customWidth="1"/>
    <col min="6673" max="6673" width="15.42578125" customWidth="1"/>
    <col min="6674" max="6674" width="14.42578125" customWidth="1"/>
    <col min="6675" max="6675" width="15.28515625" customWidth="1"/>
    <col min="6676" max="6676" width="16.7109375" customWidth="1"/>
    <col min="6889" max="6889" width="7.7109375" customWidth="1"/>
    <col min="6890" max="6890" width="40.28515625" customWidth="1"/>
    <col min="6891" max="6891" width="12.140625" customWidth="1"/>
    <col min="6892" max="6892" width="13.7109375" customWidth="1"/>
    <col min="6893" max="6893" width="13.28515625" bestFit="1" customWidth="1"/>
    <col min="6894" max="6894" width="17.28515625" customWidth="1"/>
    <col min="6895" max="6895" width="8.85546875" customWidth="1"/>
    <col min="6896" max="6896" width="33.42578125" customWidth="1"/>
    <col min="6897" max="6897" width="14.28515625" customWidth="1"/>
    <col min="6898" max="6898" width="12.85546875" customWidth="1"/>
    <col min="6899" max="6899" width="14.28515625" bestFit="1" customWidth="1"/>
    <col min="6900" max="6900" width="17.5703125" customWidth="1"/>
    <col min="6901" max="6901" width="17.28515625" customWidth="1"/>
    <col min="6902" max="6902" width="8.85546875" customWidth="1"/>
    <col min="6903" max="6903" width="33.42578125" customWidth="1"/>
    <col min="6904" max="6905" width="14.28515625" customWidth="1"/>
    <col min="6906" max="6906" width="15.28515625" bestFit="1" customWidth="1"/>
    <col min="6907" max="6908" width="17.5703125" customWidth="1"/>
    <col min="6909" max="6909" width="8.85546875" customWidth="1"/>
    <col min="6910" max="6910" width="33.42578125" customWidth="1"/>
    <col min="6911" max="6912" width="14.28515625" customWidth="1"/>
    <col min="6913" max="6913" width="15.28515625" bestFit="1" customWidth="1"/>
    <col min="6914" max="6915" width="17.5703125" customWidth="1"/>
    <col min="6916" max="6916" width="8.85546875" customWidth="1"/>
    <col min="6917" max="6917" width="42.7109375" customWidth="1"/>
    <col min="6918" max="6918" width="13.5703125" customWidth="1"/>
    <col min="6919" max="6919" width="14.28515625" customWidth="1"/>
    <col min="6920" max="6920" width="13.28515625" customWidth="1"/>
    <col min="6921" max="6921" width="13.140625" customWidth="1"/>
    <col min="6922" max="6922" width="16.7109375" customWidth="1"/>
    <col min="6923" max="6923" width="17.42578125" customWidth="1"/>
    <col min="6926" max="6926" width="41.7109375" customWidth="1"/>
    <col min="6927" max="6927" width="14" customWidth="1"/>
    <col min="6928" max="6928" width="15.5703125" customWidth="1"/>
    <col min="6929" max="6929" width="15.42578125" customWidth="1"/>
    <col min="6930" max="6930" width="14.42578125" customWidth="1"/>
    <col min="6931" max="6931" width="15.28515625" customWidth="1"/>
    <col min="6932" max="6932" width="16.7109375" customWidth="1"/>
    <col min="7145" max="7145" width="7.7109375" customWidth="1"/>
    <col min="7146" max="7146" width="40.28515625" customWidth="1"/>
    <col min="7147" max="7147" width="12.140625" customWidth="1"/>
    <col min="7148" max="7148" width="13.7109375" customWidth="1"/>
    <col min="7149" max="7149" width="13.28515625" bestFit="1" customWidth="1"/>
    <col min="7150" max="7150" width="17.28515625" customWidth="1"/>
    <col min="7151" max="7151" width="8.85546875" customWidth="1"/>
    <col min="7152" max="7152" width="33.42578125" customWidth="1"/>
    <col min="7153" max="7153" width="14.28515625" customWidth="1"/>
    <col min="7154" max="7154" width="12.85546875" customWidth="1"/>
    <col min="7155" max="7155" width="14.28515625" bestFit="1" customWidth="1"/>
    <col min="7156" max="7156" width="17.5703125" customWidth="1"/>
    <col min="7157" max="7157" width="17.28515625" customWidth="1"/>
    <col min="7158" max="7158" width="8.85546875" customWidth="1"/>
    <col min="7159" max="7159" width="33.42578125" customWidth="1"/>
    <col min="7160" max="7161" width="14.28515625" customWidth="1"/>
    <col min="7162" max="7162" width="15.28515625" bestFit="1" customWidth="1"/>
    <col min="7163" max="7164" width="17.5703125" customWidth="1"/>
    <col min="7165" max="7165" width="8.85546875" customWidth="1"/>
    <col min="7166" max="7166" width="33.42578125" customWidth="1"/>
    <col min="7167" max="7168" width="14.28515625" customWidth="1"/>
    <col min="7169" max="7169" width="15.28515625" bestFit="1" customWidth="1"/>
    <col min="7170" max="7171" width="17.5703125" customWidth="1"/>
    <col min="7172" max="7172" width="8.85546875" customWidth="1"/>
    <col min="7173" max="7173" width="42.7109375" customWidth="1"/>
    <col min="7174" max="7174" width="13.5703125" customWidth="1"/>
    <col min="7175" max="7175" width="14.28515625" customWidth="1"/>
    <col min="7176" max="7176" width="13.28515625" customWidth="1"/>
    <col min="7177" max="7177" width="13.140625" customWidth="1"/>
    <col min="7178" max="7178" width="16.7109375" customWidth="1"/>
    <col min="7179" max="7179" width="17.42578125" customWidth="1"/>
    <col min="7182" max="7182" width="41.7109375" customWidth="1"/>
    <col min="7183" max="7183" width="14" customWidth="1"/>
    <col min="7184" max="7184" width="15.5703125" customWidth="1"/>
    <col min="7185" max="7185" width="15.42578125" customWidth="1"/>
    <col min="7186" max="7186" width="14.42578125" customWidth="1"/>
    <col min="7187" max="7187" width="15.28515625" customWidth="1"/>
    <col min="7188" max="7188" width="16.7109375" customWidth="1"/>
    <col min="7401" max="7401" width="7.7109375" customWidth="1"/>
    <col min="7402" max="7402" width="40.28515625" customWidth="1"/>
    <col min="7403" max="7403" width="12.140625" customWidth="1"/>
    <col min="7404" max="7404" width="13.7109375" customWidth="1"/>
    <col min="7405" max="7405" width="13.28515625" bestFit="1" customWidth="1"/>
    <col min="7406" max="7406" width="17.28515625" customWidth="1"/>
    <col min="7407" max="7407" width="8.85546875" customWidth="1"/>
    <col min="7408" max="7408" width="33.42578125" customWidth="1"/>
    <col min="7409" max="7409" width="14.28515625" customWidth="1"/>
    <col min="7410" max="7410" width="12.85546875" customWidth="1"/>
    <col min="7411" max="7411" width="14.28515625" bestFit="1" customWidth="1"/>
    <col min="7412" max="7412" width="17.5703125" customWidth="1"/>
    <col min="7413" max="7413" width="17.28515625" customWidth="1"/>
    <col min="7414" max="7414" width="8.85546875" customWidth="1"/>
    <col min="7415" max="7415" width="33.42578125" customWidth="1"/>
    <col min="7416" max="7417" width="14.28515625" customWidth="1"/>
    <col min="7418" max="7418" width="15.28515625" bestFit="1" customWidth="1"/>
    <col min="7419" max="7420" width="17.5703125" customWidth="1"/>
    <col min="7421" max="7421" width="8.85546875" customWidth="1"/>
    <col min="7422" max="7422" width="33.42578125" customWidth="1"/>
    <col min="7423" max="7424" width="14.28515625" customWidth="1"/>
    <col min="7425" max="7425" width="15.28515625" bestFit="1" customWidth="1"/>
    <col min="7426" max="7427" width="17.5703125" customWidth="1"/>
    <col min="7428" max="7428" width="8.85546875" customWidth="1"/>
    <col min="7429" max="7429" width="42.7109375" customWidth="1"/>
    <col min="7430" max="7430" width="13.5703125" customWidth="1"/>
    <col min="7431" max="7431" width="14.28515625" customWidth="1"/>
    <col min="7432" max="7432" width="13.28515625" customWidth="1"/>
    <col min="7433" max="7433" width="13.140625" customWidth="1"/>
    <col min="7434" max="7434" width="16.7109375" customWidth="1"/>
    <col min="7435" max="7435" width="17.42578125" customWidth="1"/>
    <col min="7438" max="7438" width="41.7109375" customWidth="1"/>
    <col min="7439" max="7439" width="14" customWidth="1"/>
    <col min="7440" max="7440" width="15.5703125" customWidth="1"/>
    <col min="7441" max="7441" width="15.42578125" customWidth="1"/>
    <col min="7442" max="7442" width="14.42578125" customWidth="1"/>
    <col min="7443" max="7443" width="15.28515625" customWidth="1"/>
    <col min="7444" max="7444" width="16.7109375" customWidth="1"/>
    <col min="7657" max="7657" width="7.7109375" customWidth="1"/>
    <col min="7658" max="7658" width="40.28515625" customWidth="1"/>
    <col min="7659" max="7659" width="12.140625" customWidth="1"/>
    <col min="7660" max="7660" width="13.7109375" customWidth="1"/>
    <col min="7661" max="7661" width="13.28515625" bestFit="1" customWidth="1"/>
    <col min="7662" max="7662" width="17.28515625" customWidth="1"/>
    <col min="7663" max="7663" width="8.85546875" customWidth="1"/>
    <col min="7664" max="7664" width="33.42578125" customWidth="1"/>
    <col min="7665" max="7665" width="14.28515625" customWidth="1"/>
    <col min="7666" max="7666" width="12.85546875" customWidth="1"/>
    <col min="7667" max="7667" width="14.28515625" bestFit="1" customWidth="1"/>
    <col min="7668" max="7668" width="17.5703125" customWidth="1"/>
    <col min="7669" max="7669" width="17.28515625" customWidth="1"/>
    <col min="7670" max="7670" width="8.85546875" customWidth="1"/>
    <col min="7671" max="7671" width="33.42578125" customWidth="1"/>
    <col min="7672" max="7673" width="14.28515625" customWidth="1"/>
    <col min="7674" max="7674" width="15.28515625" bestFit="1" customWidth="1"/>
    <col min="7675" max="7676" width="17.5703125" customWidth="1"/>
    <col min="7677" max="7677" width="8.85546875" customWidth="1"/>
    <col min="7678" max="7678" width="33.42578125" customWidth="1"/>
    <col min="7679" max="7680" width="14.28515625" customWidth="1"/>
    <col min="7681" max="7681" width="15.28515625" bestFit="1" customWidth="1"/>
    <col min="7682" max="7683" width="17.5703125" customWidth="1"/>
    <col min="7684" max="7684" width="8.85546875" customWidth="1"/>
    <col min="7685" max="7685" width="42.7109375" customWidth="1"/>
    <col min="7686" max="7686" width="13.5703125" customWidth="1"/>
    <col min="7687" max="7687" width="14.28515625" customWidth="1"/>
    <col min="7688" max="7688" width="13.28515625" customWidth="1"/>
    <col min="7689" max="7689" width="13.140625" customWidth="1"/>
    <col min="7690" max="7690" width="16.7109375" customWidth="1"/>
    <col min="7691" max="7691" width="17.42578125" customWidth="1"/>
    <col min="7694" max="7694" width="41.7109375" customWidth="1"/>
    <col min="7695" max="7695" width="14" customWidth="1"/>
    <col min="7696" max="7696" width="15.5703125" customWidth="1"/>
    <col min="7697" max="7697" width="15.42578125" customWidth="1"/>
    <col min="7698" max="7698" width="14.42578125" customWidth="1"/>
    <col min="7699" max="7699" width="15.28515625" customWidth="1"/>
    <col min="7700" max="7700" width="16.7109375" customWidth="1"/>
    <col min="7913" max="7913" width="7.7109375" customWidth="1"/>
    <col min="7914" max="7914" width="40.28515625" customWidth="1"/>
    <col min="7915" max="7915" width="12.140625" customWidth="1"/>
    <col min="7916" max="7916" width="13.7109375" customWidth="1"/>
    <col min="7917" max="7917" width="13.28515625" bestFit="1" customWidth="1"/>
    <col min="7918" max="7918" width="17.28515625" customWidth="1"/>
    <col min="7919" max="7919" width="8.85546875" customWidth="1"/>
    <col min="7920" max="7920" width="33.42578125" customWidth="1"/>
    <col min="7921" max="7921" width="14.28515625" customWidth="1"/>
    <col min="7922" max="7922" width="12.85546875" customWidth="1"/>
    <col min="7923" max="7923" width="14.28515625" bestFit="1" customWidth="1"/>
    <col min="7924" max="7924" width="17.5703125" customWidth="1"/>
    <col min="7925" max="7925" width="17.28515625" customWidth="1"/>
    <col min="7926" max="7926" width="8.85546875" customWidth="1"/>
    <col min="7927" max="7927" width="33.42578125" customWidth="1"/>
    <col min="7928" max="7929" width="14.28515625" customWidth="1"/>
    <col min="7930" max="7930" width="15.28515625" bestFit="1" customWidth="1"/>
    <col min="7931" max="7932" width="17.5703125" customWidth="1"/>
    <col min="7933" max="7933" width="8.85546875" customWidth="1"/>
    <col min="7934" max="7934" width="33.42578125" customWidth="1"/>
    <col min="7935" max="7936" width="14.28515625" customWidth="1"/>
    <col min="7937" max="7937" width="15.28515625" bestFit="1" customWidth="1"/>
    <col min="7938" max="7939" width="17.5703125" customWidth="1"/>
    <col min="7940" max="7940" width="8.85546875" customWidth="1"/>
    <col min="7941" max="7941" width="42.7109375" customWidth="1"/>
    <col min="7942" max="7942" width="13.5703125" customWidth="1"/>
    <col min="7943" max="7943" width="14.28515625" customWidth="1"/>
    <col min="7944" max="7944" width="13.28515625" customWidth="1"/>
    <col min="7945" max="7945" width="13.140625" customWidth="1"/>
    <col min="7946" max="7946" width="16.7109375" customWidth="1"/>
    <col min="7947" max="7947" width="17.42578125" customWidth="1"/>
    <col min="7950" max="7950" width="41.7109375" customWidth="1"/>
    <col min="7951" max="7951" width="14" customWidth="1"/>
    <col min="7952" max="7952" width="15.5703125" customWidth="1"/>
    <col min="7953" max="7953" width="15.42578125" customWidth="1"/>
    <col min="7954" max="7954" width="14.42578125" customWidth="1"/>
    <col min="7955" max="7955" width="15.28515625" customWidth="1"/>
    <col min="7956" max="7956" width="16.7109375" customWidth="1"/>
    <col min="8169" max="8169" width="7.7109375" customWidth="1"/>
    <col min="8170" max="8170" width="40.28515625" customWidth="1"/>
    <col min="8171" max="8171" width="12.140625" customWidth="1"/>
    <col min="8172" max="8172" width="13.7109375" customWidth="1"/>
    <col min="8173" max="8173" width="13.28515625" bestFit="1" customWidth="1"/>
    <col min="8174" max="8174" width="17.28515625" customWidth="1"/>
    <col min="8175" max="8175" width="8.85546875" customWidth="1"/>
    <col min="8176" max="8176" width="33.42578125" customWidth="1"/>
    <col min="8177" max="8177" width="14.28515625" customWidth="1"/>
    <col min="8178" max="8178" width="12.85546875" customWidth="1"/>
    <col min="8179" max="8179" width="14.28515625" bestFit="1" customWidth="1"/>
    <col min="8180" max="8180" width="17.5703125" customWidth="1"/>
    <col min="8181" max="8181" width="17.28515625" customWidth="1"/>
    <col min="8182" max="8182" width="8.85546875" customWidth="1"/>
    <col min="8183" max="8183" width="33.42578125" customWidth="1"/>
    <col min="8184" max="8185" width="14.28515625" customWidth="1"/>
    <col min="8186" max="8186" width="15.28515625" bestFit="1" customWidth="1"/>
    <col min="8187" max="8188" width="17.5703125" customWidth="1"/>
    <col min="8189" max="8189" width="8.85546875" customWidth="1"/>
    <col min="8190" max="8190" width="33.42578125" customWidth="1"/>
    <col min="8191" max="8192" width="14.28515625" customWidth="1"/>
    <col min="8193" max="8193" width="15.28515625" bestFit="1" customWidth="1"/>
    <col min="8194" max="8195" width="17.5703125" customWidth="1"/>
    <col min="8196" max="8196" width="8.85546875" customWidth="1"/>
    <col min="8197" max="8197" width="42.7109375" customWidth="1"/>
    <col min="8198" max="8198" width="13.5703125" customWidth="1"/>
    <col min="8199" max="8199" width="14.28515625" customWidth="1"/>
    <col min="8200" max="8200" width="13.28515625" customWidth="1"/>
    <col min="8201" max="8201" width="13.140625" customWidth="1"/>
    <col min="8202" max="8202" width="16.7109375" customWidth="1"/>
    <col min="8203" max="8203" width="17.42578125" customWidth="1"/>
    <col min="8206" max="8206" width="41.7109375" customWidth="1"/>
    <col min="8207" max="8207" width="14" customWidth="1"/>
    <col min="8208" max="8208" width="15.5703125" customWidth="1"/>
    <col min="8209" max="8209" width="15.42578125" customWidth="1"/>
    <col min="8210" max="8210" width="14.42578125" customWidth="1"/>
    <col min="8211" max="8211" width="15.28515625" customWidth="1"/>
    <col min="8212" max="8212" width="16.7109375" customWidth="1"/>
    <col min="8425" max="8425" width="7.7109375" customWidth="1"/>
    <col min="8426" max="8426" width="40.28515625" customWidth="1"/>
    <col min="8427" max="8427" width="12.140625" customWidth="1"/>
    <col min="8428" max="8428" width="13.7109375" customWidth="1"/>
    <col min="8429" max="8429" width="13.28515625" bestFit="1" customWidth="1"/>
    <col min="8430" max="8430" width="17.28515625" customWidth="1"/>
    <col min="8431" max="8431" width="8.85546875" customWidth="1"/>
    <col min="8432" max="8432" width="33.42578125" customWidth="1"/>
    <col min="8433" max="8433" width="14.28515625" customWidth="1"/>
    <col min="8434" max="8434" width="12.85546875" customWidth="1"/>
    <col min="8435" max="8435" width="14.28515625" bestFit="1" customWidth="1"/>
    <col min="8436" max="8436" width="17.5703125" customWidth="1"/>
    <col min="8437" max="8437" width="17.28515625" customWidth="1"/>
    <col min="8438" max="8438" width="8.85546875" customWidth="1"/>
    <col min="8439" max="8439" width="33.42578125" customWidth="1"/>
    <col min="8440" max="8441" width="14.28515625" customWidth="1"/>
    <col min="8442" max="8442" width="15.28515625" bestFit="1" customWidth="1"/>
    <col min="8443" max="8444" width="17.5703125" customWidth="1"/>
    <col min="8445" max="8445" width="8.85546875" customWidth="1"/>
    <col min="8446" max="8446" width="33.42578125" customWidth="1"/>
    <col min="8447" max="8448" width="14.28515625" customWidth="1"/>
    <col min="8449" max="8449" width="15.28515625" bestFit="1" customWidth="1"/>
    <col min="8450" max="8451" width="17.5703125" customWidth="1"/>
    <col min="8452" max="8452" width="8.85546875" customWidth="1"/>
    <col min="8453" max="8453" width="42.7109375" customWidth="1"/>
    <col min="8454" max="8454" width="13.5703125" customWidth="1"/>
    <col min="8455" max="8455" width="14.28515625" customWidth="1"/>
    <col min="8456" max="8456" width="13.28515625" customWidth="1"/>
    <col min="8457" max="8457" width="13.140625" customWidth="1"/>
    <col min="8458" max="8458" width="16.7109375" customWidth="1"/>
    <col min="8459" max="8459" width="17.42578125" customWidth="1"/>
    <col min="8462" max="8462" width="41.7109375" customWidth="1"/>
    <col min="8463" max="8463" width="14" customWidth="1"/>
    <col min="8464" max="8464" width="15.5703125" customWidth="1"/>
    <col min="8465" max="8465" width="15.42578125" customWidth="1"/>
    <col min="8466" max="8466" width="14.42578125" customWidth="1"/>
    <col min="8467" max="8467" width="15.28515625" customWidth="1"/>
    <col min="8468" max="8468" width="16.7109375" customWidth="1"/>
    <col min="8681" max="8681" width="7.7109375" customWidth="1"/>
    <col min="8682" max="8682" width="40.28515625" customWidth="1"/>
    <col min="8683" max="8683" width="12.140625" customWidth="1"/>
    <col min="8684" max="8684" width="13.7109375" customWidth="1"/>
    <col min="8685" max="8685" width="13.28515625" bestFit="1" customWidth="1"/>
    <col min="8686" max="8686" width="17.28515625" customWidth="1"/>
    <col min="8687" max="8687" width="8.85546875" customWidth="1"/>
    <col min="8688" max="8688" width="33.42578125" customWidth="1"/>
    <col min="8689" max="8689" width="14.28515625" customWidth="1"/>
    <col min="8690" max="8690" width="12.85546875" customWidth="1"/>
    <col min="8691" max="8691" width="14.28515625" bestFit="1" customWidth="1"/>
    <col min="8692" max="8692" width="17.5703125" customWidth="1"/>
    <col min="8693" max="8693" width="17.28515625" customWidth="1"/>
    <col min="8694" max="8694" width="8.85546875" customWidth="1"/>
    <col min="8695" max="8695" width="33.42578125" customWidth="1"/>
    <col min="8696" max="8697" width="14.28515625" customWidth="1"/>
    <col min="8698" max="8698" width="15.28515625" bestFit="1" customWidth="1"/>
    <col min="8699" max="8700" width="17.5703125" customWidth="1"/>
    <col min="8701" max="8701" width="8.85546875" customWidth="1"/>
    <col min="8702" max="8702" width="33.42578125" customWidth="1"/>
    <col min="8703" max="8704" width="14.28515625" customWidth="1"/>
    <col min="8705" max="8705" width="15.28515625" bestFit="1" customWidth="1"/>
    <col min="8706" max="8707" width="17.5703125" customWidth="1"/>
    <col min="8708" max="8708" width="8.85546875" customWidth="1"/>
    <col min="8709" max="8709" width="42.7109375" customWidth="1"/>
    <col min="8710" max="8710" width="13.5703125" customWidth="1"/>
    <col min="8711" max="8711" width="14.28515625" customWidth="1"/>
    <col min="8712" max="8712" width="13.28515625" customWidth="1"/>
    <col min="8713" max="8713" width="13.140625" customWidth="1"/>
    <col min="8714" max="8714" width="16.7109375" customWidth="1"/>
    <col min="8715" max="8715" width="17.42578125" customWidth="1"/>
    <col min="8718" max="8718" width="41.7109375" customWidth="1"/>
    <col min="8719" max="8719" width="14" customWidth="1"/>
    <col min="8720" max="8720" width="15.5703125" customWidth="1"/>
    <col min="8721" max="8721" width="15.42578125" customWidth="1"/>
    <col min="8722" max="8722" width="14.42578125" customWidth="1"/>
    <col min="8723" max="8723" width="15.28515625" customWidth="1"/>
    <col min="8724" max="8724" width="16.7109375" customWidth="1"/>
    <col min="8937" max="8937" width="7.7109375" customWidth="1"/>
    <col min="8938" max="8938" width="40.28515625" customWidth="1"/>
    <col min="8939" max="8939" width="12.140625" customWidth="1"/>
    <col min="8940" max="8940" width="13.7109375" customWidth="1"/>
    <col min="8941" max="8941" width="13.28515625" bestFit="1" customWidth="1"/>
    <col min="8942" max="8942" width="17.28515625" customWidth="1"/>
    <col min="8943" max="8943" width="8.85546875" customWidth="1"/>
    <col min="8944" max="8944" width="33.42578125" customWidth="1"/>
    <col min="8945" max="8945" width="14.28515625" customWidth="1"/>
    <col min="8946" max="8946" width="12.85546875" customWidth="1"/>
    <col min="8947" max="8947" width="14.28515625" bestFit="1" customWidth="1"/>
    <col min="8948" max="8948" width="17.5703125" customWidth="1"/>
    <col min="8949" max="8949" width="17.28515625" customWidth="1"/>
    <col min="8950" max="8950" width="8.85546875" customWidth="1"/>
    <col min="8951" max="8951" width="33.42578125" customWidth="1"/>
    <col min="8952" max="8953" width="14.28515625" customWidth="1"/>
    <col min="8954" max="8954" width="15.28515625" bestFit="1" customWidth="1"/>
    <col min="8955" max="8956" width="17.5703125" customWidth="1"/>
    <col min="8957" max="8957" width="8.85546875" customWidth="1"/>
    <col min="8958" max="8958" width="33.42578125" customWidth="1"/>
    <col min="8959" max="8960" width="14.28515625" customWidth="1"/>
    <col min="8961" max="8961" width="15.28515625" bestFit="1" customWidth="1"/>
    <col min="8962" max="8963" width="17.5703125" customWidth="1"/>
    <col min="8964" max="8964" width="8.85546875" customWidth="1"/>
    <col min="8965" max="8965" width="42.7109375" customWidth="1"/>
    <col min="8966" max="8966" width="13.5703125" customWidth="1"/>
    <col min="8967" max="8967" width="14.28515625" customWidth="1"/>
    <col min="8968" max="8968" width="13.28515625" customWidth="1"/>
    <col min="8969" max="8969" width="13.140625" customWidth="1"/>
    <col min="8970" max="8970" width="16.7109375" customWidth="1"/>
    <col min="8971" max="8971" width="17.42578125" customWidth="1"/>
    <col min="8974" max="8974" width="41.7109375" customWidth="1"/>
    <col min="8975" max="8975" width="14" customWidth="1"/>
    <col min="8976" max="8976" width="15.5703125" customWidth="1"/>
    <col min="8977" max="8977" width="15.42578125" customWidth="1"/>
    <col min="8978" max="8978" width="14.42578125" customWidth="1"/>
    <col min="8979" max="8979" width="15.28515625" customWidth="1"/>
    <col min="8980" max="8980" width="16.7109375" customWidth="1"/>
    <col min="9193" max="9193" width="7.7109375" customWidth="1"/>
    <col min="9194" max="9194" width="40.28515625" customWidth="1"/>
    <col min="9195" max="9195" width="12.140625" customWidth="1"/>
    <col min="9196" max="9196" width="13.7109375" customWidth="1"/>
    <col min="9197" max="9197" width="13.28515625" bestFit="1" customWidth="1"/>
    <col min="9198" max="9198" width="17.28515625" customWidth="1"/>
    <col min="9199" max="9199" width="8.85546875" customWidth="1"/>
    <col min="9200" max="9200" width="33.42578125" customWidth="1"/>
    <col min="9201" max="9201" width="14.28515625" customWidth="1"/>
    <col min="9202" max="9202" width="12.85546875" customWidth="1"/>
    <col min="9203" max="9203" width="14.28515625" bestFit="1" customWidth="1"/>
    <col min="9204" max="9204" width="17.5703125" customWidth="1"/>
    <col min="9205" max="9205" width="17.28515625" customWidth="1"/>
    <col min="9206" max="9206" width="8.85546875" customWidth="1"/>
    <col min="9207" max="9207" width="33.42578125" customWidth="1"/>
    <col min="9208" max="9209" width="14.28515625" customWidth="1"/>
    <col min="9210" max="9210" width="15.28515625" bestFit="1" customWidth="1"/>
    <col min="9211" max="9212" width="17.5703125" customWidth="1"/>
    <col min="9213" max="9213" width="8.85546875" customWidth="1"/>
    <col min="9214" max="9214" width="33.42578125" customWidth="1"/>
    <col min="9215" max="9216" width="14.28515625" customWidth="1"/>
    <col min="9217" max="9217" width="15.28515625" bestFit="1" customWidth="1"/>
    <col min="9218" max="9219" width="17.5703125" customWidth="1"/>
    <col min="9220" max="9220" width="8.85546875" customWidth="1"/>
    <col min="9221" max="9221" width="42.7109375" customWidth="1"/>
    <col min="9222" max="9222" width="13.5703125" customWidth="1"/>
    <col min="9223" max="9223" width="14.28515625" customWidth="1"/>
    <col min="9224" max="9224" width="13.28515625" customWidth="1"/>
    <col min="9225" max="9225" width="13.140625" customWidth="1"/>
    <col min="9226" max="9226" width="16.7109375" customWidth="1"/>
    <col min="9227" max="9227" width="17.42578125" customWidth="1"/>
    <col min="9230" max="9230" width="41.7109375" customWidth="1"/>
    <col min="9231" max="9231" width="14" customWidth="1"/>
    <col min="9232" max="9232" width="15.5703125" customWidth="1"/>
    <col min="9233" max="9233" width="15.42578125" customWidth="1"/>
    <col min="9234" max="9234" width="14.42578125" customWidth="1"/>
    <col min="9235" max="9235" width="15.28515625" customWidth="1"/>
    <col min="9236" max="9236" width="16.7109375" customWidth="1"/>
    <col min="9449" max="9449" width="7.7109375" customWidth="1"/>
    <col min="9450" max="9450" width="40.28515625" customWidth="1"/>
    <col min="9451" max="9451" width="12.140625" customWidth="1"/>
    <col min="9452" max="9452" width="13.7109375" customWidth="1"/>
    <col min="9453" max="9453" width="13.28515625" bestFit="1" customWidth="1"/>
    <col min="9454" max="9454" width="17.28515625" customWidth="1"/>
    <col min="9455" max="9455" width="8.85546875" customWidth="1"/>
    <col min="9456" max="9456" width="33.42578125" customWidth="1"/>
    <col min="9457" max="9457" width="14.28515625" customWidth="1"/>
    <col min="9458" max="9458" width="12.85546875" customWidth="1"/>
    <col min="9459" max="9459" width="14.28515625" bestFit="1" customWidth="1"/>
    <col min="9460" max="9460" width="17.5703125" customWidth="1"/>
    <col min="9461" max="9461" width="17.28515625" customWidth="1"/>
    <col min="9462" max="9462" width="8.85546875" customWidth="1"/>
    <col min="9463" max="9463" width="33.42578125" customWidth="1"/>
    <col min="9464" max="9465" width="14.28515625" customWidth="1"/>
    <col min="9466" max="9466" width="15.28515625" bestFit="1" customWidth="1"/>
    <col min="9467" max="9468" width="17.5703125" customWidth="1"/>
    <col min="9469" max="9469" width="8.85546875" customWidth="1"/>
    <col min="9470" max="9470" width="33.42578125" customWidth="1"/>
    <col min="9471" max="9472" width="14.28515625" customWidth="1"/>
    <col min="9473" max="9473" width="15.28515625" bestFit="1" customWidth="1"/>
    <col min="9474" max="9475" width="17.5703125" customWidth="1"/>
    <col min="9476" max="9476" width="8.85546875" customWidth="1"/>
    <col min="9477" max="9477" width="42.7109375" customWidth="1"/>
    <col min="9478" max="9478" width="13.5703125" customWidth="1"/>
    <col min="9479" max="9479" width="14.28515625" customWidth="1"/>
    <col min="9480" max="9480" width="13.28515625" customWidth="1"/>
    <col min="9481" max="9481" width="13.140625" customWidth="1"/>
    <col min="9482" max="9482" width="16.7109375" customWidth="1"/>
    <col min="9483" max="9483" width="17.42578125" customWidth="1"/>
    <col min="9486" max="9486" width="41.7109375" customWidth="1"/>
    <col min="9487" max="9487" width="14" customWidth="1"/>
    <col min="9488" max="9488" width="15.5703125" customWidth="1"/>
    <col min="9489" max="9489" width="15.42578125" customWidth="1"/>
    <col min="9490" max="9490" width="14.42578125" customWidth="1"/>
    <col min="9491" max="9491" width="15.28515625" customWidth="1"/>
    <col min="9492" max="9492" width="16.7109375" customWidth="1"/>
    <col min="9705" max="9705" width="7.7109375" customWidth="1"/>
    <col min="9706" max="9706" width="40.28515625" customWidth="1"/>
    <col min="9707" max="9707" width="12.140625" customWidth="1"/>
    <col min="9708" max="9708" width="13.7109375" customWidth="1"/>
    <col min="9709" max="9709" width="13.28515625" bestFit="1" customWidth="1"/>
    <col min="9710" max="9710" width="17.28515625" customWidth="1"/>
    <col min="9711" max="9711" width="8.85546875" customWidth="1"/>
    <col min="9712" max="9712" width="33.42578125" customWidth="1"/>
    <col min="9713" max="9713" width="14.28515625" customWidth="1"/>
    <col min="9714" max="9714" width="12.85546875" customWidth="1"/>
    <col min="9715" max="9715" width="14.28515625" bestFit="1" customWidth="1"/>
    <col min="9716" max="9716" width="17.5703125" customWidth="1"/>
    <col min="9717" max="9717" width="17.28515625" customWidth="1"/>
    <col min="9718" max="9718" width="8.85546875" customWidth="1"/>
    <col min="9719" max="9719" width="33.42578125" customWidth="1"/>
    <col min="9720" max="9721" width="14.28515625" customWidth="1"/>
    <col min="9722" max="9722" width="15.28515625" bestFit="1" customWidth="1"/>
    <col min="9723" max="9724" width="17.5703125" customWidth="1"/>
    <col min="9725" max="9725" width="8.85546875" customWidth="1"/>
    <col min="9726" max="9726" width="33.42578125" customWidth="1"/>
    <col min="9727" max="9728" width="14.28515625" customWidth="1"/>
    <col min="9729" max="9729" width="15.28515625" bestFit="1" customWidth="1"/>
    <col min="9730" max="9731" width="17.5703125" customWidth="1"/>
    <col min="9732" max="9732" width="8.85546875" customWidth="1"/>
    <col min="9733" max="9733" width="42.7109375" customWidth="1"/>
    <col min="9734" max="9734" width="13.5703125" customWidth="1"/>
    <col min="9735" max="9735" width="14.28515625" customWidth="1"/>
    <col min="9736" max="9736" width="13.28515625" customWidth="1"/>
    <col min="9737" max="9737" width="13.140625" customWidth="1"/>
    <col min="9738" max="9738" width="16.7109375" customWidth="1"/>
    <col min="9739" max="9739" width="17.42578125" customWidth="1"/>
    <col min="9742" max="9742" width="41.7109375" customWidth="1"/>
    <col min="9743" max="9743" width="14" customWidth="1"/>
    <col min="9744" max="9744" width="15.5703125" customWidth="1"/>
    <col min="9745" max="9745" width="15.42578125" customWidth="1"/>
    <col min="9746" max="9746" width="14.42578125" customWidth="1"/>
    <col min="9747" max="9747" width="15.28515625" customWidth="1"/>
    <col min="9748" max="9748" width="16.7109375" customWidth="1"/>
    <col min="9961" max="9961" width="7.7109375" customWidth="1"/>
    <col min="9962" max="9962" width="40.28515625" customWidth="1"/>
    <col min="9963" max="9963" width="12.140625" customWidth="1"/>
    <col min="9964" max="9964" width="13.7109375" customWidth="1"/>
    <col min="9965" max="9965" width="13.28515625" bestFit="1" customWidth="1"/>
    <col min="9966" max="9966" width="17.28515625" customWidth="1"/>
    <col min="9967" max="9967" width="8.85546875" customWidth="1"/>
    <col min="9968" max="9968" width="33.42578125" customWidth="1"/>
    <col min="9969" max="9969" width="14.28515625" customWidth="1"/>
    <col min="9970" max="9970" width="12.85546875" customWidth="1"/>
    <col min="9971" max="9971" width="14.28515625" bestFit="1" customWidth="1"/>
    <col min="9972" max="9972" width="17.5703125" customWidth="1"/>
    <col min="9973" max="9973" width="17.28515625" customWidth="1"/>
    <col min="9974" max="9974" width="8.85546875" customWidth="1"/>
    <col min="9975" max="9975" width="33.42578125" customWidth="1"/>
    <col min="9976" max="9977" width="14.28515625" customWidth="1"/>
    <col min="9978" max="9978" width="15.28515625" bestFit="1" customWidth="1"/>
    <col min="9979" max="9980" width="17.5703125" customWidth="1"/>
    <col min="9981" max="9981" width="8.85546875" customWidth="1"/>
    <col min="9982" max="9982" width="33.42578125" customWidth="1"/>
    <col min="9983" max="9984" width="14.28515625" customWidth="1"/>
    <col min="9985" max="9985" width="15.28515625" bestFit="1" customWidth="1"/>
    <col min="9986" max="9987" width="17.5703125" customWidth="1"/>
    <col min="9988" max="9988" width="8.85546875" customWidth="1"/>
    <col min="9989" max="9989" width="42.7109375" customWidth="1"/>
    <col min="9990" max="9990" width="13.5703125" customWidth="1"/>
    <col min="9991" max="9991" width="14.28515625" customWidth="1"/>
    <col min="9992" max="9992" width="13.28515625" customWidth="1"/>
    <col min="9993" max="9993" width="13.140625" customWidth="1"/>
    <col min="9994" max="9994" width="16.7109375" customWidth="1"/>
    <col min="9995" max="9995" width="17.42578125" customWidth="1"/>
    <col min="9998" max="9998" width="41.7109375" customWidth="1"/>
    <col min="9999" max="9999" width="14" customWidth="1"/>
    <col min="10000" max="10000" width="15.5703125" customWidth="1"/>
    <col min="10001" max="10001" width="15.42578125" customWidth="1"/>
    <col min="10002" max="10002" width="14.42578125" customWidth="1"/>
    <col min="10003" max="10003" width="15.28515625" customWidth="1"/>
    <col min="10004" max="10004" width="16.7109375" customWidth="1"/>
    <col min="10217" max="10217" width="7.7109375" customWidth="1"/>
    <col min="10218" max="10218" width="40.28515625" customWidth="1"/>
    <col min="10219" max="10219" width="12.140625" customWidth="1"/>
    <col min="10220" max="10220" width="13.7109375" customWidth="1"/>
    <col min="10221" max="10221" width="13.28515625" bestFit="1" customWidth="1"/>
    <col min="10222" max="10222" width="17.28515625" customWidth="1"/>
    <col min="10223" max="10223" width="8.85546875" customWidth="1"/>
    <col min="10224" max="10224" width="33.42578125" customWidth="1"/>
    <col min="10225" max="10225" width="14.28515625" customWidth="1"/>
    <col min="10226" max="10226" width="12.85546875" customWidth="1"/>
    <col min="10227" max="10227" width="14.28515625" bestFit="1" customWidth="1"/>
    <col min="10228" max="10228" width="17.5703125" customWidth="1"/>
    <col min="10229" max="10229" width="17.28515625" customWidth="1"/>
    <col min="10230" max="10230" width="8.85546875" customWidth="1"/>
    <col min="10231" max="10231" width="33.42578125" customWidth="1"/>
    <col min="10232" max="10233" width="14.28515625" customWidth="1"/>
    <col min="10234" max="10234" width="15.28515625" bestFit="1" customWidth="1"/>
    <col min="10235" max="10236" width="17.5703125" customWidth="1"/>
    <col min="10237" max="10237" width="8.85546875" customWidth="1"/>
    <col min="10238" max="10238" width="33.42578125" customWidth="1"/>
    <col min="10239" max="10240" width="14.28515625" customWidth="1"/>
    <col min="10241" max="10241" width="15.28515625" bestFit="1" customWidth="1"/>
    <col min="10242" max="10243" width="17.5703125" customWidth="1"/>
    <col min="10244" max="10244" width="8.85546875" customWidth="1"/>
    <col min="10245" max="10245" width="42.7109375" customWidth="1"/>
    <col min="10246" max="10246" width="13.5703125" customWidth="1"/>
    <col min="10247" max="10247" width="14.28515625" customWidth="1"/>
    <col min="10248" max="10248" width="13.28515625" customWidth="1"/>
    <col min="10249" max="10249" width="13.140625" customWidth="1"/>
    <col min="10250" max="10250" width="16.7109375" customWidth="1"/>
    <col min="10251" max="10251" width="17.42578125" customWidth="1"/>
    <col min="10254" max="10254" width="41.7109375" customWidth="1"/>
    <col min="10255" max="10255" width="14" customWidth="1"/>
    <col min="10256" max="10256" width="15.5703125" customWidth="1"/>
    <col min="10257" max="10257" width="15.42578125" customWidth="1"/>
    <col min="10258" max="10258" width="14.42578125" customWidth="1"/>
    <col min="10259" max="10259" width="15.28515625" customWidth="1"/>
    <col min="10260" max="10260" width="16.7109375" customWidth="1"/>
    <col min="10473" max="10473" width="7.7109375" customWidth="1"/>
    <col min="10474" max="10474" width="40.28515625" customWidth="1"/>
    <col min="10475" max="10475" width="12.140625" customWidth="1"/>
    <col min="10476" max="10476" width="13.7109375" customWidth="1"/>
    <col min="10477" max="10477" width="13.28515625" bestFit="1" customWidth="1"/>
    <col min="10478" max="10478" width="17.28515625" customWidth="1"/>
    <col min="10479" max="10479" width="8.85546875" customWidth="1"/>
    <col min="10480" max="10480" width="33.42578125" customWidth="1"/>
    <col min="10481" max="10481" width="14.28515625" customWidth="1"/>
    <col min="10482" max="10482" width="12.85546875" customWidth="1"/>
    <col min="10483" max="10483" width="14.28515625" bestFit="1" customWidth="1"/>
    <col min="10484" max="10484" width="17.5703125" customWidth="1"/>
    <col min="10485" max="10485" width="17.28515625" customWidth="1"/>
    <col min="10486" max="10486" width="8.85546875" customWidth="1"/>
    <col min="10487" max="10487" width="33.42578125" customWidth="1"/>
    <col min="10488" max="10489" width="14.28515625" customWidth="1"/>
    <col min="10490" max="10490" width="15.28515625" bestFit="1" customWidth="1"/>
    <col min="10491" max="10492" width="17.5703125" customWidth="1"/>
    <col min="10493" max="10493" width="8.85546875" customWidth="1"/>
    <col min="10494" max="10494" width="33.42578125" customWidth="1"/>
    <col min="10495" max="10496" width="14.28515625" customWidth="1"/>
    <col min="10497" max="10497" width="15.28515625" bestFit="1" customWidth="1"/>
    <col min="10498" max="10499" width="17.5703125" customWidth="1"/>
    <col min="10500" max="10500" width="8.85546875" customWidth="1"/>
    <col min="10501" max="10501" width="42.7109375" customWidth="1"/>
    <col min="10502" max="10502" width="13.5703125" customWidth="1"/>
    <col min="10503" max="10503" width="14.28515625" customWidth="1"/>
    <col min="10504" max="10504" width="13.28515625" customWidth="1"/>
    <col min="10505" max="10505" width="13.140625" customWidth="1"/>
    <col min="10506" max="10506" width="16.7109375" customWidth="1"/>
    <col min="10507" max="10507" width="17.42578125" customWidth="1"/>
    <col min="10510" max="10510" width="41.7109375" customWidth="1"/>
    <col min="10511" max="10511" width="14" customWidth="1"/>
    <col min="10512" max="10512" width="15.5703125" customWidth="1"/>
    <col min="10513" max="10513" width="15.42578125" customWidth="1"/>
    <col min="10514" max="10514" width="14.42578125" customWidth="1"/>
    <col min="10515" max="10515" width="15.28515625" customWidth="1"/>
    <col min="10516" max="10516" width="16.7109375" customWidth="1"/>
    <col min="10729" max="10729" width="7.7109375" customWidth="1"/>
    <col min="10730" max="10730" width="40.28515625" customWidth="1"/>
    <col min="10731" max="10731" width="12.140625" customWidth="1"/>
    <col min="10732" max="10732" width="13.7109375" customWidth="1"/>
    <col min="10733" max="10733" width="13.28515625" bestFit="1" customWidth="1"/>
    <col min="10734" max="10734" width="17.28515625" customWidth="1"/>
    <col min="10735" max="10735" width="8.85546875" customWidth="1"/>
    <col min="10736" max="10736" width="33.42578125" customWidth="1"/>
    <col min="10737" max="10737" width="14.28515625" customWidth="1"/>
    <col min="10738" max="10738" width="12.85546875" customWidth="1"/>
    <col min="10739" max="10739" width="14.28515625" bestFit="1" customWidth="1"/>
    <col min="10740" max="10740" width="17.5703125" customWidth="1"/>
    <col min="10741" max="10741" width="17.28515625" customWidth="1"/>
    <col min="10742" max="10742" width="8.85546875" customWidth="1"/>
    <col min="10743" max="10743" width="33.42578125" customWidth="1"/>
    <col min="10744" max="10745" width="14.28515625" customWidth="1"/>
    <col min="10746" max="10746" width="15.28515625" bestFit="1" customWidth="1"/>
    <col min="10747" max="10748" width="17.5703125" customWidth="1"/>
    <col min="10749" max="10749" width="8.85546875" customWidth="1"/>
    <col min="10750" max="10750" width="33.42578125" customWidth="1"/>
    <col min="10751" max="10752" width="14.28515625" customWidth="1"/>
    <col min="10753" max="10753" width="15.28515625" bestFit="1" customWidth="1"/>
    <col min="10754" max="10755" width="17.5703125" customWidth="1"/>
    <col min="10756" max="10756" width="8.85546875" customWidth="1"/>
    <col min="10757" max="10757" width="42.7109375" customWidth="1"/>
    <col min="10758" max="10758" width="13.5703125" customWidth="1"/>
    <col min="10759" max="10759" width="14.28515625" customWidth="1"/>
    <col min="10760" max="10760" width="13.28515625" customWidth="1"/>
    <col min="10761" max="10761" width="13.140625" customWidth="1"/>
    <col min="10762" max="10762" width="16.7109375" customWidth="1"/>
    <col min="10763" max="10763" width="17.42578125" customWidth="1"/>
    <col min="10766" max="10766" width="41.7109375" customWidth="1"/>
    <col min="10767" max="10767" width="14" customWidth="1"/>
    <col min="10768" max="10768" width="15.5703125" customWidth="1"/>
    <col min="10769" max="10769" width="15.42578125" customWidth="1"/>
    <col min="10770" max="10770" width="14.42578125" customWidth="1"/>
    <col min="10771" max="10771" width="15.28515625" customWidth="1"/>
    <col min="10772" max="10772" width="16.7109375" customWidth="1"/>
    <col min="10985" max="10985" width="7.7109375" customWidth="1"/>
    <col min="10986" max="10986" width="40.28515625" customWidth="1"/>
    <col min="10987" max="10987" width="12.140625" customWidth="1"/>
    <col min="10988" max="10988" width="13.7109375" customWidth="1"/>
    <col min="10989" max="10989" width="13.28515625" bestFit="1" customWidth="1"/>
    <col min="10990" max="10990" width="17.28515625" customWidth="1"/>
    <col min="10991" max="10991" width="8.85546875" customWidth="1"/>
    <col min="10992" max="10992" width="33.42578125" customWidth="1"/>
    <col min="10993" max="10993" width="14.28515625" customWidth="1"/>
    <col min="10994" max="10994" width="12.85546875" customWidth="1"/>
    <col min="10995" max="10995" width="14.28515625" bestFit="1" customWidth="1"/>
    <col min="10996" max="10996" width="17.5703125" customWidth="1"/>
    <col min="10997" max="10997" width="17.28515625" customWidth="1"/>
    <col min="10998" max="10998" width="8.85546875" customWidth="1"/>
    <col min="10999" max="10999" width="33.42578125" customWidth="1"/>
    <col min="11000" max="11001" width="14.28515625" customWidth="1"/>
    <col min="11002" max="11002" width="15.28515625" bestFit="1" customWidth="1"/>
    <col min="11003" max="11004" width="17.5703125" customWidth="1"/>
    <col min="11005" max="11005" width="8.85546875" customWidth="1"/>
    <col min="11006" max="11006" width="33.42578125" customWidth="1"/>
    <col min="11007" max="11008" width="14.28515625" customWidth="1"/>
    <col min="11009" max="11009" width="15.28515625" bestFit="1" customWidth="1"/>
    <col min="11010" max="11011" width="17.5703125" customWidth="1"/>
    <col min="11012" max="11012" width="8.85546875" customWidth="1"/>
    <col min="11013" max="11013" width="42.7109375" customWidth="1"/>
    <col min="11014" max="11014" width="13.5703125" customWidth="1"/>
    <col min="11015" max="11015" width="14.28515625" customWidth="1"/>
    <col min="11016" max="11016" width="13.28515625" customWidth="1"/>
    <col min="11017" max="11017" width="13.140625" customWidth="1"/>
    <col min="11018" max="11018" width="16.7109375" customWidth="1"/>
    <col min="11019" max="11019" width="17.42578125" customWidth="1"/>
    <col min="11022" max="11022" width="41.7109375" customWidth="1"/>
    <col min="11023" max="11023" width="14" customWidth="1"/>
    <col min="11024" max="11024" width="15.5703125" customWidth="1"/>
    <col min="11025" max="11025" width="15.42578125" customWidth="1"/>
    <col min="11026" max="11026" width="14.42578125" customWidth="1"/>
    <col min="11027" max="11027" width="15.28515625" customWidth="1"/>
    <col min="11028" max="11028" width="16.7109375" customWidth="1"/>
    <col min="11241" max="11241" width="7.7109375" customWidth="1"/>
    <col min="11242" max="11242" width="40.28515625" customWidth="1"/>
    <col min="11243" max="11243" width="12.140625" customWidth="1"/>
    <col min="11244" max="11244" width="13.7109375" customWidth="1"/>
    <col min="11245" max="11245" width="13.28515625" bestFit="1" customWidth="1"/>
    <col min="11246" max="11246" width="17.28515625" customWidth="1"/>
    <col min="11247" max="11247" width="8.85546875" customWidth="1"/>
    <col min="11248" max="11248" width="33.42578125" customWidth="1"/>
    <col min="11249" max="11249" width="14.28515625" customWidth="1"/>
    <col min="11250" max="11250" width="12.85546875" customWidth="1"/>
    <col min="11251" max="11251" width="14.28515625" bestFit="1" customWidth="1"/>
    <col min="11252" max="11252" width="17.5703125" customWidth="1"/>
    <col min="11253" max="11253" width="17.28515625" customWidth="1"/>
    <col min="11254" max="11254" width="8.85546875" customWidth="1"/>
    <col min="11255" max="11255" width="33.42578125" customWidth="1"/>
    <col min="11256" max="11257" width="14.28515625" customWidth="1"/>
    <col min="11258" max="11258" width="15.28515625" bestFit="1" customWidth="1"/>
    <col min="11259" max="11260" width="17.5703125" customWidth="1"/>
    <col min="11261" max="11261" width="8.85546875" customWidth="1"/>
    <col min="11262" max="11262" width="33.42578125" customWidth="1"/>
    <col min="11263" max="11264" width="14.28515625" customWidth="1"/>
    <col min="11265" max="11265" width="15.28515625" bestFit="1" customWidth="1"/>
    <col min="11266" max="11267" width="17.5703125" customWidth="1"/>
    <col min="11268" max="11268" width="8.85546875" customWidth="1"/>
    <col min="11269" max="11269" width="42.7109375" customWidth="1"/>
    <col min="11270" max="11270" width="13.5703125" customWidth="1"/>
    <col min="11271" max="11271" width="14.28515625" customWidth="1"/>
    <col min="11272" max="11272" width="13.28515625" customWidth="1"/>
    <col min="11273" max="11273" width="13.140625" customWidth="1"/>
    <col min="11274" max="11274" width="16.7109375" customWidth="1"/>
    <col min="11275" max="11275" width="17.42578125" customWidth="1"/>
    <col min="11278" max="11278" width="41.7109375" customWidth="1"/>
    <col min="11279" max="11279" width="14" customWidth="1"/>
    <col min="11280" max="11280" width="15.5703125" customWidth="1"/>
    <col min="11281" max="11281" width="15.42578125" customWidth="1"/>
    <col min="11282" max="11282" width="14.42578125" customWidth="1"/>
    <col min="11283" max="11283" width="15.28515625" customWidth="1"/>
    <col min="11284" max="11284" width="16.7109375" customWidth="1"/>
    <col min="11497" max="11497" width="7.7109375" customWidth="1"/>
    <col min="11498" max="11498" width="40.28515625" customWidth="1"/>
    <col min="11499" max="11499" width="12.140625" customWidth="1"/>
    <col min="11500" max="11500" width="13.7109375" customWidth="1"/>
    <col min="11501" max="11501" width="13.28515625" bestFit="1" customWidth="1"/>
    <col min="11502" max="11502" width="17.28515625" customWidth="1"/>
    <col min="11503" max="11503" width="8.85546875" customWidth="1"/>
    <col min="11504" max="11504" width="33.42578125" customWidth="1"/>
    <col min="11505" max="11505" width="14.28515625" customWidth="1"/>
    <col min="11506" max="11506" width="12.85546875" customWidth="1"/>
    <col min="11507" max="11507" width="14.28515625" bestFit="1" customWidth="1"/>
    <col min="11508" max="11508" width="17.5703125" customWidth="1"/>
    <col min="11509" max="11509" width="17.28515625" customWidth="1"/>
    <col min="11510" max="11510" width="8.85546875" customWidth="1"/>
    <col min="11511" max="11511" width="33.42578125" customWidth="1"/>
    <col min="11512" max="11513" width="14.28515625" customWidth="1"/>
    <col min="11514" max="11514" width="15.28515625" bestFit="1" customWidth="1"/>
    <col min="11515" max="11516" width="17.5703125" customWidth="1"/>
    <col min="11517" max="11517" width="8.85546875" customWidth="1"/>
    <col min="11518" max="11518" width="33.42578125" customWidth="1"/>
    <col min="11519" max="11520" width="14.28515625" customWidth="1"/>
    <col min="11521" max="11521" width="15.28515625" bestFit="1" customWidth="1"/>
    <col min="11522" max="11523" width="17.5703125" customWidth="1"/>
    <col min="11524" max="11524" width="8.85546875" customWidth="1"/>
    <col min="11525" max="11525" width="42.7109375" customWidth="1"/>
    <col min="11526" max="11526" width="13.5703125" customWidth="1"/>
    <col min="11527" max="11527" width="14.28515625" customWidth="1"/>
    <col min="11528" max="11528" width="13.28515625" customWidth="1"/>
    <col min="11529" max="11529" width="13.140625" customWidth="1"/>
    <col min="11530" max="11530" width="16.7109375" customWidth="1"/>
    <col min="11531" max="11531" width="17.42578125" customWidth="1"/>
    <col min="11534" max="11534" width="41.7109375" customWidth="1"/>
    <col min="11535" max="11535" width="14" customWidth="1"/>
    <col min="11536" max="11536" width="15.5703125" customWidth="1"/>
    <col min="11537" max="11537" width="15.42578125" customWidth="1"/>
    <col min="11538" max="11538" width="14.42578125" customWidth="1"/>
    <col min="11539" max="11539" width="15.28515625" customWidth="1"/>
    <col min="11540" max="11540" width="16.7109375" customWidth="1"/>
    <col min="11753" max="11753" width="7.7109375" customWidth="1"/>
    <col min="11754" max="11754" width="40.28515625" customWidth="1"/>
    <col min="11755" max="11755" width="12.140625" customWidth="1"/>
    <col min="11756" max="11756" width="13.7109375" customWidth="1"/>
    <col min="11757" max="11757" width="13.28515625" bestFit="1" customWidth="1"/>
    <col min="11758" max="11758" width="17.28515625" customWidth="1"/>
    <col min="11759" max="11759" width="8.85546875" customWidth="1"/>
    <col min="11760" max="11760" width="33.42578125" customWidth="1"/>
    <col min="11761" max="11761" width="14.28515625" customWidth="1"/>
    <col min="11762" max="11762" width="12.85546875" customWidth="1"/>
    <col min="11763" max="11763" width="14.28515625" bestFit="1" customWidth="1"/>
    <col min="11764" max="11764" width="17.5703125" customWidth="1"/>
    <col min="11765" max="11765" width="17.28515625" customWidth="1"/>
    <col min="11766" max="11766" width="8.85546875" customWidth="1"/>
    <col min="11767" max="11767" width="33.42578125" customWidth="1"/>
    <col min="11768" max="11769" width="14.28515625" customWidth="1"/>
    <col min="11770" max="11770" width="15.28515625" bestFit="1" customWidth="1"/>
    <col min="11771" max="11772" width="17.5703125" customWidth="1"/>
    <col min="11773" max="11773" width="8.85546875" customWidth="1"/>
    <col min="11774" max="11774" width="33.42578125" customWidth="1"/>
    <col min="11775" max="11776" width="14.28515625" customWidth="1"/>
    <col min="11777" max="11777" width="15.28515625" bestFit="1" customWidth="1"/>
    <col min="11778" max="11779" width="17.5703125" customWidth="1"/>
    <col min="11780" max="11780" width="8.85546875" customWidth="1"/>
    <col min="11781" max="11781" width="42.7109375" customWidth="1"/>
    <col min="11782" max="11782" width="13.5703125" customWidth="1"/>
    <col min="11783" max="11783" width="14.28515625" customWidth="1"/>
    <col min="11784" max="11784" width="13.28515625" customWidth="1"/>
    <col min="11785" max="11785" width="13.140625" customWidth="1"/>
    <col min="11786" max="11786" width="16.7109375" customWidth="1"/>
    <col min="11787" max="11787" width="17.42578125" customWidth="1"/>
    <col min="11790" max="11790" width="41.7109375" customWidth="1"/>
    <col min="11791" max="11791" width="14" customWidth="1"/>
    <col min="11792" max="11792" width="15.5703125" customWidth="1"/>
    <col min="11793" max="11793" width="15.42578125" customWidth="1"/>
    <col min="11794" max="11794" width="14.42578125" customWidth="1"/>
    <col min="11795" max="11795" width="15.28515625" customWidth="1"/>
    <col min="11796" max="11796" width="16.7109375" customWidth="1"/>
    <col min="12009" max="12009" width="7.7109375" customWidth="1"/>
    <col min="12010" max="12010" width="40.28515625" customWidth="1"/>
    <col min="12011" max="12011" width="12.140625" customWidth="1"/>
    <col min="12012" max="12012" width="13.7109375" customWidth="1"/>
    <col min="12013" max="12013" width="13.28515625" bestFit="1" customWidth="1"/>
    <col min="12014" max="12014" width="17.28515625" customWidth="1"/>
    <col min="12015" max="12015" width="8.85546875" customWidth="1"/>
    <col min="12016" max="12016" width="33.42578125" customWidth="1"/>
    <col min="12017" max="12017" width="14.28515625" customWidth="1"/>
    <col min="12018" max="12018" width="12.85546875" customWidth="1"/>
    <col min="12019" max="12019" width="14.28515625" bestFit="1" customWidth="1"/>
    <col min="12020" max="12020" width="17.5703125" customWidth="1"/>
    <col min="12021" max="12021" width="17.28515625" customWidth="1"/>
    <col min="12022" max="12022" width="8.85546875" customWidth="1"/>
    <col min="12023" max="12023" width="33.42578125" customWidth="1"/>
    <col min="12024" max="12025" width="14.28515625" customWidth="1"/>
    <col min="12026" max="12026" width="15.28515625" bestFit="1" customWidth="1"/>
    <col min="12027" max="12028" width="17.5703125" customWidth="1"/>
    <col min="12029" max="12029" width="8.85546875" customWidth="1"/>
    <col min="12030" max="12030" width="33.42578125" customWidth="1"/>
    <col min="12031" max="12032" width="14.28515625" customWidth="1"/>
    <col min="12033" max="12033" width="15.28515625" bestFit="1" customWidth="1"/>
    <col min="12034" max="12035" width="17.5703125" customWidth="1"/>
    <col min="12036" max="12036" width="8.85546875" customWidth="1"/>
    <col min="12037" max="12037" width="42.7109375" customWidth="1"/>
    <col min="12038" max="12038" width="13.5703125" customWidth="1"/>
    <col min="12039" max="12039" width="14.28515625" customWidth="1"/>
    <col min="12040" max="12040" width="13.28515625" customWidth="1"/>
    <col min="12041" max="12041" width="13.140625" customWidth="1"/>
    <col min="12042" max="12042" width="16.7109375" customWidth="1"/>
    <col min="12043" max="12043" width="17.42578125" customWidth="1"/>
    <col min="12046" max="12046" width="41.7109375" customWidth="1"/>
    <col min="12047" max="12047" width="14" customWidth="1"/>
    <col min="12048" max="12048" width="15.5703125" customWidth="1"/>
    <col min="12049" max="12049" width="15.42578125" customWidth="1"/>
    <col min="12050" max="12050" width="14.42578125" customWidth="1"/>
    <col min="12051" max="12051" width="15.28515625" customWidth="1"/>
    <col min="12052" max="12052" width="16.7109375" customWidth="1"/>
    <col min="12265" max="12265" width="7.7109375" customWidth="1"/>
    <col min="12266" max="12266" width="40.28515625" customWidth="1"/>
    <col min="12267" max="12267" width="12.140625" customWidth="1"/>
    <col min="12268" max="12268" width="13.7109375" customWidth="1"/>
    <col min="12269" max="12269" width="13.28515625" bestFit="1" customWidth="1"/>
    <col min="12270" max="12270" width="17.28515625" customWidth="1"/>
    <col min="12271" max="12271" width="8.85546875" customWidth="1"/>
    <col min="12272" max="12272" width="33.42578125" customWidth="1"/>
    <col min="12273" max="12273" width="14.28515625" customWidth="1"/>
    <col min="12274" max="12274" width="12.85546875" customWidth="1"/>
    <col min="12275" max="12275" width="14.28515625" bestFit="1" customWidth="1"/>
    <col min="12276" max="12276" width="17.5703125" customWidth="1"/>
    <col min="12277" max="12277" width="17.28515625" customWidth="1"/>
    <col min="12278" max="12278" width="8.85546875" customWidth="1"/>
    <col min="12279" max="12279" width="33.42578125" customWidth="1"/>
    <col min="12280" max="12281" width="14.28515625" customWidth="1"/>
    <col min="12282" max="12282" width="15.28515625" bestFit="1" customWidth="1"/>
    <col min="12283" max="12284" width="17.5703125" customWidth="1"/>
    <col min="12285" max="12285" width="8.85546875" customWidth="1"/>
    <col min="12286" max="12286" width="33.42578125" customWidth="1"/>
    <col min="12287" max="12288" width="14.28515625" customWidth="1"/>
    <col min="12289" max="12289" width="15.28515625" bestFit="1" customWidth="1"/>
    <col min="12290" max="12291" width="17.5703125" customWidth="1"/>
    <col min="12292" max="12292" width="8.85546875" customWidth="1"/>
    <col min="12293" max="12293" width="42.7109375" customWidth="1"/>
    <col min="12294" max="12294" width="13.5703125" customWidth="1"/>
    <col min="12295" max="12295" width="14.28515625" customWidth="1"/>
    <col min="12296" max="12296" width="13.28515625" customWidth="1"/>
    <col min="12297" max="12297" width="13.140625" customWidth="1"/>
    <col min="12298" max="12298" width="16.7109375" customWidth="1"/>
    <col min="12299" max="12299" width="17.42578125" customWidth="1"/>
    <col min="12302" max="12302" width="41.7109375" customWidth="1"/>
    <col min="12303" max="12303" width="14" customWidth="1"/>
    <col min="12304" max="12304" width="15.5703125" customWidth="1"/>
    <col min="12305" max="12305" width="15.42578125" customWidth="1"/>
    <col min="12306" max="12306" width="14.42578125" customWidth="1"/>
    <col min="12307" max="12307" width="15.28515625" customWidth="1"/>
    <col min="12308" max="12308" width="16.7109375" customWidth="1"/>
    <col min="12521" max="12521" width="7.7109375" customWidth="1"/>
    <col min="12522" max="12522" width="40.28515625" customWidth="1"/>
    <col min="12523" max="12523" width="12.140625" customWidth="1"/>
    <col min="12524" max="12524" width="13.7109375" customWidth="1"/>
    <col min="12525" max="12525" width="13.28515625" bestFit="1" customWidth="1"/>
    <col min="12526" max="12526" width="17.28515625" customWidth="1"/>
    <col min="12527" max="12527" width="8.85546875" customWidth="1"/>
    <col min="12528" max="12528" width="33.42578125" customWidth="1"/>
    <col min="12529" max="12529" width="14.28515625" customWidth="1"/>
    <col min="12530" max="12530" width="12.85546875" customWidth="1"/>
    <col min="12531" max="12531" width="14.28515625" bestFit="1" customWidth="1"/>
    <col min="12532" max="12532" width="17.5703125" customWidth="1"/>
    <col min="12533" max="12533" width="17.28515625" customWidth="1"/>
    <col min="12534" max="12534" width="8.85546875" customWidth="1"/>
    <col min="12535" max="12535" width="33.42578125" customWidth="1"/>
    <col min="12536" max="12537" width="14.28515625" customWidth="1"/>
    <col min="12538" max="12538" width="15.28515625" bestFit="1" customWidth="1"/>
    <col min="12539" max="12540" width="17.5703125" customWidth="1"/>
    <col min="12541" max="12541" width="8.85546875" customWidth="1"/>
    <col min="12542" max="12542" width="33.42578125" customWidth="1"/>
    <col min="12543" max="12544" width="14.28515625" customWidth="1"/>
    <col min="12545" max="12545" width="15.28515625" bestFit="1" customWidth="1"/>
    <col min="12546" max="12547" width="17.5703125" customWidth="1"/>
    <col min="12548" max="12548" width="8.85546875" customWidth="1"/>
    <col min="12549" max="12549" width="42.7109375" customWidth="1"/>
    <col min="12550" max="12550" width="13.5703125" customWidth="1"/>
    <col min="12551" max="12551" width="14.28515625" customWidth="1"/>
    <col min="12552" max="12552" width="13.28515625" customWidth="1"/>
    <col min="12553" max="12553" width="13.140625" customWidth="1"/>
    <col min="12554" max="12554" width="16.7109375" customWidth="1"/>
    <col min="12555" max="12555" width="17.42578125" customWidth="1"/>
    <col min="12558" max="12558" width="41.7109375" customWidth="1"/>
    <col min="12559" max="12559" width="14" customWidth="1"/>
    <col min="12560" max="12560" width="15.5703125" customWidth="1"/>
    <col min="12561" max="12561" width="15.42578125" customWidth="1"/>
    <col min="12562" max="12562" width="14.42578125" customWidth="1"/>
    <col min="12563" max="12563" width="15.28515625" customWidth="1"/>
    <col min="12564" max="12564" width="16.7109375" customWidth="1"/>
    <col min="12777" max="12777" width="7.7109375" customWidth="1"/>
    <col min="12778" max="12778" width="40.28515625" customWidth="1"/>
    <col min="12779" max="12779" width="12.140625" customWidth="1"/>
    <col min="12780" max="12780" width="13.7109375" customWidth="1"/>
    <col min="12781" max="12781" width="13.28515625" bestFit="1" customWidth="1"/>
    <col min="12782" max="12782" width="17.28515625" customWidth="1"/>
    <col min="12783" max="12783" width="8.85546875" customWidth="1"/>
    <col min="12784" max="12784" width="33.42578125" customWidth="1"/>
    <col min="12785" max="12785" width="14.28515625" customWidth="1"/>
    <col min="12786" max="12786" width="12.85546875" customWidth="1"/>
    <col min="12787" max="12787" width="14.28515625" bestFit="1" customWidth="1"/>
    <col min="12788" max="12788" width="17.5703125" customWidth="1"/>
    <col min="12789" max="12789" width="17.28515625" customWidth="1"/>
    <col min="12790" max="12790" width="8.85546875" customWidth="1"/>
    <col min="12791" max="12791" width="33.42578125" customWidth="1"/>
    <col min="12792" max="12793" width="14.28515625" customWidth="1"/>
    <col min="12794" max="12794" width="15.28515625" bestFit="1" customWidth="1"/>
    <col min="12795" max="12796" width="17.5703125" customWidth="1"/>
    <col min="12797" max="12797" width="8.85546875" customWidth="1"/>
    <col min="12798" max="12798" width="33.42578125" customWidth="1"/>
    <col min="12799" max="12800" width="14.28515625" customWidth="1"/>
    <col min="12801" max="12801" width="15.28515625" bestFit="1" customWidth="1"/>
    <col min="12802" max="12803" width="17.5703125" customWidth="1"/>
    <col min="12804" max="12804" width="8.85546875" customWidth="1"/>
    <col min="12805" max="12805" width="42.7109375" customWidth="1"/>
    <col min="12806" max="12806" width="13.5703125" customWidth="1"/>
    <col min="12807" max="12807" width="14.28515625" customWidth="1"/>
    <col min="12808" max="12808" width="13.28515625" customWidth="1"/>
    <col min="12809" max="12809" width="13.140625" customWidth="1"/>
    <col min="12810" max="12810" width="16.7109375" customWidth="1"/>
    <col min="12811" max="12811" width="17.42578125" customWidth="1"/>
    <col min="12814" max="12814" width="41.7109375" customWidth="1"/>
    <col min="12815" max="12815" width="14" customWidth="1"/>
    <col min="12816" max="12816" width="15.5703125" customWidth="1"/>
    <col min="12817" max="12817" width="15.42578125" customWidth="1"/>
    <col min="12818" max="12818" width="14.42578125" customWidth="1"/>
    <col min="12819" max="12819" width="15.28515625" customWidth="1"/>
    <col min="12820" max="12820" width="16.7109375" customWidth="1"/>
    <col min="13033" max="13033" width="7.7109375" customWidth="1"/>
    <col min="13034" max="13034" width="40.28515625" customWidth="1"/>
    <col min="13035" max="13035" width="12.140625" customWidth="1"/>
    <col min="13036" max="13036" width="13.7109375" customWidth="1"/>
    <col min="13037" max="13037" width="13.28515625" bestFit="1" customWidth="1"/>
    <col min="13038" max="13038" width="17.28515625" customWidth="1"/>
    <col min="13039" max="13039" width="8.85546875" customWidth="1"/>
    <col min="13040" max="13040" width="33.42578125" customWidth="1"/>
    <col min="13041" max="13041" width="14.28515625" customWidth="1"/>
    <col min="13042" max="13042" width="12.85546875" customWidth="1"/>
    <col min="13043" max="13043" width="14.28515625" bestFit="1" customWidth="1"/>
    <col min="13044" max="13044" width="17.5703125" customWidth="1"/>
    <col min="13045" max="13045" width="17.28515625" customWidth="1"/>
    <col min="13046" max="13046" width="8.85546875" customWidth="1"/>
    <col min="13047" max="13047" width="33.42578125" customWidth="1"/>
    <col min="13048" max="13049" width="14.28515625" customWidth="1"/>
    <col min="13050" max="13050" width="15.28515625" bestFit="1" customWidth="1"/>
    <col min="13051" max="13052" width="17.5703125" customWidth="1"/>
    <col min="13053" max="13053" width="8.85546875" customWidth="1"/>
    <col min="13054" max="13054" width="33.42578125" customWidth="1"/>
    <col min="13055" max="13056" width="14.28515625" customWidth="1"/>
    <col min="13057" max="13057" width="15.28515625" bestFit="1" customWidth="1"/>
    <col min="13058" max="13059" width="17.5703125" customWidth="1"/>
    <col min="13060" max="13060" width="8.85546875" customWidth="1"/>
    <col min="13061" max="13061" width="42.7109375" customWidth="1"/>
    <col min="13062" max="13062" width="13.5703125" customWidth="1"/>
    <col min="13063" max="13063" width="14.28515625" customWidth="1"/>
    <col min="13064" max="13064" width="13.28515625" customWidth="1"/>
    <col min="13065" max="13065" width="13.140625" customWidth="1"/>
    <col min="13066" max="13066" width="16.7109375" customWidth="1"/>
    <col min="13067" max="13067" width="17.42578125" customWidth="1"/>
    <col min="13070" max="13070" width="41.7109375" customWidth="1"/>
    <col min="13071" max="13071" width="14" customWidth="1"/>
    <col min="13072" max="13072" width="15.5703125" customWidth="1"/>
    <col min="13073" max="13073" width="15.42578125" customWidth="1"/>
    <col min="13074" max="13074" width="14.42578125" customWidth="1"/>
    <col min="13075" max="13075" width="15.28515625" customWidth="1"/>
    <col min="13076" max="13076" width="16.7109375" customWidth="1"/>
    <col min="13289" max="13289" width="7.7109375" customWidth="1"/>
    <col min="13290" max="13290" width="40.28515625" customWidth="1"/>
    <col min="13291" max="13291" width="12.140625" customWidth="1"/>
    <col min="13292" max="13292" width="13.7109375" customWidth="1"/>
    <col min="13293" max="13293" width="13.28515625" bestFit="1" customWidth="1"/>
    <col min="13294" max="13294" width="17.28515625" customWidth="1"/>
    <col min="13295" max="13295" width="8.85546875" customWidth="1"/>
    <col min="13296" max="13296" width="33.42578125" customWidth="1"/>
    <col min="13297" max="13297" width="14.28515625" customWidth="1"/>
    <col min="13298" max="13298" width="12.85546875" customWidth="1"/>
    <col min="13299" max="13299" width="14.28515625" bestFit="1" customWidth="1"/>
    <col min="13300" max="13300" width="17.5703125" customWidth="1"/>
    <col min="13301" max="13301" width="17.28515625" customWidth="1"/>
    <col min="13302" max="13302" width="8.85546875" customWidth="1"/>
    <col min="13303" max="13303" width="33.42578125" customWidth="1"/>
    <col min="13304" max="13305" width="14.28515625" customWidth="1"/>
    <col min="13306" max="13306" width="15.28515625" bestFit="1" customWidth="1"/>
    <col min="13307" max="13308" width="17.5703125" customWidth="1"/>
    <col min="13309" max="13309" width="8.85546875" customWidth="1"/>
    <col min="13310" max="13310" width="33.42578125" customWidth="1"/>
    <col min="13311" max="13312" width="14.28515625" customWidth="1"/>
    <col min="13313" max="13313" width="15.28515625" bestFit="1" customWidth="1"/>
    <col min="13314" max="13315" width="17.5703125" customWidth="1"/>
    <col min="13316" max="13316" width="8.85546875" customWidth="1"/>
    <col min="13317" max="13317" width="42.7109375" customWidth="1"/>
    <col min="13318" max="13318" width="13.5703125" customWidth="1"/>
    <col min="13319" max="13319" width="14.28515625" customWidth="1"/>
    <col min="13320" max="13320" width="13.28515625" customWidth="1"/>
    <col min="13321" max="13321" width="13.140625" customWidth="1"/>
    <col min="13322" max="13322" width="16.7109375" customWidth="1"/>
    <col min="13323" max="13323" width="17.42578125" customWidth="1"/>
    <col min="13326" max="13326" width="41.7109375" customWidth="1"/>
    <col min="13327" max="13327" width="14" customWidth="1"/>
    <col min="13328" max="13328" width="15.5703125" customWidth="1"/>
    <col min="13329" max="13329" width="15.42578125" customWidth="1"/>
    <col min="13330" max="13330" width="14.42578125" customWidth="1"/>
    <col min="13331" max="13331" width="15.28515625" customWidth="1"/>
    <col min="13332" max="13332" width="16.7109375" customWidth="1"/>
    <col min="13545" max="13545" width="7.7109375" customWidth="1"/>
    <col min="13546" max="13546" width="40.28515625" customWidth="1"/>
    <col min="13547" max="13547" width="12.140625" customWidth="1"/>
    <col min="13548" max="13548" width="13.7109375" customWidth="1"/>
    <col min="13549" max="13549" width="13.28515625" bestFit="1" customWidth="1"/>
    <col min="13550" max="13550" width="17.28515625" customWidth="1"/>
    <col min="13551" max="13551" width="8.85546875" customWidth="1"/>
    <col min="13552" max="13552" width="33.42578125" customWidth="1"/>
    <col min="13553" max="13553" width="14.28515625" customWidth="1"/>
    <col min="13554" max="13554" width="12.85546875" customWidth="1"/>
    <col min="13555" max="13555" width="14.28515625" bestFit="1" customWidth="1"/>
    <col min="13556" max="13556" width="17.5703125" customWidth="1"/>
    <col min="13557" max="13557" width="17.28515625" customWidth="1"/>
    <col min="13558" max="13558" width="8.85546875" customWidth="1"/>
    <col min="13559" max="13559" width="33.42578125" customWidth="1"/>
    <col min="13560" max="13561" width="14.28515625" customWidth="1"/>
    <col min="13562" max="13562" width="15.28515625" bestFit="1" customWidth="1"/>
    <col min="13563" max="13564" width="17.5703125" customWidth="1"/>
    <col min="13565" max="13565" width="8.85546875" customWidth="1"/>
    <col min="13566" max="13566" width="33.42578125" customWidth="1"/>
    <col min="13567" max="13568" width="14.28515625" customWidth="1"/>
    <col min="13569" max="13569" width="15.28515625" bestFit="1" customWidth="1"/>
    <col min="13570" max="13571" width="17.5703125" customWidth="1"/>
    <col min="13572" max="13572" width="8.85546875" customWidth="1"/>
    <col min="13573" max="13573" width="42.7109375" customWidth="1"/>
    <col min="13574" max="13574" width="13.5703125" customWidth="1"/>
    <col min="13575" max="13575" width="14.28515625" customWidth="1"/>
    <col min="13576" max="13576" width="13.28515625" customWidth="1"/>
    <col min="13577" max="13577" width="13.140625" customWidth="1"/>
    <col min="13578" max="13578" width="16.7109375" customWidth="1"/>
    <col min="13579" max="13579" width="17.42578125" customWidth="1"/>
    <col min="13582" max="13582" width="41.7109375" customWidth="1"/>
    <col min="13583" max="13583" width="14" customWidth="1"/>
    <col min="13584" max="13584" width="15.5703125" customWidth="1"/>
    <col min="13585" max="13585" width="15.42578125" customWidth="1"/>
    <col min="13586" max="13586" width="14.42578125" customWidth="1"/>
    <col min="13587" max="13587" width="15.28515625" customWidth="1"/>
    <col min="13588" max="13588" width="16.7109375" customWidth="1"/>
    <col min="13801" max="13801" width="7.7109375" customWidth="1"/>
    <col min="13802" max="13802" width="40.28515625" customWidth="1"/>
    <col min="13803" max="13803" width="12.140625" customWidth="1"/>
    <col min="13804" max="13804" width="13.7109375" customWidth="1"/>
    <col min="13805" max="13805" width="13.28515625" bestFit="1" customWidth="1"/>
    <col min="13806" max="13806" width="17.28515625" customWidth="1"/>
    <col min="13807" max="13807" width="8.85546875" customWidth="1"/>
    <col min="13808" max="13808" width="33.42578125" customWidth="1"/>
    <col min="13809" max="13809" width="14.28515625" customWidth="1"/>
    <col min="13810" max="13810" width="12.85546875" customWidth="1"/>
    <col min="13811" max="13811" width="14.28515625" bestFit="1" customWidth="1"/>
    <col min="13812" max="13812" width="17.5703125" customWidth="1"/>
    <col min="13813" max="13813" width="17.28515625" customWidth="1"/>
    <col min="13814" max="13814" width="8.85546875" customWidth="1"/>
    <col min="13815" max="13815" width="33.42578125" customWidth="1"/>
    <col min="13816" max="13817" width="14.28515625" customWidth="1"/>
    <col min="13818" max="13818" width="15.28515625" bestFit="1" customWidth="1"/>
    <col min="13819" max="13820" width="17.5703125" customWidth="1"/>
    <col min="13821" max="13821" width="8.85546875" customWidth="1"/>
    <col min="13822" max="13822" width="33.42578125" customWidth="1"/>
    <col min="13823" max="13824" width="14.28515625" customWidth="1"/>
    <col min="13825" max="13825" width="15.28515625" bestFit="1" customWidth="1"/>
    <col min="13826" max="13827" width="17.5703125" customWidth="1"/>
    <col min="13828" max="13828" width="8.85546875" customWidth="1"/>
    <col min="13829" max="13829" width="42.7109375" customWidth="1"/>
    <col min="13830" max="13830" width="13.5703125" customWidth="1"/>
    <col min="13831" max="13831" width="14.28515625" customWidth="1"/>
    <col min="13832" max="13832" width="13.28515625" customWidth="1"/>
    <col min="13833" max="13833" width="13.140625" customWidth="1"/>
    <col min="13834" max="13834" width="16.7109375" customWidth="1"/>
    <col min="13835" max="13835" width="17.42578125" customWidth="1"/>
    <col min="13838" max="13838" width="41.7109375" customWidth="1"/>
    <col min="13839" max="13839" width="14" customWidth="1"/>
    <col min="13840" max="13840" width="15.5703125" customWidth="1"/>
    <col min="13841" max="13841" width="15.42578125" customWidth="1"/>
    <col min="13842" max="13842" width="14.42578125" customWidth="1"/>
    <col min="13843" max="13843" width="15.28515625" customWidth="1"/>
    <col min="13844" max="13844" width="16.7109375" customWidth="1"/>
    <col min="14057" max="14057" width="7.7109375" customWidth="1"/>
    <col min="14058" max="14058" width="40.28515625" customWidth="1"/>
    <col min="14059" max="14059" width="12.140625" customWidth="1"/>
    <col min="14060" max="14060" width="13.7109375" customWidth="1"/>
    <col min="14061" max="14061" width="13.28515625" bestFit="1" customWidth="1"/>
    <col min="14062" max="14062" width="17.28515625" customWidth="1"/>
    <col min="14063" max="14063" width="8.85546875" customWidth="1"/>
    <col min="14064" max="14064" width="33.42578125" customWidth="1"/>
    <col min="14065" max="14065" width="14.28515625" customWidth="1"/>
    <col min="14066" max="14066" width="12.85546875" customWidth="1"/>
    <col min="14067" max="14067" width="14.28515625" bestFit="1" customWidth="1"/>
    <col min="14068" max="14068" width="17.5703125" customWidth="1"/>
    <col min="14069" max="14069" width="17.28515625" customWidth="1"/>
    <col min="14070" max="14070" width="8.85546875" customWidth="1"/>
    <col min="14071" max="14071" width="33.42578125" customWidth="1"/>
    <col min="14072" max="14073" width="14.28515625" customWidth="1"/>
    <col min="14074" max="14074" width="15.28515625" bestFit="1" customWidth="1"/>
    <col min="14075" max="14076" width="17.5703125" customWidth="1"/>
    <col min="14077" max="14077" width="8.85546875" customWidth="1"/>
    <col min="14078" max="14078" width="33.42578125" customWidth="1"/>
    <col min="14079" max="14080" width="14.28515625" customWidth="1"/>
    <col min="14081" max="14081" width="15.28515625" bestFit="1" customWidth="1"/>
    <col min="14082" max="14083" width="17.5703125" customWidth="1"/>
    <col min="14084" max="14084" width="8.85546875" customWidth="1"/>
    <col min="14085" max="14085" width="42.7109375" customWidth="1"/>
    <col min="14086" max="14086" width="13.5703125" customWidth="1"/>
    <col min="14087" max="14087" width="14.28515625" customWidth="1"/>
    <col min="14088" max="14088" width="13.28515625" customWidth="1"/>
    <col min="14089" max="14089" width="13.140625" customWidth="1"/>
    <col min="14090" max="14090" width="16.7109375" customWidth="1"/>
    <col min="14091" max="14091" width="17.42578125" customWidth="1"/>
    <col min="14094" max="14094" width="41.7109375" customWidth="1"/>
    <col min="14095" max="14095" width="14" customWidth="1"/>
    <col min="14096" max="14096" width="15.5703125" customWidth="1"/>
    <col min="14097" max="14097" width="15.42578125" customWidth="1"/>
    <col min="14098" max="14098" width="14.42578125" customWidth="1"/>
    <col min="14099" max="14099" width="15.28515625" customWidth="1"/>
    <col min="14100" max="14100" width="16.7109375" customWidth="1"/>
    <col min="14313" max="14313" width="7.7109375" customWidth="1"/>
    <col min="14314" max="14314" width="40.28515625" customWidth="1"/>
    <col min="14315" max="14315" width="12.140625" customWidth="1"/>
    <col min="14316" max="14316" width="13.7109375" customWidth="1"/>
    <col min="14317" max="14317" width="13.28515625" bestFit="1" customWidth="1"/>
    <col min="14318" max="14318" width="17.28515625" customWidth="1"/>
    <col min="14319" max="14319" width="8.85546875" customWidth="1"/>
    <col min="14320" max="14320" width="33.42578125" customWidth="1"/>
    <col min="14321" max="14321" width="14.28515625" customWidth="1"/>
    <col min="14322" max="14322" width="12.85546875" customWidth="1"/>
    <col min="14323" max="14323" width="14.28515625" bestFit="1" customWidth="1"/>
    <col min="14324" max="14324" width="17.5703125" customWidth="1"/>
    <col min="14325" max="14325" width="17.28515625" customWidth="1"/>
    <col min="14326" max="14326" width="8.85546875" customWidth="1"/>
    <col min="14327" max="14327" width="33.42578125" customWidth="1"/>
    <col min="14328" max="14329" width="14.28515625" customWidth="1"/>
    <col min="14330" max="14330" width="15.28515625" bestFit="1" customWidth="1"/>
    <col min="14331" max="14332" width="17.5703125" customWidth="1"/>
    <col min="14333" max="14333" width="8.85546875" customWidth="1"/>
    <col min="14334" max="14334" width="33.42578125" customWidth="1"/>
    <col min="14335" max="14336" width="14.28515625" customWidth="1"/>
    <col min="14337" max="14337" width="15.28515625" bestFit="1" customWidth="1"/>
    <col min="14338" max="14339" width="17.5703125" customWidth="1"/>
    <col min="14340" max="14340" width="8.85546875" customWidth="1"/>
    <col min="14341" max="14341" width="42.7109375" customWidth="1"/>
    <col min="14342" max="14342" width="13.5703125" customWidth="1"/>
    <col min="14343" max="14343" width="14.28515625" customWidth="1"/>
    <col min="14344" max="14344" width="13.28515625" customWidth="1"/>
    <col min="14345" max="14345" width="13.140625" customWidth="1"/>
    <col min="14346" max="14346" width="16.7109375" customWidth="1"/>
    <col min="14347" max="14347" width="17.42578125" customWidth="1"/>
    <col min="14350" max="14350" width="41.7109375" customWidth="1"/>
    <col min="14351" max="14351" width="14" customWidth="1"/>
    <col min="14352" max="14352" width="15.5703125" customWidth="1"/>
    <col min="14353" max="14353" width="15.42578125" customWidth="1"/>
    <col min="14354" max="14354" width="14.42578125" customWidth="1"/>
    <col min="14355" max="14355" width="15.28515625" customWidth="1"/>
    <col min="14356" max="14356" width="16.7109375" customWidth="1"/>
    <col min="14569" max="14569" width="7.7109375" customWidth="1"/>
    <col min="14570" max="14570" width="40.28515625" customWidth="1"/>
    <col min="14571" max="14571" width="12.140625" customWidth="1"/>
    <col min="14572" max="14572" width="13.7109375" customWidth="1"/>
    <col min="14573" max="14573" width="13.28515625" bestFit="1" customWidth="1"/>
    <col min="14574" max="14574" width="17.28515625" customWidth="1"/>
    <col min="14575" max="14575" width="8.85546875" customWidth="1"/>
    <col min="14576" max="14576" width="33.42578125" customWidth="1"/>
    <col min="14577" max="14577" width="14.28515625" customWidth="1"/>
    <col min="14578" max="14578" width="12.85546875" customWidth="1"/>
    <col min="14579" max="14579" width="14.28515625" bestFit="1" customWidth="1"/>
    <col min="14580" max="14580" width="17.5703125" customWidth="1"/>
    <col min="14581" max="14581" width="17.28515625" customWidth="1"/>
    <col min="14582" max="14582" width="8.85546875" customWidth="1"/>
    <col min="14583" max="14583" width="33.42578125" customWidth="1"/>
    <col min="14584" max="14585" width="14.28515625" customWidth="1"/>
    <col min="14586" max="14586" width="15.28515625" bestFit="1" customWidth="1"/>
    <col min="14587" max="14588" width="17.5703125" customWidth="1"/>
    <col min="14589" max="14589" width="8.85546875" customWidth="1"/>
    <col min="14590" max="14590" width="33.42578125" customWidth="1"/>
    <col min="14591" max="14592" width="14.28515625" customWidth="1"/>
    <col min="14593" max="14593" width="15.28515625" bestFit="1" customWidth="1"/>
    <col min="14594" max="14595" width="17.5703125" customWidth="1"/>
    <col min="14596" max="14596" width="8.85546875" customWidth="1"/>
    <col min="14597" max="14597" width="42.7109375" customWidth="1"/>
    <col min="14598" max="14598" width="13.5703125" customWidth="1"/>
    <col min="14599" max="14599" width="14.28515625" customWidth="1"/>
    <col min="14600" max="14600" width="13.28515625" customWidth="1"/>
    <col min="14601" max="14601" width="13.140625" customWidth="1"/>
    <col min="14602" max="14602" width="16.7109375" customWidth="1"/>
    <col min="14603" max="14603" width="17.42578125" customWidth="1"/>
    <col min="14606" max="14606" width="41.7109375" customWidth="1"/>
    <col min="14607" max="14607" width="14" customWidth="1"/>
    <col min="14608" max="14608" width="15.5703125" customWidth="1"/>
    <col min="14609" max="14609" width="15.42578125" customWidth="1"/>
    <col min="14610" max="14610" width="14.42578125" customWidth="1"/>
    <col min="14611" max="14611" width="15.28515625" customWidth="1"/>
    <col min="14612" max="14612" width="16.7109375" customWidth="1"/>
    <col min="14825" max="14825" width="7.7109375" customWidth="1"/>
    <col min="14826" max="14826" width="40.28515625" customWidth="1"/>
    <col min="14827" max="14827" width="12.140625" customWidth="1"/>
    <col min="14828" max="14828" width="13.7109375" customWidth="1"/>
    <col min="14829" max="14829" width="13.28515625" bestFit="1" customWidth="1"/>
    <col min="14830" max="14830" width="17.28515625" customWidth="1"/>
    <col min="14831" max="14831" width="8.85546875" customWidth="1"/>
    <col min="14832" max="14832" width="33.42578125" customWidth="1"/>
    <col min="14833" max="14833" width="14.28515625" customWidth="1"/>
    <col min="14834" max="14834" width="12.85546875" customWidth="1"/>
    <col min="14835" max="14835" width="14.28515625" bestFit="1" customWidth="1"/>
    <col min="14836" max="14836" width="17.5703125" customWidth="1"/>
    <col min="14837" max="14837" width="17.28515625" customWidth="1"/>
    <col min="14838" max="14838" width="8.85546875" customWidth="1"/>
    <col min="14839" max="14839" width="33.42578125" customWidth="1"/>
    <col min="14840" max="14841" width="14.28515625" customWidth="1"/>
    <col min="14842" max="14842" width="15.28515625" bestFit="1" customWidth="1"/>
    <col min="14843" max="14844" width="17.5703125" customWidth="1"/>
    <col min="14845" max="14845" width="8.85546875" customWidth="1"/>
    <col min="14846" max="14846" width="33.42578125" customWidth="1"/>
    <col min="14847" max="14848" width="14.28515625" customWidth="1"/>
    <col min="14849" max="14849" width="15.28515625" bestFit="1" customWidth="1"/>
    <col min="14850" max="14851" width="17.5703125" customWidth="1"/>
    <col min="14852" max="14852" width="8.85546875" customWidth="1"/>
    <col min="14853" max="14853" width="42.7109375" customWidth="1"/>
    <col min="14854" max="14854" width="13.5703125" customWidth="1"/>
    <col min="14855" max="14855" width="14.28515625" customWidth="1"/>
    <col min="14856" max="14856" width="13.28515625" customWidth="1"/>
    <col min="14857" max="14857" width="13.140625" customWidth="1"/>
    <col min="14858" max="14858" width="16.7109375" customWidth="1"/>
    <col min="14859" max="14859" width="17.42578125" customWidth="1"/>
    <col min="14862" max="14862" width="41.7109375" customWidth="1"/>
    <col min="14863" max="14863" width="14" customWidth="1"/>
    <col min="14864" max="14864" width="15.5703125" customWidth="1"/>
    <col min="14865" max="14865" width="15.42578125" customWidth="1"/>
    <col min="14866" max="14866" width="14.42578125" customWidth="1"/>
    <col min="14867" max="14867" width="15.28515625" customWidth="1"/>
    <col min="14868" max="14868" width="16.7109375" customWidth="1"/>
    <col min="15081" max="15081" width="7.7109375" customWidth="1"/>
    <col min="15082" max="15082" width="40.28515625" customWidth="1"/>
    <col min="15083" max="15083" width="12.140625" customWidth="1"/>
    <col min="15084" max="15084" width="13.7109375" customWidth="1"/>
    <col min="15085" max="15085" width="13.28515625" bestFit="1" customWidth="1"/>
    <col min="15086" max="15086" width="17.28515625" customWidth="1"/>
    <col min="15087" max="15087" width="8.85546875" customWidth="1"/>
    <col min="15088" max="15088" width="33.42578125" customWidth="1"/>
    <col min="15089" max="15089" width="14.28515625" customWidth="1"/>
    <col min="15090" max="15090" width="12.85546875" customWidth="1"/>
    <col min="15091" max="15091" width="14.28515625" bestFit="1" customWidth="1"/>
    <col min="15092" max="15092" width="17.5703125" customWidth="1"/>
    <col min="15093" max="15093" width="17.28515625" customWidth="1"/>
    <col min="15094" max="15094" width="8.85546875" customWidth="1"/>
    <col min="15095" max="15095" width="33.42578125" customWidth="1"/>
    <col min="15096" max="15097" width="14.28515625" customWidth="1"/>
    <col min="15098" max="15098" width="15.28515625" bestFit="1" customWidth="1"/>
    <col min="15099" max="15100" width="17.5703125" customWidth="1"/>
    <col min="15101" max="15101" width="8.85546875" customWidth="1"/>
    <col min="15102" max="15102" width="33.42578125" customWidth="1"/>
    <col min="15103" max="15104" width="14.28515625" customWidth="1"/>
    <col min="15105" max="15105" width="15.28515625" bestFit="1" customWidth="1"/>
    <col min="15106" max="15107" width="17.5703125" customWidth="1"/>
    <col min="15108" max="15108" width="8.85546875" customWidth="1"/>
    <col min="15109" max="15109" width="42.7109375" customWidth="1"/>
    <col min="15110" max="15110" width="13.5703125" customWidth="1"/>
    <col min="15111" max="15111" width="14.28515625" customWidth="1"/>
    <col min="15112" max="15112" width="13.28515625" customWidth="1"/>
    <col min="15113" max="15113" width="13.140625" customWidth="1"/>
    <col min="15114" max="15114" width="16.7109375" customWidth="1"/>
    <col min="15115" max="15115" width="17.42578125" customWidth="1"/>
    <col min="15118" max="15118" width="41.7109375" customWidth="1"/>
    <col min="15119" max="15119" width="14" customWidth="1"/>
    <col min="15120" max="15120" width="15.5703125" customWidth="1"/>
    <col min="15121" max="15121" width="15.42578125" customWidth="1"/>
    <col min="15122" max="15122" width="14.42578125" customWidth="1"/>
    <col min="15123" max="15123" width="15.28515625" customWidth="1"/>
    <col min="15124" max="15124" width="16.7109375" customWidth="1"/>
    <col min="15337" max="15337" width="7.7109375" customWidth="1"/>
    <col min="15338" max="15338" width="40.28515625" customWidth="1"/>
    <col min="15339" max="15339" width="12.140625" customWidth="1"/>
    <col min="15340" max="15340" width="13.7109375" customWidth="1"/>
    <col min="15341" max="15341" width="13.28515625" bestFit="1" customWidth="1"/>
    <col min="15342" max="15342" width="17.28515625" customWidth="1"/>
    <col min="15343" max="15343" width="8.85546875" customWidth="1"/>
    <col min="15344" max="15344" width="33.42578125" customWidth="1"/>
    <col min="15345" max="15345" width="14.28515625" customWidth="1"/>
    <col min="15346" max="15346" width="12.85546875" customWidth="1"/>
    <col min="15347" max="15347" width="14.28515625" bestFit="1" customWidth="1"/>
    <col min="15348" max="15348" width="17.5703125" customWidth="1"/>
    <col min="15349" max="15349" width="17.28515625" customWidth="1"/>
    <col min="15350" max="15350" width="8.85546875" customWidth="1"/>
    <col min="15351" max="15351" width="33.42578125" customWidth="1"/>
    <col min="15352" max="15353" width="14.28515625" customWidth="1"/>
    <col min="15354" max="15354" width="15.28515625" bestFit="1" customWidth="1"/>
    <col min="15355" max="15356" width="17.5703125" customWidth="1"/>
    <col min="15357" max="15357" width="8.85546875" customWidth="1"/>
    <col min="15358" max="15358" width="33.42578125" customWidth="1"/>
    <col min="15359" max="15360" width="14.28515625" customWidth="1"/>
    <col min="15361" max="15361" width="15.28515625" bestFit="1" customWidth="1"/>
    <col min="15362" max="15363" width="17.5703125" customWidth="1"/>
    <col min="15364" max="15364" width="8.85546875" customWidth="1"/>
    <col min="15365" max="15365" width="42.7109375" customWidth="1"/>
    <col min="15366" max="15366" width="13.5703125" customWidth="1"/>
    <col min="15367" max="15367" width="14.28515625" customWidth="1"/>
    <col min="15368" max="15368" width="13.28515625" customWidth="1"/>
    <col min="15369" max="15369" width="13.140625" customWidth="1"/>
    <col min="15370" max="15370" width="16.7109375" customWidth="1"/>
    <col min="15371" max="15371" width="17.42578125" customWidth="1"/>
    <col min="15374" max="15374" width="41.7109375" customWidth="1"/>
    <col min="15375" max="15375" width="14" customWidth="1"/>
    <col min="15376" max="15376" width="15.5703125" customWidth="1"/>
    <col min="15377" max="15377" width="15.42578125" customWidth="1"/>
    <col min="15378" max="15378" width="14.42578125" customWidth="1"/>
    <col min="15379" max="15379" width="15.28515625" customWidth="1"/>
    <col min="15380" max="15380" width="16.7109375" customWidth="1"/>
    <col min="15593" max="15593" width="7.7109375" customWidth="1"/>
    <col min="15594" max="15594" width="40.28515625" customWidth="1"/>
    <col min="15595" max="15595" width="12.140625" customWidth="1"/>
    <col min="15596" max="15596" width="13.7109375" customWidth="1"/>
    <col min="15597" max="15597" width="13.28515625" bestFit="1" customWidth="1"/>
    <col min="15598" max="15598" width="17.28515625" customWidth="1"/>
    <col min="15599" max="15599" width="8.85546875" customWidth="1"/>
    <col min="15600" max="15600" width="33.42578125" customWidth="1"/>
    <col min="15601" max="15601" width="14.28515625" customWidth="1"/>
    <col min="15602" max="15602" width="12.85546875" customWidth="1"/>
    <col min="15603" max="15603" width="14.28515625" bestFit="1" customWidth="1"/>
    <col min="15604" max="15604" width="17.5703125" customWidth="1"/>
    <col min="15605" max="15605" width="17.28515625" customWidth="1"/>
    <col min="15606" max="15606" width="8.85546875" customWidth="1"/>
    <col min="15607" max="15607" width="33.42578125" customWidth="1"/>
    <col min="15608" max="15609" width="14.28515625" customWidth="1"/>
    <col min="15610" max="15610" width="15.28515625" bestFit="1" customWidth="1"/>
    <col min="15611" max="15612" width="17.5703125" customWidth="1"/>
    <col min="15613" max="15613" width="8.85546875" customWidth="1"/>
    <col min="15614" max="15614" width="33.42578125" customWidth="1"/>
    <col min="15615" max="15616" width="14.28515625" customWidth="1"/>
    <col min="15617" max="15617" width="15.28515625" bestFit="1" customWidth="1"/>
    <col min="15618" max="15619" width="17.5703125" customWidth="1"/>
    <col min="15620" max="15620" width="8.85546875" customWidth="1"/>
    <col min="15621" max="15621" width="42.7109375" customWidth="1"/>
    <col min="15622" max="15622" width="13.5703125" customWidth="1"/>
    <col min="15623" max="15623" width="14.28515625" customWidth="1"/>
    <col min="15624" max="15624" width="13.28515625" customWidth="1"/>
    <col min="15625" max="15625" width="13.140625" customWidth="1"/>
    <col min="15626" max="15626" width="16.7109375" customWidth="1"/>
    <col min="15627" max="15627" width="17.42578125" customWidth="1"/>
    <col min="15630" max="15630" width="41.7109375" customWidth="1"/>
    <col min="15631" max="15631" width="14" customWidth="1"/>
    <col min="15632" max="15632" width="15.5703125" customWidth="1"/>
    <col min="15633" max="15633" width="15.42578125" customWidth="1"/>
    <col min="15634" max="15634" width="14.42578125" customWidth="1"/>
    <col min="15635" max="15635" width="15.28515625" customWidth="1"/>
    <col min="15636" max="15636" width="16.7109375" customWidth="1"/>
    <col min="15849" max="15849" width="7.7109375" customWidth="1"/>
    <col min="15850" max="15850" width="40.28515625" customWidth="1"/>
    <col min="15851" max="15851" width="12.140625" customWidth="1"/>
    <col min="15852" max="15852" width="13.7109375" customWidth="1"/>
    <col min="15853" max="15853" width="13.28515625" bestFit="1" customWidth="1"/>
    <col min="15854" max="15854" width="17.28515625" customWidth="1"/>
    <col min="15855" max="15855" width="8.85546875" customWidth="1"/>
    <col min="15856" max="15856" width="33.42578125" customWidth="1"/>
    <col min="15857" max="15857" width="14.28515625" customWidth="1"/>
    <col min="15858" max="15858" width="12.85546875" customWidth="1"/>
    <col min="15859" max="15859" width="14.28515625" bestFit="1" customWidth="1"/>
    <col min="15860" max="15860" width="17.5703125" customWidth="1"/>
    <col min="15861" max="15861" width="17.28515625" customWidth="1"/>
    <col min="15862" max="15862" width="8.85546875" customWidth="1"/>
    <col min="15863" max="15863" width="33.42578125" customWidth="1"/>
    <col min="15864" max="15865" width="14.28515625" customWidth="1"/>
    <col min="15866" max="15866" width="15.28515625" bestFit="1" customWidth="1"/>
    <col min="15867" max="15868" width="17.5703125" customWidth="1"/>
    <col min="15869" max="15869" width="8.85546875" customWidth="1"/>
    <col min="15870" max="15870" width="33.42578125" customWidth="1"/>
    <col min="15871" max="15872" width="14.28515625" customWidth="1"/>
    <col min="15873" max="15873" width="15.28515625" bestFit="1" customWidth="1"/>
    <col min="15874" max="15875" width="17.5703125" customWidth="1"/>
    <col min="15876" max="15876" width="8.85546875" customWidth="1"/>
    <col min="15877" max="15877" width="42.7109375" customWidth="1"/>
    <col min="15878" max="15878" width="13.5703125" customWidth="1"/>
    <col min="15879" max="15879" width="14.28515625" customWidth="1"/>
    <col min="15880" max="15880" width="13.28515625" customWidth="1"/>
    <col min="15881" max="15881" width="13.140625" customWidth="1"/>
    <col min="15882" max="15882" width="16.7109375" customWidth="1"/>
    <col min="15883" max="15883" width="17.42578125" customWidth="1"/>
    <col min="15886" max="15886" width="41.7109375" customWidth="1"/>
    <col min="15887" max="15887" width="14" customWidth="1"/>
    <col min="15888" max="15888" width="15.5703125" customWidth="1"/>
    <col min="15889" max="15889" width="15.42578125" customWidth="1"/>
    <col min="15890" max="15890" width="14.42578125" customWidth="1"/>
    <col min="15891" max="15891" width="15.28515625" customWidth="1"/>
    <col min="15892" max="15892" width="16.7109375" customWidth="1"/>
    <col min="16105" max="16105" width="7.7109375" customWidth="1"/>
    <col min="16106" max="16106" width="40.28515625" customWidth="1"/>
    <col min="16107" max="16107" width="12.140625" customWidth="1"/>
    <col min="16108" max="16108" width="13.7109375" customWidth="1"/>
    <col min="16109" max="16109" width="13.28515625" bestFit="1" customWidth="1"/>
    <col min="16110" max="16110" width="17.28515625" customWidth="1"/>
    <col min="16111" max="16111" width="8.85546875" customWidth="1"/>
    <col min="16112" max="16112" width="33.42578125" customWidth="1"/>
    <col min="16113" max="16113" width="14.28515625" customWidth="1"/>
    <col min="16114" max="16114" width="12.85546875" customWidth="1"/>
    <col min="16115" max="16115" width="14.28515625" bestFit="1" customWidth="1"/>
    <col min="16116" max="16116" width="17.5703125" customWidth="1"/>
    <col min="16117" max="16117" width="17.28515625" customWidth="1"/>
    <col min="16118" max="16118" width="8.85546875" customWidth="1"/>
    <col min="16119" max="16119" width="33.42578125" customWidth="1"/>
    <col min="16120" max="16121" width="14.28515625" customWidth="1"/>
    <col min="16122" max="16122" width="15.28515625" bestFit="1" customWidth="1"/>
    <col min="16123" max="16124" width="17.5703125" customWidth="1"/>
    <col min="16125" max="16125" width="8.85546875" customWidth="1"/>
    <col min="16126" max="16126" width="33.42578125" customWidth="1"/>
    <col min="16127" max="16128" width="14.28515625" customWidth="1"/>
    <col min="16129" max="16129" width="15.28515625" bestFit="1" customWidth="1"/>
    <col min="16130" max="16131" width="17.5703125" customWidth="1"/>
    <col min="16132" max="16132" width="8.85546875" customWidth="1"/>
    <col min="16133" max="16133" width="42.7109375" customWidth="1"/>
    <col min="16134" max="16134" width="13.5703125" customWidth="1"/>
    <col min="16135" max="16135" width="14.28515625" customWidth="1"/>
    <col min="16136" max="16136" width="13.28515625" customWidth="1"/>
    <col min="16137" max="16137" width="13.140625" customWidth="1"/>
    <col min="16138" max="16138" width="16.7109375" customWidth="1"/>
    <col min="16139" max="16139" width="17.42578125" customWidth="1"/>
    <col min="16142" max="16142" width="41.7109375" customWidth="1"/>
    <col min="16143" max="16143" width="14" customWidth="1"/>
    <col min="16144" max="16144" width="15.5703125" customWidth="1"/>
    <col min="16145" max="16145" width="15.42578125" customWidth="1"/>
    <col min="16146" max="16146" width="14.42578125" customWidth="1"/>
    <col min="16147" max="16147" width="15.28515625" customWidth="1"/>
    <col min="16148" max="16148" width="16.7109375" customWidth="1"/>
  </cols>
  <sheetData>
    <row r="1" spans="1:20" x14ac:dyDescent="0.25">
      <c r="A1" s="154" t="s">
        <v>133</v>
      </c>
      <c r="B1" s="155"/>
      <c r="C1" s="155"/>
      <c r="D1" s="155"/>
      <c r="E1" s="156"/>
      <c r="F1" s="160"/>
      <c r="G1" s="154" t="s">
        <v>134</v>
      </c>
      <c r="H1" s="155"/>
      <c r="I1" s="155"/>
      <c r="J1" s="155"/>
      <c r="K1" s="155"/>
      <c r="L1" s="156"/>
      <c r="M1" s="160"/>
      <c r="N1" s="154" t="s">
        <v>135</v>
      </c>
      <c r="O1" s="155"/>
      <c r="P1" s="155"/>
      <c r="Q1" s="155"/>
      <c r="R1" s="155"/>
      <c r="S1" s="156"/>
      <c r="T1" s="160"/>
    </row>
    <row r="2" spans="1:20" x14ac:dyDescent="0.25">
      <c r="A2" s="157"/>
      <c r="B2" s="158"/>
      <c r="C2" s="158"/>
      <c r="D2" s="158"/>
      <c r="E2" s="159"/>
      <c r="F2" s="161"/>
      <c r="G2" s="157"/>
      <c r="H2" s="158"/>
      <c r="I2" s="158"/>
      <c r="J2" s="158"/>
      <c r="K2" s="158"/>
      <c r="L2" s="159"/>
      <c r="M2" s="161"/>
      <c r="N2" s="157"/>
      <c r="O2" s="158"/>
      <c r="P2" s="158"/>
      <c r="Q2" s="158"/>
      <c r="R2" s="158"/>
      <c r="S2" s="159"/>
      <c r="T2" s="161"/>
    </row>
    <row r="3" spans="1:20" s="38" customFormat="1" ht="45" x14ac:dyDescent="0.25">
      <c r="A3" s="35" t="s">
        <v>136</v>
      </c>
      <c r="B3" s="35" t="s">
        <v>137</v>
      </c>
      <c r="C3" s="36" t="s">
        <v>138</v>
      </c>
      <c r="D3" s="129" t="s">
        <v>139</v>
      </c>
      <c r="E3" s="36" t="s">
        <v>140</v>
      </c>
      <c r="F3" s="161"/>
      <c r="G3" s="35" t="s">
        <v>136</v>
      </c>
      <c r="H3" s="35" t="s">
        <v>137</v>
      </c>
      <c r="I3" s="36" t="s">
        <v>148</v>
      </c>
      <c r="J3" s="35" t="s">
        <v>139</v>
      </c>
      <c r="K3" s="35" t="s">
        <v>140</v>
      </c>
      <c r="L3" s="35" t="s">
        <v>142</v>
      </c>
      <c r="M3" s="161"/>
      <c r="N3" s="35" t="s">
        <v>136</v>
      </c>
      <c r="O3" s="35" t="s">
        <v>137</v>
      </c>
      <c r="P3" s="36" t="s">
        <v>143</v>
      </c>
      <c r="Q3" s="36" t="s">
        <v>144</v>
      </c>
      <c r="R3" s="36" t="s">
        <v>145</v>
      </c>
      <c r="S3" s="35" t="s">
        <v>140</v>
      </c>
      <c r="T3" s="161"/>
    </row>
    <row r="4" spans="1:20" x14ac:dyDescent="0.25">
      <c r="A4" s="39">
        <v>1</v>
      </c>
      <c r="B4" s="42" t="s">
        <v>167</v>
      </c>
      <c r="C4" s="40">
        <v>6</v>
      </c>
      <c r="D4" s="41"/>
      <c r="E4" s="41"/>
      <c r="F4" s="161"/>
      <c r="G4" s="34">
        <v>1</v>
      </c>
      <c r="H4" s="42" t="s">
        <v>226</v>
      </c>
      <c r="I4" s="40">
        <v>16</v>
      </c>
      <c r="J4" s="41"/>
      <c r="K4" s="41"/>
      <c r="L4" s="41"/>
      <c r="M4" s="161"/>
      <c r="N4" s="34">
        <v>1</v>
      </c>
      <c r="O4" s="42" t="s">
        <v>249</v>
      </c>
      <c r="P4" s="40">
        <v>8</v>
      </c>
      <c r="Q4" s="41"/>
      <c r="R4" s="43">
        <v>60</v>
      </c>
      <c r="S4" s="41">
        <f>(P4*Q4)/R4</f>
        <v>0</v>
      </c>
      <c r="T4" s="161"/>
    </row>
    <row r="5" spans="1:20" x14ac:dyDescent="0.25">
      <c r="A5" s="39">
        <v>2</v>
      </c>
      <c r="B5" s="42" t="s">
        <v>168</v>
      </c>
      <c r="C5" s="40">
        <v>47</v>
      </c>
      <c r="D5" s="41"/>
      <c r="E5" s="41"/>
      <c r="F5" s="161"/>
      <c r="G5" s="34">
        <v>2</v>
      </c>
      <c r="H5" s="42" t="s">
        <v>227</v>
      </c>
      <c r="I5" s="40">
        <v>18</v>
      </c>
      <c r="J5" s="41"/>
      <c r="K5" s="41"/>
      <c r="L5" s="41"/>
      <c r="M5" s="161"/>
      <c r="N5" s="34">
        <v>2</v>
      </c>
      <c r="O5" s="42" t="s">
        <v>250</v>
      </c>
      <c r="P5" s="40">
        <v>5</v>
      </c>
      <c r="Q5" s="41"/>
      <c r="R5" s="43">
        <v>60</v>
      </c>
      <c r="S5" s="41">
        <f t="shared" ref="S5:S32" si="0">(P5*Q5)/R5</f>
        <v>0</v>
      </c>
      <c r="T5" s="161"/>
    </row>
    <row r="6" spans="1:20" x14ac:dyDescent="0.25">
      <c r="A6" s="39">
        <v>3</v>
      </c>
      <c r="B6" s="42" t="s">
        <v>169</v>
      </c>
      <c r="C6" s="40">
        <v>16</v>
      </c>
      <c r="D6" s="41"/>
      <c r="E6" s="41"/>
      <c r="F6" s="161"/>
      <c r="G6" s="34">
        <v>3</v>
      </c>
      <c r="H6" s="42" t="s">
        <v>228</v>
      </c>
      <c r="I6" s="40">
        <v>24</v>
      </c>
      <c r="J6" s="41"/>
      <c r="K6" s="41"/>
      <c r="L6" s="41"/>
      <c r="M6" s="161"/>
      <c r="N6" s="34">
        <v>3</v>
      </c>
      <c r="O6" s="42" t="s">
        <v>251</v>
      </c>
      <c r="P6" s="40">
        <v>5</v>
      </c>
      <c r="Q6" s="41"/>
      <c r="R6" s="43">
        <v>60</v>
      </c>
      <c r="S6" s="41">
        <f t="shared" si="0"/>
        <v>0</v>
      </c>
      <c r="T6" s="161"/>
    </row>
    <row r="7" spans="1:20" ht="30" x14ac:dyDescent="0.25">
      <c r="A7" s="39">
        <v>4</v>
      </c>
      <c r="B7" s="42" t="s">
        <v>170</v>
      </c>
      <c r="C7" s="40">
        <v>28</v>
      </c>
      <c r="D7" s="41"/>
      <c r="E7" s="41"/>
      <c r="F7" s="161"/>
      <c r="G7" s="34">
        <v>4</v>
      </c>
      <c r="H7" s="42" t="s">
        <v>229</v>
      </c>
      <c r="I7" s="40">
        <v>12</v>
      </c>
      <c r="J7" s="41"/>
      <c r="K7" s="41"/>
      <c r="L7" s="41"/>
      <c r="M7" s="161"/>
      <c r="N7" s="34">
        <v>4</v>
      </c>
      <c r="O7" s="42" t="s">
        <v>252</v>
      </c>
      <c r="P7" s="40">
        <v>8</v>
      </c>
      <c r="Q7" s="41"/>
      <c r="R7" s="43">
        <v>60</v>
      </c>
      <c r="S7" s="41">
        <f t="shared" si="0"/>
        <v>0</v>
      </c>
      <c r="T7" s="161"/>
    </row>
    <row r="8" spans="1:20" ht="30" x14ac:dyDescent="0.25">
      <c r="A8" s="39">
        <v>5</v>
      </c>
      <c r="B8" s="42" t="s">
        <v>171</v>
      </c>
      <c r="C8" s="40">
        <v>3</v>
      </c>
      <c r="D8" s="41"/>
      <c r="E8" s="41"/>
      <c r="F8" s="161"/>
      <c r="G8" s="34">
        <v>5</v>
      </c>
      <c r="H8" s="42" t="s">
        <v>230</v>
      </c>
      <c r="I8" s="40">
        <v>11</v>
      </c>
      <c r="J8" s="41"/>
      <c r="K8" s="41"/>
      <c r="L8" s="41"/>
      <c r="M8" s="161"/>
      <c r="N8" s="34">
        <v>5</v>
      </c>
      <c r="O8" s="42" t="s">
        <v>253</v>
      </c>
      <c r="P8" s="40">
        <v>4</v>
      </c>
      <c r="Q8" s="41"/>
      <c r="R8" s="43">
        <v>60</v>
      </c>
      <c r="S8" s="41">
        <f t="shared" si="0"/>
        <v>0</v>
      </c>
      <c r="T8" s="161"/>
    </row>
    <row r="9" spans="1:20" x14ac:dyDescent="0.25">
      <c r="A9" s="39">
        <v>6</v>
      </c>
      <c r="B9" s="42" t="s">
        <v>172</v>
      </c>
      <c r="C9" s="40">
        <v>3</v>
      </c>
      <c r="D9" s="41"/>
      <c r="E9" s="41"/>
      <c r="F9" s="161"/>
      <c r="G9" s="34">
        <v>6</v>
      </c>
      <c r="H9" s="42" t="s">
        <v>231</v>
      </c>
      <c r="I9" s="40">
        <v>23</v>
      </c>
      <c r="J9" s="41"/>
      <c r="K9" s="41"/>
      <c r="L9" s="41"/>
      <c r="M9" s="161"/>
      <c r="N9" s="34">
        <v>6</v>
      </c>
      <c r="O9" s="42" t="s">
        <v>254</v>
      </c>
      <c r="P9" s="40">
        <v>7</v>
      </c>
      <c r="Q9" s="41"/>
      <c r="R9" s="43">
        <v>60</v>
      </c>
      <c r="S9" s="41">
        <f t="shared" si="0"/>
        <v>0</v>
      </c>
      <c r="T9" s="161"/>
    </row>
    <row r="10" spans="1:20" x14ac:dyDescent="0.25">
      <c r="A10" s="39">
        <v>7</v>
      </c>
      <c r="B10" s="42" t="s">
        <v>173</v>
      </c>
      <c r="C10" s="40">
        <v>4</v>
      </c>
      <c r="D10" s="41"/>
      <c r="E10" s="41"/>
      <c r="F10" s="161"/>
      <c r="G10" s="34">
        <v>7</v>
      </c>
      <c r="H10" s="42" t="s">
        <v>232</v>
      </c>
      <c r="I10" s="40">
        <v>18</v>
      </c>
      <c r="J10" s="41"/>
      <c r="K10" s="41"/>
      <c r="L10" s="41"/>
      <c r="M10" s="161"/>
      <c r="N10" s="34">
        <v>7</v>
      </c>
      <c r="O10" s="42" t="s">
        <v>255</v>
      </c>
      <c r="P10" s="40">
        <v>7</v>
      </c>
      <c r="Q10" s="41"/>
      <c r="R10" s="43">
        <v>60</v>
      </c>
      <c r="S10" s="41">
        <f t="shared" si="0"/>
        <v>0</v>
      </c>
      <c r="T10" s="161"/>
    </row>
    <row r="11" spans="1:20" x14ac:dyDescent="0.25">
      <c r="A11" s="39">
        <v>8</v>
      </c>
      <c r="B11" s="42" t="s">
        <v>174</v>
      </c>
      <c r="C11" s="40">
        <v>13</v>
      </c>
      <c r="D11" s="41"/>
      <c r="E11" s="41"/>
      <c r="F11" s="161"/>
      <c r="G11" s="34">
        <v>8</v>
      </c>
      <c r="H11" s="42" t="s">
        <v>233</v>
      </c>
      <c r="I11" s="40">
        <v>18</v>
      </c>
      <c r="J11" s="41"/>
      <c r="K11" s="41"/>
      <c r="L11" s="41"/>
      <c r="M11" s="161"/>
      <c r="N11" s="34">
        <v>8</v>
      </c>
      <c r="O11" s="42" t="s">
        <v>256</v>
      </c>
      <c r="P11" s="40">
        <v>6</v>
      </c>
      <c r="Q11" s="41"/>
      <c r="R11" s="43">
        <v>60</v>
      </c>
      <c r="S11" s="41">
        <f t="shared" si="0"/>
        <v>0</v>
      </c>
      <c r="T11" s="161"/>
    </row>
    <row r="12" spans="1:20" x14ac:dyDescent="0.25">
      <c r="A12" s="39">
        <v>9</v>
      </c>
      <c r="B12" s="42" t="s">
        <v>175</v>
      </c>
      <c r="C12" s="40">
        <v>22</v>
      </c>
      <c r="D12" s="41"/>
      <c r="E12" s="41"/>
      <c r="F12" s="161"/>
      <c r="G12" s="34">
        <v>9</v>
      </c>
      <c r="H12" s="42" t="s">
        <v>234</v>
      </c>
      <c r="I12" s="40">
        <v>12</v>
      </c>
      <c r="J12" s="41"/>
      <c r="K12" s="41"/>
      <c r="L12" s="41"/>
      <c r="M12" s="161"/>
      <c r="N12" s="34">
        <v>9</v>
      </c>
      <c r="O12" s="42" t="s">
        <v>257</v>
      </c>
      <c r="P12" s="40">
        <v>9</v>
      </c>
      <c r="Q12" s="41"/>
      <c r="R12" s="43">
        <v>60</v>
      </c>
      <c r="S12" s="41">
        <f t="shared" si="0"/>
        <v>0</v>
      </c>
      <c r="T12" s="161"/>
    </row>
    <row r="13" spans="1:20" x14ac:dyDescent="0.25">
      <c r="A13" s="39">
        <v>10</v>
      </c>
      <c r="B13" s="42" t="s">
        <v>176</v>
      </c>
      <c r="C13" s="40">
        <v>36</v>
      </c>
      <c r="D13" s="41"/>
      <c r="E13" s="41"/>
      <c r="F13" s="161"/>
      <c r="G13" s="34">
        <v>10</v>
      </c>
      <c r="H13" s="42" t="s">
        <v>235</v>
      </c>
      <c r="I13" s="40">
        <v>5</v>
      </c>
      <c r="J13" s="41"/>
      <c r="K13" s="41"/>
      <c r="L13" s="41"/>
      <c r="M13" s="161"/>
      <c r="N13" s="34">
        <v>10</v>
      </c>
      <c r="O13" s="42" t="s">
        <v>258</v>
      </c>
      <c r="P13" s="40">
        <v>20</v>
      </c>
      <c r="Q13" s="41"/>
      <c r="R13" s="43">
        <v>60</v>
      </c>
      <c r="S13" s="41">
        <f t="shared" si="0"/>
        <v>0</v>
      </c>
      <c r="T13" s="161"/>
    </row>
    <row r="14" spans="1:20" ht="30" x14ac:dyDescent="0.25">
      <c r="A14" s="39">
        <v>11</v>
      </c>
      <c r="B14" s="42" t="s">
        <v>177</v>
      </c>
      <c r="C14" s="40">
        <v>26</v>
      </c>
      <c r="D14" s="41"/>
      <c r="E14" s="41"/>
      <c r="F14" s="161"/>
      <c r="G14" s="34">
        <v>11</v>
      </c>
      <c r="H14" s="42" t="s">
        <v>236</v>
      </c>
      <c r="I14" s="40">
        <v>24</v>
      </c>
      <c r="J14" s="41"/>
      <c r="K14" s="41"/>
      <c r="L14" s="41"/>
      <c r="M14" s="161"/>
      <c r="N14" s="34">
        <v>11</v>
      </c>
      <c r="O14" s="42" t="s">
        <v>259</v>
      </c>
      <c r="P14" s="40">
        <v>24</v>
      </c>
      <c r="Q14" s="41"/>
      <c r="R14" s="43">
        <v>60</v>
      </c>
      <c r="S14" s="41">
        <f t="shared" si="0"/>
        <v>0</v>
      </c>
      <c r="T14" s="161"/>
    </row>
    <row r="15" spans="1:20" ht="30" x14ac:dyDescent="0.25">
      <c r="A15" s="39">
        <v>12</v>
      </c>
      <c r="B15" s="42" t="s">
        <v>178</v>
      </c>
      <c r="C15" s="40">
        <v>76</v>
      </c>
      <c r="D15" s="41"/>
      <c r="E15" s="41"/>
      <c r="F15" s="161"/>
      <c r="G15" s="34">
        <v>12</v>
      </c>
      <c r="H15" s="42" t="s">
        <v>237</v>
      </c>
      <c r="I15" s="40">
        <v>8</v>
      </c>
      <c r="J15" s="41"/>
      <c r="K15" s="41"/>
      <c r="L15" s="41"/>
      <c r="M15" s="161"/>
      <c r="N15" s="34">
        <v>12</v>
      </c>
      <c r="O15" s="42" t="s">
        <v>260</v>
      </c>
      <c r="P15" s="40">
        <v>24</v>
      </c>
      <c r="Q15" s="41"/>
      <c r="R15" s="43">
        <v>60</v>
      </c>
      <c r="S15" s="41">
        <f t="shared" si="0"/>
        <v>0</v>
      </c>
      <c r="T15" s="161"/>
    </row>
    <row r="16" spans="1:20" ht="30" x14ac:dyDescent="0.25">
      <c r="A16" s="39">
        <v>13</v>
      </c>
      <c r="B16" s="42" t="s">
        <v>179</v>
      </c>
      <c r="C16" s="40">
        <v>35</v>
      </c>
      <c r="D16" s="41"/>
      <c r="E16" s="41"/>
      <c r="F16" s="161"/>
      <c r="G16" s="34">
        <v>13</v>
      </c>
      <c r="H16" s="42" t="s">
        <v>238</v>
      </c>
      <c r="I16" s="40">
        <v>13</v>
      </c>
      <c r="J16" s="41"/>
      <c r="K16" s="41"/>
      <c r="L16" s="41"/>
      <c r="M16" s="161"/>
      <c r="N16" s="34">
        <v>13</v>
      </c>
      <c r="O16" s="42" t="s">
        <v>261</v>
      </c>
      <c r="P16" s="40">
        <v>1</v>
      </c>
      <c r="Q16" s="41"/>
      <c r="R16" s="43">
        <v>60</v>
      </c>
      <c r="S16" s="41">
        <f t="shared" si="0"/>
        <v>0</v>
      </c>
      <c r="T16" s="161"/>
    </row>
    <row r="17" spans="1:20" x14ac:dyDescent="0.25">
      <c r="A17" s="39">
        <v>14</v>
      </c>
      <c r="B17" s="42" t="s">
        <v>180</v>
      </c>
      <c r="C17" s="40">
        <v>12</v>
      </c>
      <c r="D17" s="41"/>
      <c r="E17" s="41"/>
      <c r="F17" s="161"/>
      <c r="G17" s="34">
        <v>14</v>
      </c>
      <c r="H17" s="42" t="s">
        <v>239</v>
      </c>
      <c r="I17" s="40">
        <v>9</v>
      </c>
      <c r="J17" s="41"/>
      <c r="K17" s="41"/>
      <c r="L17" s="41"/>
      <c r="M17" s="161"/>
      <c r="N17" s="34">
        <v>14</v>
      </c>
      <c r="O17" s="42" t="s">
        <v>262</v>
      </c>
      <c r="P17" s="40">
        <v>3</v>
      </c>
      <c r="Q17" s="41"/>
      <c r="R17" s="43">
        <v>60</v>
      </c>
      <c r="S17" s="41">
        <f t="shared" si="0"/>
        <v>0</v>
      </c>
      <c r="T17" s="161"/>
    </row>
    <row r="18" spans="1:20" x14ac:dyDescent="0.25">
      <c r="A18" s="39">
        <v>15</v>
      </c>
      <c r="B18" s="42" t="s">
        <v>181</v>
      </c>
      <c r="C18" s="40">
        <v>10</v>
      </c>
      <c r="D18" s="41"/>
      <c r="E18" s="41"/>
      <c r="F18" s="161"/>
      <c r="G18" s="34">
        <v>15</v>
      </c>
      <c r="H18" s="42" t="s">
        <v>240</v>
      </c>
      <c r="I18" s="40">
        <v>15</v>
      </c>
      <c r="J18" s="41"/>
      <c r="K18" s="41"/>
      <c r="L18" s="41"/>
      <c r="M18" s="161"/>
      <c r="N18" s="34">
        <v>15</v>
      </c>
      <c r="O18" s="42" t="s">
        <v>263</v>
      </c>
      <c r="P18" s="40">
        <v>6</v>
      </c>
      <c r="Q18" s="41"/>
      <c r="R18" s="43">
        <v>60</v>
      </c>
      <c r="S18" s="41">
        <f t="shared" si="0"/>
        <v>0</v>
      </c>
      <c r="T18" s="161"/>
    </row>
    <row r="19" spans="1:20" ht="30" x14ac:dyDescent="0.25">
      <c r="A19" s="39">
        <v>16</v>
      </c>
      <c r="B19" s="42" t="s">
        <v>182</v>
      </c>
      <c r="C19" s="40">
        <v>39</v>
      </c>
      <c r="D19" s="41"/>
      <c r="E19" s="41"/>
      <c r="F19" s="161"/>
      <c r="G19" s="34">
        <v>16</v>
      </c>
      <c r="H19" s="42" t="s">
        <v>241</v>
      </c>
      <c r="I19" s="40">
        <v>9</v>
      </c>
      <c r="J19" s="41"/>
      <c r="K19" s="41"/>
      <c r="L19" s="41"/>
      <c r="M19" s="161"/>
      <c r="N19" s="34">
        <v>16</v>
      </c>
      <c r="O19" s="42" t="s">
        <v>264</v>
      </c>
      <c r="P19" s="40">
        <v>5</v>
      </c>
      <c r="Q19" s="41"/>
      <c r="R19" s="43">
        <v>60</v>
      </c>
      <c r="S19" s="41">
        <f t="shared" si="0"/>
        <v>0</v>
      </c>
      <c r="T19" s="161"/>
    </row>
    <row r="20" spans="1:20" x14ac:dyDescent="0.25">
      <c r="A20" s="39">
        <v>17</v>
      </c>
      <c r="B20" s="42" t="s">
        <v>183</v>
      </c>
      <c r="C20" s="40">
        <v>8</v>
      </c>
      <c r="D20" s="41"/>
      <c r="E20" s="41"/>
      <c r="F20" s="161"/>
      <c r="G20" s="34">
        <v>17</v>
      </c>
      <c r="H20" s="42" t="s">
        <v>242</v>
      </c>
      <c r="I20" s="40">
        <v>8</v>
      </c>
      <c r="J20" s="41"/>
      <c r="K20" s="41"/>
      <c r="L20" s="41"/>
      <c r="M20" s="161"/>
      <c r="N20" s="34">
        <v>17</v>
      </c>
      <c r="O20" s="42" t="s">
        <v>265</v>
      </c>
      <c r="P20" s="40">
        <v>4</v>
      </c>
      <c r="Q20" s="41"/>
      <c r="R20" s="43">
        <v>60</v>
      </c>
      <c r="S20" s="41">
        <f t="shared" si="0"/>
        <v>0</v>
      </c>
      <c r="T20" s="161"/>
    </row>
    <row r="21" spans="1:20" x14ac:dyDescent="0.25">
      <c r="A21" s="39">
        <v>18</v>
      </c>
      <c r="B21" s="42" t="s">
        <v>184</v>
      </c>
      <c r="C21" s="40">
        <v>36</v>
      </c>
      <c r="D21" s="41"/>
      <c r="E21" s="41"/>
      <c r="F21" s="161"/>
      <c r="G21" s="34">
        <v>18</v>
      </c>
      <c r="H21" s="42" t="s">
        <v>243</v>
      </c>
      <c r="I21" s="40">
        <v>4</v>
      </c>
      <c r="J21" s="41"/>
      <c r="K21" s="41"/>
      <c r="L21" s="41"/>
      <c r="M21" s="161"/>
      <c r="N21" s="34">
        <v>18</v>
      </c>
      <c r="O21" s="42" t="s">
        <v>266</v>
      </c>
      <c r="P21" s="40">
        <v>13</v>
      </c>
      <c r="Q21" s="41"/>
      <c r="R21" s="43">
        <v>60</v>
      </c>
      <c r="S21" s="41">
        <f t="shared" si="0"/>
        <v>0</v>
      </c>
      <c r="T21" s="161"/>
    </row>
    <row r="22" spans="1:20" x14ac:dyDescent="0.25">
      <c r="A22" s="39">
        <v>19</v>
      </c>
      <c r="B22" s="42" t="s">
        <v>185</v>
      </c>
      <c r="C22" s="40">
        <v>10</v>
      </c>
      <c r="D22" s="41"/>
      <c r="E22" s="41"/>
      <c r="F22" s="161"/>
      <c r="G22" s="34">
        <v>19</v>
      </c>
      <c r="H22" s="42" t="s">
        <v>244</v>
      </c>
      <c r="I22" s="40">
        <v>14</v>
      </c>
      <c r="J22" s="41"/>
      <c r="K22" s="41"/>
      <c r="L22" s="41"/>
      <c r="M22" s="161"/>
      <c r="N22" s="34">
        <v>19</v>
      </c>
      <c r="O22" s="42" t="s">
        <v>267</v>
      </c>
      <c r="P22" s="40">
        <v>8</v>
      </c>
      <c r="Q22" s="41"/>
      <c r="R22" s="43">
        <v>60</v>
      </c>
      <c r="S22" s="41">
        <f t="shared" si="0"/>
        <v>0</v>
      </c>
      <c r="T22" s="161"/>
    </row>
    <row r="23" spans="1:20" ht="30" x14ac:dyDescent="0.25">
      <c r="A23" s="39">
        <v>20</v>
      </c>
      <c r="B23" s="42" t="s">
        <v>186</v>
      </c>
      <c r="C23" s="40">
        <v>28</v>
      </c>
      <c r="D23" s="41"/>
      <c r="E23" s="41"/>
      <c r="F23" s="161"/>
      <c r="G23" s="34">
        <v>20</v>
      </c>
      <c r="H23" s="42" t="s">
        <v>245</v>
      </c>
      <c r="I23" s="40">
        <v>19</v>
      </c>
      <c r="J23" s="41"/>
      <c r="K23" s="41"/>
      <c r="L23" s="41"/>
      <c r="M23" s="161"/>
      <c r="N23" s="34">
        <v>20</v>
      </c>
      <c r="O23" s="42" t="s">
        <v>269</v>
      </c>
      <c r="P23" s="40">
        <v>6</v>
      </c>
      <c r="Q23" s="41"/>
      <c r="R23" s="43">
        <v>60</v>
      </c>
      <c r="S23" s="41">
        <f t="shared" si="0"/>
        <v>0</v>
      </c>
      <c r="T23" s="161"/>
    </row>
    <row r="24" spans="1:20" x14ac:dyDescent="0.25">
      <c r="A24" s="39">
        <v>21</v>
      </c>
      <c r="B24" s="42" t="s">
        <v>187</v>
      </c>
      <c r="C24" s="40">
        <v>14</v>
      </c>
      <c r="D24" s="41"/>
      <c r="E24" s="41"/>
      <c r="F24" s="161"/>
      <c r="G24" s="34">
        <v>21</v>
      </c>
      <c r="H24" s="42" t="s">
        <v>246</v>
      </c>
      <c r="I24" s="40">
        <v>19</v>
      </c>
      <c r="J24" s="41"/>
      <c r="K24" s="41"/>
      <c r="L24" s="41"/>
      <c r="M24" s="161"/>
      <c r="N24" s="34">
        <v>21</v>
      </c>
      <c r="O24" s="42" t="s">
        <v>270</v>
      </c>
      <c r="P24" s="40">
        <v>3</v>
      </c>
      <c r="Q24" s="41"/>
      <c r="R24" s="43">
        <v>60</v>
      </c>
      <c r="S24" s="41">
        <f t="shared" si="0"/>
        <v>0</v>
      </c>
      <c r="T24" s="161"/>
    </row>
    <row r="25" spans="1:20" ht="60" x14ac:dyDescent="0.25">
      <c r="A25" s="39">
        <v>22</v>
      </c>
      <c r="B25" s="42" t="s">
        <v>188</v>
      </c>
      <c r="C25" s="40">
        <v>17</v>
      </c>
      <c r="D25" s="41"/>
      <c r="E25" s="41"/>
      <c r="F25" s="161"/>
      <c r="G25" s="34">
        <v>22</v>
      </c>
      <c r="H25" s="42" t="s">
        <v>247</v>
      </c>
      <c r="I25" s="40">
        <v>12</v>
      </c>
      <c r="J25" s="41"/>
      <c r="K25" s="41"/>
      <c r="L25" s="41"/>
      <c r="M25" s="161"/>
      <c r="N25" s="34">
        <v>22</v>
      </c>
      <c r="O25" s="42" t="s">
        <v>271</v>
      </c>
      <c r="P25" s="40">
        <v>9</v>
      </c>
      <c r="Q25" s="41"/>
      <c r="R25" s="43">
        <v>60</v>
      </c>
      <c r="S25" s="41">
        <f t="shared" si="0"/>
        <v>0</v>
      </c>
      <c r="T25" s="161"/>
    </row>
    <row r="26" spans="1:20" ht="30" x14ac:dyDescent="0.25">
      <c r="A26" s="39">
        <v>23</v>
      </c>
      <c r="B26" s="42" t="s">
        <v>189</v>
      </c>
      <c r="C26" s="40">
        <v>17</v>
      </c>
      <c r="D26" s="41"/>
      <c r="E26" s="41"/>
      <c r="F26" s="161"/>
      <c r="G26" s="34">
        <v>23</v>
      </c>
      <c r="H26" s="42" t="s">
        <v>248</v>
      </c>
      <c r="I26" s="40">
        <v>19</v>
      </c>
      <c r="J26" s="41"/>
      <c r="K26" s="41"/>
      <c r="L26" s="41"/>
      <c r="M26" s="161"/>
      <c r="N26" s="34">
        <v>23</v>
      </c>
      <c r="O26" s="42" t="s">
        <v>272</v>
      </c>
      <c r="P26" s="40">
        <v>4</v>
      </c>
      <c r="Q26" s="41"/>
      <c r="R26" s="43">
        <v>60</v>
      </c>
      <c r="S26" s="41">
        <f t="shared" si="0"/>
        <v>0</v>
      </c>
      <c r="T26" s="161"/>
    </row>
    <row r="27" spans="1:20" ht="30" x14ac:dyDescent="0.25">
      <c r="A27" s="39">
        <v>24</v>
      </c>
      <c r="B27" s="42" t="s">
        <v>190</v>
      </c>
      <c r="C27" s="40">
        <v>16</v>
      </c>
      <c r="D27" s="46"/>
      <c r="E27" s="41"/>
      <c r="F27" s="161"/>
      <c r="G27" s="34">
        <v>24</v>
      </c>
      <c r="H27" s="65" t="s">
        <v>292</v>
      </c>
      <c r="I27" s="40">
        <v>11</v>
      </c>
      <c r="J27" s="41"/>
      <c r="K27" s="41"/>
      <c r="L27" s="41"/>
      <c r="M27" s="161"/>
      <c r="N27" s="34">
        <v>24</v>
      </c>
      <c r="O27" s="42" t="s">
        <v>273</v>
      </c>
      <c r="P27" s="40">
        <v>0</v>
      </c>
      <c r="Q27" s="41"/>
      <c r="R27" s="43">
        <v>60</v>
      </c>
      <c r="S27" s="41">
        <f t="shared" si="0"/>
        <v>0</v>
      </c>
      <c r="T27" s="161"/>
    </row>
    <row r="28" spans="1:20" x14ac:dyDescent="0.25">
      <c r="A28" s="39">
        <v>25</v>
      </c>
      <c r="B28" s="42" t="s">
        <v>191</v>
      </c>
      <c r="C28" s="40">
        <v>14</v>
      </c>
      <c r="D28" s="46"/>
      <c r="E28" s="41"/>
      <c r="F28" s="161"/>
      <c r="G28" s="34">
        <v>25</v>
      </c>
      <c r="H28" s="62" t="s">
        <v>293</v>
      </c>
      <c r="I28" s="40">
        <v>7</v>
      </c>
      <c r="J28" s="41"/>
      <c r="K28" s="41"/>
      <c r="L28" s="41"/>
      <c r="M28" s="161"/>
      <c r="N28" s="34">
        <v>25</v>
      </c>
      <c r="O28" s="42" t="s">
        <v>274</v>
      </c>
      <c r="P28" s="40">
        <v>13</v>
      </c>
      <c r="Q28" s="41"/>
      <c r="R28" s="43">
        <v>60</v>
      </c>
      <c r="S28" s="41">
        <f t="shared" si="0"/>
        <v>0</v>
      </c>
      <c r="T28" s="161"/>
    </row>
    <row r="29" spans="1:20" x14ac:dyDescent="0.25">
      <c r="A29" s="39">
        <v>26</v>
      </c>
      <c r="B29" s="42" t="s">
        <v>192</v>
      </c>
      <c r="C29" s="40">
        <v>27</v>
      </c>
      <c r="D29" s="46"/>
      <c r="E29" s="41"/>
      <c r="F29" s="161"/>
      <c r="G29" s="34">
        <v>26</v>
      </c>
      <c r="H29" s="42"/>
      <c r="I29" s="40"/>
      <c r="J29" s="41"/>
      <c r="K29" s="41"/>
      <c r="L29" s="41"/>
      <c r="M29" s="161"/>
      <c r="N29" s="34">
        <v>26</v>
      </c>
      <c r="O29" s="42" t="s">
        <v>275</v>
      </c>
      <c r="P29" s="40">
        <v>4</v>
      </c>
      <c r="Q29" s="41"/>
      <c r="R29" s="43">
        <v>60</v>
      </c>
      <c r="S29" s="41">
        <f t="shared" si="0"/>
        <v>0</v>
      </c>
      <c r="T29" s="161"/>
    </row>
    <row r="30" spans="1:20" x14ac:dyDescent="0.25">
      <c r="A30" s="39">
        <v>27</v>
      </c>
      <c r="B30" s="42" t="s">
        <v>193</v>
      </c>
      <c r="C30" s="40">
        <v>11</v>
      </c>
      <c r="D30" s="46"/>
      <c r="E30" s="41"/>
      <c r="F30" s="161"/>
      <c r="G30" s="34">
        <v>27</v>
      </c>
      <c r="H30" s="42"/>
      <c r="I30" s="40"/>
      <c r="J30" s="41"/>
      <c r="K30" s="41"/>
      <c r="L30" s="41"/>
      <c r="M30" s="161"/>
      <c r="N30" s="34">
        <v>27</v>
      </c>
      <c r="O30" s="42" t="s">
        <v>276</v>
      </c>
      <c r="P30" s="40">
        <v>4</v>
      </c>
      <c r="Q30" s="41"/>
      <c r="R30" s="43">
        <v>60</v>
      </c>
      <c r="S30" s="41">
        <f t="shared" si="0"/>
        <v>0</v>
      </c>
      <c r="T30" s="161"/>
    </row>
    <row r="31" spans="1:20" x14ac:dyDescent="0.25">
      <c r="A31" s="39">
        <v>28</v>
      </c>
      <c r="B31" s="42" t="s">
        <v>194</v>
      </c>
      <c r="C31" s="40">
        <v>13</v>
      </c>
      <c r="D31" s="46"/>
      <c r="E31" s="41"/>
      <c r="F31" s="161"/>
      <c r="G31" s="34">
        <v>28</v>
      </c>
      <c r="H31" s="42"/>
      <c r="I31" s="40"/>
      <c r="J31" s="41"/>
      <c r="K31" s="41"/>
      <c r="L31" s="41"/>
      <c r="M31" s="161"/>
      <c r="N31" s="34">
        <v>28</v>
      </c>
      <c r="O31" s="42" t="s">
        <v>277</v>
      </c>
      <c r="P31" s="40">
        <v>7</v>
      </c>
      <c r="Q31" s="41"/>
      <c r="R31" s="43">
        <v>60</v>
      </c>
      <c r="S31" s="41">
        <f t="shared" si="0"/>
        <v>0</v>
      </c>
      <c r="T31" s="161"/>
    </row>
    <row r="32" spans="1:20" x14ac:dyDescent="0.25">
      <c r="A32" s="39">
        <v>29</v>
      </c>
      <c r="B32" s="42" t="s">
        <v>195</v>
      </c>
      <c r="C32" s="40">
        <v>9</v>
      </c>
      <c r="D32" s="46"/>
      <c r="E32" s="41"/>
      <c r="F32" s="161"/>
      <c r="G32" s="34">
        <v>29</v>
      </c>
      <c r="H32" s="42"/>
      <c r="I32" s="40"/>
      <c r="J32" s="41"/>
      <c r="K32" s="41"/>
      <c r="L32" s="41"/>
      <c r="M32" s="161"/>
      <c r="N32" s="34">
        <v>29</v>
      </c>
      <c r="O32" s="42" t="s">
        <v>278</v>
      </c>
      <c r="P32" s="40">
        <v>1</v>
      </c>
      <c r="Q32" s="41"/>
      <c r="R32" s="43">
        <v>60</v>
      </c>
      <c r="S32" s="41">
        <f t="shared" si="0"/>
        <v>0</v>
      </c>
      <c r="T32" s="161"/>
    </row>
    <row r="33" spans="1:20" ht="30" x14ac:dyDescent="0.25">
      <c r="A33" s="39">
        <v>30</v>
      </c>
      <c r="B33" s="42" t="s">
        <v>196</v>
      </c>
      <c r="C33" s="40">
        <v>25</v>
      </c>
      <c r="D33" s="46"/>
      <c r="E33" s="41"/>
      <c r="F33" s="161"/>
      <c r="G33" s="34">
        <v>30</v>
      </c>
      <c r="H33" s="42"/>
      <c r="I33" s="40"/>
      <c r="J33" s="41"/>
      <c r="K33" s="41"/>
      <c r="L33" s="41"/>
      <c r="M33" s="161"/>
      <c r="N33" s="34">
        <v>30</v>
      </c>
      <c r="O33" s="42" t="s">
        <v>279</v>
      </c>
      <c r="P33" s="40">
        <v>3</v>
      </c>
      <c r="Q33" s="41"/>
      <c r="R33" s="43">
        <v>60</v>
      </c>
      <c r="S33" s="41">
        <f t="shared" ref="S33:S45" si="1">(P33*Q33)/R33</f>
        <v>0</v>
      </c>
      <c r="T33" s="161"/>
    </row>
    <row r="34" spans="1:20" x14ac:dyDescent="0.25">
      <c r="A34" s="39">
        <v>31</v>
      </c>
      <c r="B34" s="42" t="s">
        <v>197</v>
      </c>
      <c r="C34" s="34">
        <v>26</v>
      </c>
      <c r="D34" s="46"/>
      <c r="E34" s="41"/>
      <c r="F34" s="161"/>
      <c r="G34" s="56"/>
      <c r="H34" s="57"/>
      <c r="I34" s="145" t="s">
        <v>150</v>
      </c>
      <c r="J34" s="146"/>
      <c r="K34" s="147"/>
      <c r="L34" s="48">
        <f>SUM(L4:L33)</f>
        <v>0</v>
      </c>
      <c r="M34" s="161"/>
      <c r="N34" s="34">
        <v>31</v>
      </c>
      <c r="O34" s="42" t="s">
        <v>280</v>
      </c>
      <c r="P34" s="40">
        <v>2</v>
      </c>
      <c r="Q34" s="41"/>
      <c r="R34" s="43">
        <v>60</v>
      </c>
      <c r="S34" s="41">
        <f t="shared" si="1"/>
        <v>0</v>
      </c>
      <c r="T34" s="161"/>
    </row>
    <row r="35" spans="1:20" ht="45" x14ac:dyDescent="0.25">
      <c r="A35" s="39">
        <v>32</v>
      </c>
      <c r="B35" s="42" t="s">
        <v>198</v>
      </c>
      <c r="C35" s="34">
        <v>8</v>
      </c>
      <c r="D35" s="46"/>
      <c r="E35" s="41"/>
      <c r="F35" s="161"/>
      <c r="G35" s="58"/>
      <c r="H35" s="59"/>
      <c r="I35" s="145" t="s">
        <v>151</v>
      </c>
      <c r="J35" s="146"/>
      <c r="K35" s="147"/>
      <c r="L35" s="51">
        <v>10</v>
      </c>
      <c r="M35" s="161"/>
      <c r="N35" s="34">
        <v>32</v>
      </c>
      <c r="O35" s="42" t="s">
        <v>281</v>
      </c>
      <c r="P35" s="40">
        <v>13</v>
      </c>
      <c r="Q35" s="41"/>
      <c r="R35" s="43">
        <v>60</v>
      </c>
      <c r="S35" s="41">
        <f t="shared" si="1"/>
        <v>0</v>
      </c>
      <c r="T35" s="161"/>
    </row>
    <row r="36" spans="1:20" s="49" customFormat="1" ht="30" x14ac:dyDescent="0.25">
      <c r="A36" s="39">
        <v>33</v>
      </c>
      <c r="B36" s="42" t="s">
        <v>199</v>
      </c>
      <c r="C36" s="39">
        <v>7</v>
      </c>
      <c r="D36" s="128"/>
      <c r="E36" s="41"/>
      <c r="F36" s="161"/>
      <c r="G36" s="60"/>
      <c r="H36" s="61"/>
      <c r="I36" s="145" t="s">
        <v>152</v>
      </c>
      <c r="J36" s="146"/>
      <c r="K36" s="147"/>
      <c r="L36" s="48">
        <f>L34/L35</f>
        <v>0</v>
      </c>
      <c r="M36" s="162"/>
      <c r="N36" s="34">
        <v>33</v>
      </c>
      <c r="O36" s="42" t="s">
        <v>282</v>
      </c>
      <c r="P36" s="40">
        <v>10</v>
      </c>
      <c r="Q36" s="41"/>
      <c r="R36" s="43">
        <v>60</v>
      </c>
      <c r="S36" s="41">
        <f t="shared" si="1"/>
        <v>0</v>
      </c>
      <c r="T36" s="162"/>
    </row>
    <row r="37" spans="1:20" ht="30" x14ac:dyDescent="0.25">
      <c r="A37" s="39">
        <v>34</v>
      </c>
      <c r="B37" s="42" t="s">
        <v>200</v>
      </c>
      <c r="C37" s="34">
        <v>15</v>
      </c>
      <c r="D37" s="46"/>
      <c r="E37" s="41"/>
      <c r="F37" s="161"/>
      <c r="N37" s="34">
        <v>34</v>
      </c>
      <c r="O37" s="42" t="s">
        <v>283</v>
      </c>
      <c r="P37" s="40">
        <v>3</v>
      </c>
      <c r="Q37" s="41"/>
      <c r="R37" s="43">
        <v>60</v>
      </c>
      <c r="S37" s="41">
        <f t="shared" si="1"/>
        <v>0</v>
      </c>
    </row>
    <row r="38" spans="1:20" x14ac:dyDescent="0.25">
      <c r="A38" s="39">
        <v>35</v>
      </c>
      <c r="B38" s="42" t="s">
        <v>201</v>
      </c>
      <c r="C38" s="34">
        <v>23</v>
      </c>
      <c r="D38" s="46"/>
      <c r="E38" s="41"/>
      <c r="F38" s="161"/>
      <c r="N38" s="34">
        <v>35</v>
      </c>
      <c r="O38" s="42" t="s">
        <v>284</v>
      </c>
      <c r="P38" s="40">
        <v>7</v>
      </c>
      <c r="Q38" s="41"/>
      <c r="R38" s="43">
        <v>60</v>
      </c>
      <c r="S38" s="41">
        <f t="shared" si="1"/>
        <v>0</v>
      </c>
    </row>
    <row r="39" spans="1:20" ht="30" x14ac:dyDescent="0.25">
      <c r="A39" s="39">
        <v>36</v>
      </c>
      <c r="B39" s="42" t="s">
        <v>202</v>
      </c>
      <c r="C39" s="34">
        <v>5</v>
      </c>
      <c r="D39" s="46"/>
      <c r="E39" s="41"/>
      <c r="F39" s="161"/>
      <c r="N39" s="34">
        <v>36</v>
      </c>
      <c r="O39" s="42" t="s">
        <v>285</v>
      </c>
      <c r="P39" s="40">
        <v>25</v>
      </c>
      <c r="Q39" s="41"/>
      <c r="R39" s="43">
        <v>60</v>
      </c>
      <c r="S39" s="41">
        <f t="shared" si="1"/>
        <v>0</v>
      </c>
    </row>
    <row r="40" spans="1:20" x14ac:dyDescent="0.25">
      <c r="A40" s="39">
        <v>37</v>
      </c>
      <c r="B40" s="42" t="s">
        <v>203</v>
      </c>
      <c r="C40" s="34">
        <v>7</v>
      </c>
      <c r="D40" s="46"/>
      <c r="E40" s="41"/>
      <c r="F40" s="161"/>
      <c r="N40" s="34">
        <v>37</v>
      </c>
      <c r="O40" s="42" t="s">
        <v>286</v>
      </c>
      <c r="P40" s="40">
        <v>4</v>
      </c>
      <c r="Q40" s="41"/>
      <c r="R40" s="43">
        <v>60</v>
      </c>
      <c r="S40" s="41">
        <f t="shared" si="1"/>
        <v>0</v>
      </c>
    </row>
    <row r="41" spans="1:20" x14ac:dyDescent="0.25">
      <c r="A41" s="39">
        <v>38</v>
      </c>
      <c r="B41" s="42" t="s">
        <v>204</v>
      </c>
      <c r="C41" s="34">
        <v>12</v>
      </c>
      <c r="D41" s="46"/>
      <c r="E41" s="41"/>
      <c r="F41" s="161"/>
      <c r="N41" s="34">
        <v>38</v>
      </c>
      <c r="O41" s="42" t="s">
        <v>287</v>
      </c>
      <c r="P41" s="40">
        <v>2</v>
      </c>
      <c r="Q41" s="41"/>
      <c r="R41" s="43">
        <v>60</v>
      </c>
      <c r="S41" s="41">
        <f t="shared" si="1"/>
        <v>0</v>
      </c>
    </row>
    <row r="42" spans="1:20" x14ac:dyDescent="0.25">
      <c r="A42" s="39">
        <v>39</v>
      </c>
      <c r="B42" s="42" t="s">
        <v>205</v>
      </c>
      <c r="C42" s="34">
        <v>2</v>
      </c>
      <c r="D42" s="46"/>
      <c r="E42" s="41"/>
      <c r="F42" s="161"/>
      <c r="N42" s="34">
        <v>39</v>
      </c>
      <c r="O42" s="42" t="s">
        <v>288</v>
      </c>
      <c r="P42" s="40">
        <v>4</v>
      </c>
      <c r="Q42" s="41"/>
      <c r="R42" s="43">
        <v>60</v>
      </c>
      <c r="S42" s="41">
        <f t="shared" si="1"/>
        <v>0</v>
      </c>
    </row>
    <row r="43" spans="1:20" x14ac:dyDescent="0.25">
      <c r="A43" s="39">
        <v>40</v>
      </c>
      <c r="B43" s="42" t="s">
        <v>206</v>
      </c>
      <c r="C43" s="34">
        <v>10</v>
      </c>
      <c r="D43" s="46"/>
      <c r="E43" s="41"/>
      <c r="F43" s="161"/>
      <c r="N43" s="34">
        <v>40</v>
      </c>
      <c r="O43" s="42" t="s">
        <v>289</v>
      </c>
      <c r="P43" s="40">
        <v>9</v>
      </c>
      <c r="Q43" s="41"/>
      <c r="R43" s="43">
        <v>60</v>
      </c>
      <c r="S43" s="41">
        <f t="shared" si="1"/>
        <v>0</v>
      </c>
    </row>
    <row r="44" spans="1:20" x14ac:dyDescent="0.25">
      <c r="A44" s="39">
        <v>41</v>
      </c>
      <c r="B44" s="42" t="s">
        <v>207</v>
      </c>
      <c r="C44" s="34">
        <v>12</v>
      </c>
      <c r="D44" s="46"/>
      <c r="E44" s="41"/>
      <c r="F44" s="161"/>
      <c r="N44" s="34">
        <v>41</v>
      </c>
      <c r="O44" s="42" t="s">
        <v>290</v>
      </c>
      <c r="P44" s="40">
        <v>3</v>
      </c>
      <c r="Q44" s="41"/>
      <c r="R44" s="43">
        <v>60</v>
      </c>
      <c r="S44" s="41">
        <f t="shared" si="1"/>
        <v>0</v>
      </c>
    </row>
    <row r="45" spans="1:20" ht="30" x14ac:dyDescent="0.25">
      <c r="A45" s="39">
        <v>42</v>
      </c>
      <c r="B45" s="42" t="s">
        <v>208</v>
      </c>
      <c r="C45" s="34">
        <v>8</v>
      </c>
      <c r="D45" s="46"/>
      <c r="E45" s="41"/>
      <c r="F45" s="161"/>
      <c r="N45" s="34">
        <v>42</v>
      </c>
      <c r="O45" s="42" t="s">
        <v>291</v>
      </c>
      <c r="P45" s="40">
        <v>9</v>
      </c>
      <c r="Q45" s="41"/>
      <c r="R45" s="43">
        <v>60</v>
      </c>
      <c r="S45" s="41">
        <f t="shared" si="1"/>
        <v>0</v>
      </c>
    </row>
    <row r="46" spans="1:20" x14ac:dyDescent="0.25">
      <c r="A46" s="39">
        <v>43</v>
      </c>
      <c r="B46" s="42" t="s">
        <v>209</v>
      </c>
      <c r="C46" s="34">
        <v>15</v>
      </c>
      <c r="D46" s="46"/>
      <c r="E46" s="41"/>
      <c r="F46" s="161"/>
      <c r="N46" s="148"/>
      <c r="O46" s="149"/>
      <c r="P46" s="145" t="s">
        <v>150</v>
      </c>
      <c r="Q46" s="146"/>
      <c r="R46" s="147"/>
      <c r="S46" s="48">
        <f>SUM(S4:S45)</f>
        <v>0</v>
      </c>
    </row>
    <row r="47" spans="1:20" x14ac:dyDescent="0.25">
      <c r="A47" s="39">
        <v>44</v>
      </c>
      <c r="B47" s="42" t="s">
        <v>210</v>
      </c>
      <c r="C47" s="34">
        <v>3</v>
      </c>
      <c r="D47" s="46"/>
      <c r="E47" s="41"/>
      <c r="F47" s="161"/>
      <c r="N47" s="150"/>
      <c r="O47" s="151"/>
      <c r="P47" s="145" t="s">
        <v>151</v>
      </c>
      <c r="Q47" s="146"/>
      <c r="R47" s="147"/>
      <c r="S47" s="51">
        <v>10</v>
      </c>
    </row>
    <row r="48" spans="1:20" x14ac:dyDescent="0.25">
      <c r="A48" s="39">
        <v>45</v>
      </c>
      <c r="B48" s="42" t="s">
        <v>211</v>
      </c>
      <c r="C48" s="34">
        <v>8</v>
      </c>
      <c r="D48" s="46"/>
      <c r="E48" s="41"/>
      <c r="F48" s="161"/>
      <c r="N48" s="152"/>
      <c r="O48" s="153"/>
      <c r="P48" s="145" t="s">
        <v>152</v>
      </c>
      <c r="Q48" s="146"/>
      <c r="R48" s="147"/>
      <c r="S48" s="48">
        <f>S46/S47</f>
        <v>0</v>
      </c>
    </row>
    <row r="49" spans="1:6" x14ac:dyDescent="0.25">
      <c r="A49" s="39">
        <v>46</v>
      </c>
      <c r="B49" s="42" t="s">
        <v>212</v>
      </c>
      <c r="C49" s="34">
        <v>28</v>
      </c>
      <c r="D49" s="46"/>
      <c r="E49" s="41"/>
      <c r="F49" s="161"/>
    </row>
    <row r="50" spans="1:6" ht="30" x14ac:dyDescent="0.25">
      <c r="A50" s="39">
        <v>47</v>
      </c>
      <c r="B50" s="42" t="s">
        <v>213</v>
      </c>
      <c r="C50" s="34">
        <v>15</v>
      </c>
      <c r="D50" s="46"/>
      <c r="E50" s="41"/>
      <c r="F50" s="161"/>
    </row>
    <row r="51" spans="1:6" ht="30" x14ac:dyDescent="0.25">
      <c r="A51" s="39">
        <v>48</v>
      </c>
      <c r="B51" s="42" t="s">
        <v>214</v>
      </c>
      <c r="C51" s="34">
        <v>0</v>
      </c>
      <c r="D51" s="46"/>
      <c r="E51" s="41"/>
      <c r="F51" s="161"/>
    </row>
    <row r="52" spans="1:6" ht="30" x14ac:dyDescent="0.25">
      <c r="A52" s="39">
        <v>49</v>
      </c>
      <c r="B52" s="42" t="s">
        <v>215</v>
      </c>
      <c r="C52" s="34">
        <v>2</v>
      </c>
      <c r="D52" s="46"/>
      <c r="E52" s="41"/>
      <c r="F52" s="161"/>
    </row>
    <row r="53" spans="1:6" ht="30" x14ac:dyDescent="0.25">
      <c r="A53" s="39">
        <v>50</v>
      </c>
      <c r="B53" s="42" t="s">
        <v>216</v>
      </c>
      <c r="C53" s="34">
        <v>1</v>
      </c>
      <c r="D53" s="46"/>
      <c r="E53" s="41"/>
      <c r="F53" s="161"/>
    </row>
    <row r="54" spans="1:6" ht="30" x14ac:dyDescent="0.25">
      <c r="A54" s="39">
        <v>51</v>
      </c>
      <c r="B54" s="42" t="s">
        <v>217</v>
      </c>
      <c r="C54" s="34">
        <v>8</v>
      </c>
      <c r="D54" s="46"/>
      <c r="E54" s="41"/>
      <c r="F54" s="161"/>
    </row>
    <row r="55" spans="1:6" ht="30" x14ac:dyDescent="0.25">
      <c r="A55" s="39">
        <v>52</v>
      </c>
      <c r="B55" s="42" t="s">
        <v>218</v>
      </c>
      <c r="C55" s="34">
        <v>12</v>
      </c>
      <c r="D55" s="46"/>
      <c r="E55" s="41"/>
      <c r="F55" s="161"/>
    </row>
    <row r="56" spans="1:6" ht="30" x14ac:dyDescent="0.25">
      <c r="A56" s="39">
        <v>53</v>
      </c>
      <c r="B56" s="42" t="s">
        <v>219</v>
      </c>
      <c r="C56" s="34">
        <v>13</v>
      </c>
      <c r="D56" s="46"/>
      <c r="E56" s="41"/>
      <c r="F56" s="161"/>
    </row>
    <row r="57" spans="1:6" x14ac:dyDescent="0.25">
      <c r="A57" s="39">
        <v>54</v>
      </c>
      <c r="B57" s="42" t="s">
        <v>220</v>
      </c>
      <c r="C57" s="34">
        <v>5</v>
      </c>
      <c r="D57" s="46"/>
      <c r="E57" s="41"/>
      <c r="F57" s="161"/>
    </row>
    <row r="58" spans="1:6" x14ac:dyDescent="0.25">
      <c r="A58" s="39">
        <v>55</v>
      </c>
      <c r="B58" s="42" t="s">
        <v>221</v>
      </c>
      <c r="C58" s="34">
        <v>2</v>
      </c>
      <c r="D58" s="46"/>
      <c r="E58" s="41"/>
      <c r="F58" s="161"/>
    </row>
    <row r="59" spans="1:6" x14ac:dyDescent="0.25">
      <c r="A59" s="39">
        <v>56</v>
      </c>
      <c r="B59" s="42" t="s">
        <v>222</v>
      </c>
      <c r="C59" s="34">
        <v>7</v>
      </c>
      <c r="D59" s="46"/>
      <c r="E59" s="41"/>
      <c r="F59" s="161"/>
    </row>
    <row r="60" spans="1:6" x14ac:dyDescent="0.25">
      <c r="A60" s="39">
        <v>57</v>
      </c>
      <c r="B60" s="42" t="s">
        <v>223</v>
      </c>
      <c r="C60" s="34">
        <v>3</v>
      </c>
      <c r="D60" s="46"/>
      <c r="E60" s="41"/>
      <c r="F60" s="161"/>
    </row>
    <row r="61" spans="1:6" x14ac:dyDescent="0.25">
      <c r="A61" s="39">
        <v>58</v>
      </c>
      <c r="B61" s="42" t="s">
        <v>224</v>
      </c>
      <c r="C61" s="34">
        <v>6</v>
      </c>
      <c r="D61" s="46"/>
      <c r="E61" s="41"/>
      <c r="F61" s="161"/>
    </row>
    <row r="62" spans="1:6" x14ac:dyDescent="0.25">
      <c r="A62" s="39">
        <v>59</v>
      </c>
      <c r="B62" s="42" t="s">
        <v>225</v>
      </c>
      <c r="C62" s="34">
        <v>8</v>
      </c>
      <c r="D62" s="46"/>
      <c r="E62" s="41"/>
      <c r="F62" s="161"/>
    </row>
    <row r="63" spans="1:6" x14ac:dyDescent="0.25">
      <c r="A63" s="163"/>
      <c r="B63" s="164"/>
      <c r="C63" s="145" t="s">
        <v>150</v>
      </c>
      <c r="D63" s="147"/>
      <c r="E63" s="48">
        <f>SUM(E4:E62)</f>
        <v>0</v>
      </c>
      <c r="F63" s="161"/>
    </row>
    <row r="64" spans="1:6" x14ac:dyDescent="0.25">
      <c r="A64" s="165"/>
      <c r="B64" s="166"/>
      <c r="C64" s="169" t="s">
        <v>151</v>
      </c>
      <c r="D64" s="170"/>
      <c r="E64" s="50">
        <v>10</v>
      </c>
      <c r="F64" s="161"/>
    </row>
    <row r="65" spans="1:6" x14ac:dyDescent="0.25">
      <c r="A65" s="167"/>
      <c r="B65" s="168"/>
      <c r="C65" s="169" t="s">
        <v>152</v>
      </c>
      <c r="D65" s="170"/>
      <c r="E65" s="48">
        <f>E63/E64</f>
        <v>0</v>
      </c>
      <c r="F65" s="161"/>
    </row>
  </sheetData>
  <mergeCells count="17">
    <mergeCell ref="T1:T36"/>
    <mergeCell ref="P48:R48"/>
    <mergeCell ref="P46:R46"/>
    <mergeCell ref="F1:F65"/>
    <mergeCell ref="A1:E2"/>
    <mergeCell ref="G1:L2"/>
    <mergeCell ref="M1:M36"/>
    <mergeCell ref="N1:S2"/>
    <mergeCell ref="C63:D63"/>
    <mergeCell ref="I34:K34"/>
    <mergeCell ref="A63:B65"/>
    <mergeCell ref="N46:O48"/>
    <mergeCell ref="C64:D64"/>
    <mergeCell ref="I35:K35"/>
    <mergeCell ref="P47:R47"/>
    <mergeCell ref="C65:D65"/>
    <mergeCell ref="I36:K36"/>
  </mergeCells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D99B08-E146-4E63-B2F7-9AB5BC11E62D}">
  <dimension ref="A1:R33"/>
  <sheetViews>
    <sheetView zoomScale="90" zoomScaleNormal="90" workbookViewId="0">
      <selection activeCell="A3" sqref="A3"/>
    </sheetView>
  </sheetViews>
  <sheetFormatPr defaultRowHeight="15" x14ac:dyDescent="0.25"/>
  <cols>
    <col min="2" max="2" width="44.140625" customWidth="1"/>
    <col min="4" max="4" width="10.28515625" customWidth="1"/>
    <col min="6" max="6" width="17.7109375" customWidth="1"/>
    <col min="7" max="7" width="11.140625" bestFit="1" customWidth="1"/>
    <col min="8" max="8" width="10" bestFit="1" customWidth="1"/>
    <col min="11" max="11" width="38.85546875" customWidth="1"/>
    <col min="12" max="12" width="16.140625" bestFit="1" customWidth="1"/>
    <col min="13" max="13" width="18" customWidth="1"/>
    <col min="14" max="14" width="16.7109375" bestFit="1" customWidth="1"/>
    <col min="15" max="15" width="20" customWidth="1"/>
    <col min="16" max="16" width="20.140625" customWidth="1"/>
    <col min="17" max="17" width="17" customWidth="1"/>
  </cols>
  <sheetData>
    <row r="1" spans="1:17" x14ac:dyDescent="0.25">
      <c r="A1" s="154" t="s">
        <v>349</v>
      </c>
      <c r="B1" s="155"/>
      <c r="C1" s="155"/>
      <c r="D1" s="155"/>
      <c r="E1" s="155"/>
      <c r="F1" s="155"/>
      <c r="G1" s="155"/>
      <c r="H1" s="156"/>
      <c r="I1" s="179"/>
      <c r="J1" s="154" t="s">
        <v>153</v>
      </c>
      <c r="K1" s="155"/>
      <c r="L1" s="155"/>
      <c r="M1" s="155"/>
      <c r="N1" s="155"/>
      <c r="O1" s="155"/>
      <c r="P1" s="155"/>
      <c r="Q1" s="156"/>
    </row>
    <row r="2" spans="1:17" x14ac:dyDescent="0.25">
      <c r="A2" s="157"/>
      <c r="B2" s="158"/>
      <c r="C2" s="158"/>
      <c r="D2" s="158"/>
      <c r="E2" s="158"/>
      <c r="F2" s="158"/>
      <c r="G2" s="158"/>
      <c r="H2" s="159"/>
      <c r="I2" s="179"/>
      <c r="J2" s="157"/>
      <c r="K2" s="158"/>
      <c r="L2" s="158"/>
      <c r="M2" s="158"/>
      <c r="N2" s="158"/>
      <c r="O2" s="158"/>
      <c r="P2" s="158"/>
      <c r="Q2" s="159"/>
    </row>
    <row r="3" spans="1:17" ht="45" x14ac:dyDescent="0.25">
      <c r="A3" s="33" t="s">
        <v>136</v>
      </c>
      <c r="B3" s="33" t="s">
        <v>137</v>
      </c>
      <c r="C3" s="37" t="s">
        <v>147</v>
      </c>
      <c r="D3" s="37" t="s">
        <v>148</v>
      </c>
      <c r="E3" s="37" t="s">
        <v>141</v>
      </c>
      <c r="F3" s="264" t="s">
        <v>139</v>
      </c>
      <c r="G3" s="37" t="s">
        <v>146</v>
      </c>
      <c r="H3" s="37" t="s">
        <v>142</v>
      </c>
      <c r="I3" s="179"/>
      <c r="J3" s="33" t="s">
        <v>136</v>
      </c>
      <c r="K3" s="33" t="s">
        <v>137</v>
      </c>
      <c r="L3" s="37" t="s">
        <v>147</v>
      </c>
      <c r="M3" s="37" t="s">
        <v>148</v>
      </c>
      <c r="N3" s="37" t="s">
        <v>141</v>
      </c>
      <c r="O3" s="264" t="s">
        <v>139</v>
      </c>
      <c r="P3" s="37" t="s">
        <v>146</v>
      </c>
      <c r="Q3" s="37" t="s">
        <v>142</v>
      </c>
    </row>
    <row r="4" spans="1:17" ht="60" x14ac:dyDescent="0.25">
      <c r="A4" s="34">
        <v>1</v>
      </c>
      <c r="B4" s="44" t="s">
        <v>351</v>
      </c>
      <c r="C4" s="45">
        <v>2</v>
      </c>
      <c r="D4" s="45">
        <v>2</v>
      </c>
      <c r="E4" s="40">
        <f>C4+D4</f>
        <v>4</v>
      </c>
      <c r="F4" s="41"/>
      <c r="G4" s="46"/>
      <c r="H4" s="46"/>
      <c r="I4" s="179"/>
      <c r="J4" s="34">
        <v>1</v>
      </c>
      <c r="K4" s="44" t="s">
        <v>351</v>
      </c>
      <c r="L4" s="45">
        <v>2</v>
      </c>
      <c r="M4" s="45">
        <v>2</v>
      </c>
      <c r="N4" s="40">
        <f t="shared" ref="N4:N10" si="0">L4+M4</f>
        <v>4</v>
      </c>
      <c r="O4" s="41"/>
      <c r="P4" s="46"/>
      <c r="Q4" s="46"/>
    </row>
    <row r="5" spans="1:17" ht="30" x14ac:dyDescent="0.25">
      <c r="A5" s="34">
        <v>2</v>
      </c>
      <c r="B5" s="44" t="s">
        <v>352</v>
      </c>
      <c r="C5" s="45">
        <v>2</v>
      </c>
      <c r="D5" s="45">
        <v>2</v>
      </c>
      <c r="E5" s="40">
        <f>C5+D5</f>
        <v>4</v>
      </c>
      <c r="F5" s="41"/>
      <c r="G5" s="46"/>
      <c r="H5" s="46"/>
      <c r="I5" s="179"/>
      <c r="J5" s="34">
        <v>2</v>
      </c>
      <c r="K5" s="44" t="s">
        <v>352</v>
      </c>
      <c r="L5" s="45">
        <v>1</v>
      </c>
      <c r="M5" s="45">
        <v>1</v>
      </c>
      <c r="N5" s="40">
        <f t="shared" si="0"/>
        <v>2</v>
      </c>
      <c r="O5" s="41"/>
      <c r="P5" s="46"/>
      <c r="Q5" s="46"/>
    </row>
    <row r="6" spans="1:17" ht="30" x14ac:dyDescent="0.25">
      <c r="A6" s="34">
        <v>3</v>
      </c>
      <c r="B6" s="44" t="s">
        <v>353</v>
      </c>
      <c r="C6" s="45">
        <v>2</v>
      </c>
      <c r="D6" s="45">
        <v>2</v>
      </c>
      <c r="E6" s="45">
        <f>C6+D6</f>
        <v>4</v>
      </c>
      <c r="F6" s="41"/>
      <c r="G6" s="46"/>
      <c r="H6" s="46"/>
      <c r="I6" s="179"/>
      <c r="J6" s="34">
        <v>3</v>
      </c>
      <c r="K6" s="44" t="s">
        <v>357</v>
      </c>
      <c r="L6" s="45">
        <v>2</v>
      </c>
      <c r="M6" s="45">
        <v>2</v>
      </c>
      <c r="N6" s="45">
        <f t="shared" si="0"/>
        <v>4</v>
      </c>
      <c r="O6" s="41"/>
      <c r="P6" s="46"/>
      <c r="Q6" s="46"/>
    </row>
    <row r="7" spans="1:17" x14ac:dyDescent="0.25">
      <c r="A7" s="34">
        <v>4</v>
      </c>
      <c r="B7" s="44" t="s">
        <v>354</v>
      </c>
      <c r="C7" s="45">
        <v>1</v>
      </c>
      <c r="D7" s="45">
        <v>0</v>
      </c>
      <c r="E7" s="45">
        <f>C7+D7</f>
        <v>1</v>
      </c>
      <c r="F7" s="41"/>
      <c r="G7" s="46"/>
      <c r="H7" s="46"/>
      <c r="I7" s="179"/>
      <c r="J7" s="34">
        <v>4</v>
      </c>
      <c r="K7" s="44" t="s">
        <v>346</v>
      </c>
      <c r="L7" s="45">
        <v>2</v>
      </c>
      <c r="M7" s="45">
        <v>2</v>
      </c>
      <c r="N7" s="40">
        <f t="shared" si="0"/>
        <v>4</v>
      </c>
      <c r="O7" s="41"/>
      <c r="P7" s="46"/>
      <c r="Q7" s="46"/>
    </row>
    <row r="8" spans="1:17" x14ac:dyDescent="0.25">
      <c r="A8" s="31">
        <v>5</v>
      </c>
      <c r="B8" s="93" t="s">
        <v>345</v>
      </c>
      <c r="C8" s="94">
        <v>2</v>
      </c>
      <c r="D8" s="94">
        <v>2</v>
      </c>
      <c r="E8" s="45">
        <f>C8+D8</f>
        <v>4</v>
      </c>
      <c r="F8" s="41"/>
      <c r="G8" s="46"/>
      <c r="H8" s="46"/>
      <c r="I8" s="179"/>
      <c r="J8" s="34">
        <v>5</v>
      </c>
      <c r="K8" s="44" t="s">
        <v>358</v>
      </c>
      <c r="L8" s="45">
        <v>1</v>
      </c>
      <c r="M8" s="45">
        <v>0</v>
      </c>
      <c r="N8" s="40">
        <f t="shared" si="0"/>
        <v>1</v>
      </c>
      <c r="O8" s="41"/>
      <c r="P8" s="46"/>
      <c r="Q8" s="46"/>
    </row>
    <row r="9" spans="1:17" x14ac:dyDescent="0.25">
      <c r="A9" s="180" t="s">
        <v>149</v>
      </c>
      <c r="B9" s="181"/>
      <c r="C9" s="181"/>
      <c r="D9" s="181"/>
      <c r="E9" s="181"/>
      <c r="F9" s="181"/>
      <c r="G9" s="182"/>
      <c r="H9" s="47">
        <f>SUM(H4:H7)</f>
        <v>0</v>
      </c>
      <c r="I9" s="179"/>
      <c r="J9" s="34">
        <v>6</v>
      </c>
      <c r="K9" s="44" t="s">
        <v>359</v>
      </c>
      <c r="L9" s="45">
        <v>1</v>
      </c>
      <c r="M9" s="45">
        <v>0</v>
      </c>
      <c r="N9" s="40">
        <f t="shared" si="0"/>
        <v>1</v>
      </c>
      <c r="O9" s="41"/>
      <c r="P9" s="46"/>
      <c r="Q9" s="46"/>
    </row>
    <row r="10" spans="1:17" x14ac:dyDescent="0.25">
      <c r="B10" s="31"/>
      <c r="C10" s="31"/>
      <c r="E10" s="31"/>
      <c r="F10" s="31"/>
      <c r="H10" s="31"/>
      <c r="I10" s="179"/>
      <c r="J10" s="34">
        <v>7</v>
      </c>
      <c r="K10" s="44" t="s">
        <v>348</v>
      </c>
      <c r="L10" s="45">
        <v>2</v>
      </c>
      <c r="M10" s="45">
        <v>2</v>
      </c>
      <c r="N10" s="40">
        <f t="shared" si="0"/>
        <v>4</v>
      </c>
      <c r="O10" s="41"/>
      <c r="P10" s="46"/>
      <c r="Q10" s="46"/>
    </row>
    <row r="11" spans="1:17" x14ac:dyDescent="0.25">
      <c r="B11" s="31"/>
      <c r="C11" s="31"/>
      <c r="E11" s="31"/>
      <c r="F11" s="31"/>
      <c r="H11" s="31"/>
      <c r="I11" s="179"/>
      <c r="J11" s="34">
        <v>8</v>
      </c>
      <c r="K11" s="44" t="s">
        <v>347</v>
      </c>
      <c r="L11" s="45">
        <v>1</v>
      </c>
      <c r="M11" s="45">
        <v>1</v>
      </c>
      <c r="N11" s="45">
        <f t="shared" ref="N11" si="1">L11+M11</f>
        <v>2</v>
      </c>
      <c r="O11" s="41"/>
      <c r="P11" s="46"/>
      <c r="Q11" s="46"/>
    </row>
    <row r="12" spans="1:17" x14ac:dyDescent="0.25">
      <c r="A12" s="154" t="s">
        <v>350</v>
      </c>
      <c r="B12" s="155"/>
      <c r="C12" s="155"/>
      <c r="D12" s="155"/>
      <c r="E12" s="155"/>
      <c r="F12" s="155"/>
      <c r="G12" s="155"/>
      <c r="H12" s="156"/>
      <c r="I12" s="179"/>
      <c r="J12" s="34">
        <v>9</v>
      </c>
      <c r="K12" s="44" t="s">
        <v>383</v>
      </c>
      <c r="L12" s="45">
        <v>1</v>
      </c>
      <c r="M12" s="45">
        <v>1</v>
      </c>
      <c r="N12" s="45">
        <v>2</v>
      </c>
      <c r="O12" s="41"/>
      <c r="P12" s="46"/>
      <c r="Q12" s="46"/>
    </row>
    <row r="13" spans="1:17" x14ac:dyDescent="0.25">
      <c r="A13" s="157"/>
      <c r="B13" s="158"/>
      <c r="C13" s="158"/>
      <c r="D13" s="158"/>
      <c r="E13" s="158"/>
      <c r="F13" s="158"/>
      <c r="G13" s="158"/>
      <c r="H13" s="159"/>
      <c r="I13" s="179"/>
      <c r="J13" s="145" t="s">
        <v>154</v>
      </c>
      <c r="K13" s="146"/>
      <c r="L13" s="146"/>
      <c r="M13" s="146"/>
      <c r="N13" s="146"/>
      <c r="O13" s="146"/>
      <c r="P13" s="147"/>
      <c r="Q13" s="48">
        <f>SUM(Q7:Q12)</f>
        <v>0</v>
      </c>
    </row>
    <row r="14" spans="1:17" ht="45" x14ac:dyDescent="0.25">
      <c r="A14" s="33" t="s">
        <v>136</v>
      </c>
      <c r="B14" s="33" t="s">
        <v>137</v>
      </c>
      <c r="C14" s="37" t="s">
        <v>147</v>
      </c>
      <c r="D14" s="37" t="s">
        <v>148</v>
      </c>
      <c r="E14" s="37" t="s">
        <v>141</v>
      </c>
      <c r="F14" s="37" t="s">
        <v>139</v>
      </c>
      <c r="G14" s="37" t="s">
        <v>146</v>
      </c>
      <c r="H14" s="37" t="s">
        <v>142</v>
      </c>
      <c r="I14" s="179"/>
    </row>
    <row r="15" spans="1:17" ht="45" x14ac:dyDescent="0.25">
      <c r="A15" s="34">
        <v>1</v>
      </c>
      <c r="B15" s="44" t="s">
        <v>351</v>
      </c>
      <c r="C15" s="45">
        <v>2</v>
      </c>
      <c r="D15" s="45">
        <v>2</v>
      </c>
      <c r="E15" s="40">
        <f t="shared" ref="E15:E21" si="2">C15+D15</f>
        <v>4</v>
      </c>
      <c r="F15" s="41"/>
      <c r="G15" s="46"/>
      <c r="H15" s="46"/>
      <c r="I15" s="179"/>
      <c r="K15" s="253"/>
      <c r="L15" s="253"/>
      <c r="M15" s="253"/>
      <c r="N15" s="253"/>
      <c r="O15" s="253"/>
      <c r="P15" s="253"/>
      <c r="Q15" s="253"/>
    </row>
    <row r="16" spans="1:17" ht="30" x14ac:dyDescent="0.25">
      <c r="A16" s="34">
        <v>2</v>
      </c>
      <c r="B16" s="44" t="s">
        <v>352</v>
      </c>
      <c r="C16" s="45">
        <v>1</v>
      </c>
      <c r="D16" s="45">
        <v>1</v>
      </c>
      <c r="E16" s="40">
        <f t="shared" si="2"/>
        <v>2</v>
      </c>
      <c r="F16" s="41"/>
      <c r="G16" s="46"/>
      <c r="H16" s="46"/>
      <c r="I16" s="179"/>
      <c r="K16" s="252"/>
      <c r="L16" s="249"/>
      <c r="M16" s="249"/>
      <c r="N16" s="249"/>
      <c r="O16" s="249"/>
      <c r="P16" s="249"/>
      <c r="Q16" s="249"/>
    </row>
    <row r="17" spans="1:18" ht="66" customHeight="1" x14ac:dyDescent="0.25">
      <c r="A17" s="34">
        <v>3</v>
      </c>
      <c r="B17" s="44" t="s">
        <v>353</v>
      </c>
      <c r="C17" s="45">
        <v>2</v>
      </c>
      <c r="D17" s="45">
        <v>2</v>
      </c>
      <c r="E17" s="45">
        <f t="shared" si="2"/>
        <v>4</v>
      </c>
      <c r="F17" s="41"/>
      <c r="G17" s="46"/>
      <c r="H17" s="46"/>
      <c r="I17" s="179"/>
      <c r="K17" s="252"/>
      <c r="L17" s="254"/>
      <c r="M17" s="254"/>
      <c r="N17" s="254"/>
      <c r="O17" s="254"/>
      <c r="P17" s="254"/>
      <c r="Q17" s="254"/>
    </row>
    <row r="18" spans="1:18" ht="43.5" customHeight="1" x14ac:dyDescent="0.25">
      <c r="A18" s="34">
        <v>4</v>
      </c>
      <c r="B18" s="44" t="s">
        <v>354</v>
      </c>
      <c r="C18" s="45">
        <v>1</v>
      </c>
      <c r="D18" s="45">
        <v>0</v>
      </c>
      <c r="E18" s="45">
        <f t="shared" si="2"/>
        <v>1</v>
      </c>
      <c r="F18" s="41"/>
      <c r="G18" s="46"/>
      <c r="H18" s="46"/>
      <c r="I18" s="179"/>
      <c r="K18" s="251"/>
      <c r="L18" s="254"/>
      <c r="M18" s="254"/>
      <c r="N18" s="254"/>
      <c r="O18" s="254"/>
      <c r="P18" s="254"/>
      <c r="Q18" s="254"/>
    </row>
    <row r="19" spans="1:18" x14ac:dyDescent="0.25">
      <c r="A19" s="34">
        <v>5</v>
      </c>
      <c r="B19" s="93" t="s">
        <v>345</v>
      </c>
      <c r="C19" s="94">
        <v>2</v>
      </c>
      <c r="D19" s="94">
        <v>2</v>
      </c>
      <c r="E19" s="45">
        <f t="shared" si="2"/>
        <v>4</v>
      </c>
      <c r="F19" s="41"/>
      <c r="G19" s="46"/>
      <c r="H19" s="46"/>
      <c r="I19" s="179"/>
      <c r="K19" s="249"/>
      <c r="L19" s="248"/>
      <c r="M19" s="248"/>
      <c r="N19" s="248"/>
      <c r="O19" s="248"/>
      <c r="P19" s="248"/>
      <c r="Q19" s="248"/>
    </row>
    <row r="20" spans="1:18" x14ac:dyDescent="0.25">
      <c r="A20" s="34">
        <v>6</v>
      </c>
      <c r="B20" s="44" t="s">
        <v>355</v>
      </c>
      <c r="C20" s="45">
        <v>2</v>
      </c>
      <c r="D20" s="45">
        <v>2</v>
      </c>
      <c r="E20" s="45">
        <f t="shared" si="2"/>
        <v>4</v>
      </c>
      <c r="F20" s="41"/>
      <c r="G20" s="46"/>
      <c r="H20" s="46"/>
      <c r="I20" s="179"/>
      <c r="K20" s="249"/>
      <c r="L20" s="248"/>
      <c r="M20" s="248"/>
      <c r="N20" s="248"/>
      <c r="O20" s="248"/>
      <c r="P20" s="248"/>
      <c r="Q20" s="248"/>
    </row>
    <row r="21" spans="1:18" x14ac:dyDescent="0.25">
      <c r="A21" s="34">
        <v>7</v>
      </c>
      <c r="B21" s="93" t="s">
        <v>356</v>
      </c>
      <c r="C21" s="94">
        <v>2</v>
      </c>
      <c r="D21" s="94">
        <v>2</v>
      </c>
      <c r="E21" s="45">
        <f t="shared" si="2"/>
        <v>4</v>
      </c>
      <c r="F21" s="41"/>
      <c r="G21" s="46"/>
      <c r="H21" s="46"/>
      <c r="I21" s="179"/>
      <c r="K21" s="258"/>
      <c r="L21" s="260"/>
      <c r="M21" s="257"/>
      <c r="N21" s="250"/>
      <c r="O21" s="257"/>
      <c r="P21" s="257"/>
      <c r="Q21" s="250"/>
      <c r="R21" s="138"/>
    </row>
    <row r="22" spans="1:18" x14ac:dyDescent="0.25">
      <c r="A22" s="180" t="s">
        <v>149</v>
      </c>
      <c r="B22" s="181"/>
      <c r="C22" s="181"/>
      <c r="D22" s="181"/>
      <c r="E22" s="181"/>
      <c r="F22" s="181"/>
      <c r="G22" s="182"/>
      <c r="H22" s="47">
        <f>SUM(H15:H20)</f>
        <v>0</v>
      </c>
      <c r="I22" s="179"/>
      <c r="K22" s="259"/>
      <c r="L22" s="250"/>
      <c r="M22" s="258"/>
      <c r="N22" s="258"/>
      <c r="O22" s="258"/>
      <c r="P22" s="258"/>
      <c r="Q22" s="250"/>
    </row>
    <row r="23" spans="1:18" x14ac:dyDescent="0.25">
      <c r="A23" s="31"/>
      <c r="E23" s="31"/>
      <c r="F23" s="31"/>
      <c r="I23" s="179"/>
      <c r="K23" s="256"/>
      <c r="L23" s="256"/>
      <c r="M23" s="256"/>
      <c r="N23" s="256"/>
      <c r="O23" s="256"/>
      <c r="P23" s="256"/>
      <c r="Q23" s="250"/>
    </row>
    <row r="24" spans="1:18" x14ac:dyDescent="0.25">
      <c r="A24" s="31"/>
      <c r="E24" s="31"/>
      <c r="F24" s="31"/>
      <c r="I24" s="179"/>
      <c r="J24" s="95"/>
      <c r="K24" s="256"/>
      <c r="L24" s="256"/>
      <c r="M24" s="256"/>
      <c r="N24" s="256"/>
      <c r="O24" s="256"/>
      <c r="P24" s="256"/>
      <c r="Q24" s="250"/>
    </row>
    <row r="25" spans="1:18" x14ac:dyDescent="0.25">
      <c r="A25" s="31"/>
      <c r="E25" s="31"/>
      <c r="F25" s="31"/>
      <c r="G25" s="95"/>
      <c r="H25" s="95"/>
      <c r="I25" s="179"/>
      <c r="J25" s="95"/>
      <c r="K25" s="256"/>
      <c r="L25" s="256"/>
      <c r="M25" s="256"/>
      <c r="N25" s="256"/>
      <c r="O25" s="256"/>
      <c r="P25" s="256"/>
      <c r="Q25" s="250"/>
    </row>
    <row r="26" spans="1:18" x14ac:dyDescent="0.25">
      <c r="A26" s="31"/>
      <c r="E26" s="31"/>
      <c r="F26" s="31"/>
      <c r="G26" s="95"/>
      <c r="H26" s="95"/>
      <c r="I26" s="179"/>
      <c r="K26" s="256"/>
      <c r="L26" s="256"/>
      <c r="M26" s="256"/>
      <c r="N26" s="256"/>
      <c r="O26" s="256"/>
      <c r="P26" s="256"/>
      <c r="Q26" s="250"/>
    </row>
    <row r="27" spans="1:18" x14ac:dyDescent="0.25">
      <c r="A27" s="31"/>
      <c r="E27" s="31"/>
      <c r="F27" s="31"/>
      <c r="I27" s="179"/>
      <c r="K27" s="256"/>
      <c r="L27" s="256"/>
      <c r="M27" s="256"/>
      <c r="N27" s="256"/>
      <c r="O27" s="256"/>
      <c r="P27" s="256"/>
      <c r="Q27" s="250"/>
    </row>
    <row r="28" spans="1:18" x14ac:dyDescent="0.25">
      <c r="K28" s="178"/>
      <c r="L28" s="178"/>
      <c r="M28" s="178"/>
      <c r="N28" s="178"/>
      <c r="O28" s="178"/>
      <c r="P28" s="178"/>
    </row>
    <row r="29" spans="1:18" x14ac:dyDescent="0.25">
      <c r="K29" s="137"/>
    </row>
    <row r="30" spans="1:18" x14ac:dyDescent="0.25">
      <c r="K30" s="137"/>
    </row>
    <row r="31" spans="1:18" x14ac:dyDescent="0.25">
      <c r="K31" s="137"/>
    </row>
    <row r="32" spans="1:18" x14ac:dyDescent="0.25">
      <c r="K32" s="137"/>
    </row>
    <row r="33" spans="11:11" x14ac:dyDescent="0.25">
      <c r="K33" s="137"/>
    </row>
  </sheetData>
  <mergeCells count="18">
    <mergeCell ref="K26:P26"/>
    <mergeCell ref="K27:P27"/>
    <mergeCell ref="K28:P28"/>
    <mergeCell ref="A1:H2"/>
    <mergeCell ref="I1:I7"/>
    <mergeCell ref="J1:Q2"/>
    <mergeCell ref="A9:G9"/>
    <mergeCell ref="A12:H13"/>
    <mergeCell ref="J13:P13"/>
    <mergeCell ref="I8:I14"/>
    <mergeCell ref="I15:I21"/>
    <mergeCell ref="I22:I27"/>
    <mergeCell ref="K15:Q15"/>
    <mergeCell ref="K16:K17"/>
    <mergeCell ref="A22:G22"/>
    <mergeCell ref="K23:P23"/>
    <mergeCell ref="K24:P24"/>
    <mergeCell ref="K25:P2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2F7957-7A0A-4A7E-94B5-3F3753598347}">
  <dimension ref="A1:I133"/>
  <sheetViews>
    <sheetView workbookViewId="0">
      <selection activeCell="A3" sqref="A3:I3"/>
    </sheetView>
  </sheetViews>
  <sheetFormatPr defaultRowHeight="15" x14ac:dyDescent="0.25"/>
  <cols>
    <col min="9" max="9" width="29.140625" customWidth="1"/>
  </cols>
  <sheetData>
    <row r="1" spans="1:9" x14ac:dyDescent="0.25">
      <c r="A1" s="203" t="s">
        <v>0</v>
      </c>
      <c r="B1" s="203"/>
      <c r="C1" s="203"/>
      <c r="D1" s="203"/>
      <c r="E1" s="203"/>
      <c r="F1" s="203"/>
      <c r="G1" s="203"/>
      <c r="H1" s="203"/>
      <c r="I1" s="203"/>
    </row>
    <row r="2" spans="1:9" x14ac:dyDescent="0.25">
      <c r="A2" s="204" t="s">
        <v>1</v>
      </c>
      <c r="B2" s="204"/>
      <c r="C2" s="204"/>
      <c r="D2" s="204"/>
      <c r="E2" s="204"/>
      <c r="F2" s="204"/>
      <c r="G2" s="204"/>
      <c r="H2" s="204"/>
      <c r="I2" s="204"/>
    </row>
    <row r="3" spans="1:9" x14ac:dyDescent="0.25">
      <c r="A3" s="205" t="s">
        <v>115</v>
      </c>
      <c r="B3" s="205"/>
      <c r="C3" s="205"/>
      <c r="D3" s="205"/>
      <c r="E3" s="205"/>
      <c r="F3" s="205"/>
      <c r="G3" s="205"/>
      <c r="H3" s="205"/>
      <c r="I3" s="205"/>
    </row>
    <row r="4" spans="1:9" x14ac:dyDescent="0.25">
      <c r="A4" s="185" t="s">
        <v>116</v>
      </c>
      <c r="B4" s="185"/>
      <c r="C4" s="185"/>
      <c r="D4" s="185"/>
      <c r="E4" s="185"/>
      <c r="F4" s="185"/>
      <c r="G4" s="185"/>
      <c r="H4" s="185"/>
      <c r="I4" s="185"/>
    </row>
    <row r="5" spans="1:9" x14ac:dyDescent="0.25">
      <c r="A5" s="32" t="s">
        <v>11</v>
      </c>
      <c r="B5" s="194" t="s">
        <v>117</v>
      </c>
      <c r="C5" s="194"/>
      <c r="D5" s="194"/>
      <c r="E5" s="194"/>
      <c r="F5" s="194"/>
      <c r="G5" s="194"/>
      <c r="H5" s="198" t="s">
        <v>309</v>
      </c>
      <c r="I5" s="198"/>
    </row>
    <row r="6" spans="1:9" ht="51.75" customHeight="1" x14ac:dyDescent="0.25">
      <c r="A6" s="32" t="s">
        <v>13</v>
      </c>
      <c r="B6" s="194" t="s">
        <v>295</v>
      </c>
      <c r="C6" s="194"/>
      <c r="D6" s="194"/>
      <c r="E6" s="194"/>
      <c r="F6" s="194"/>
      <c r="G6" s="194"/>
      <c r="H6" s="195" t="s">
        <v>311</v>
      </c>
      <c r="I6" s="195"/>
    </row>
    <row r="7" spans="1:9" x14ac:dyDescent="0.25">
      <c r="A7" s="32" t="s">
        <v>15</v>
      </c>
      <c r="B7" s="194" t="s">
        <v>119</v>
      </c>
      <c r="C7" s="194"/>
      <c r="D7" s="194"/>
      <c r="E7" s="194"/>
      <c r="F7" s="194"/>
      <c r="G7" s="194"/>
      <c r="H7" s="196" t="s">
        <v>294</v>
      </c>
      <c r="I7" s="197"/>
    </row>
    <row r="8" spans="1:9" x14ac:dyDescent="0.25">
      <c r="A8" s="32" t="s">
        <v>17</v>
      </c>
      <c r="B8" s="194" t="s">
        <v>120</v>
      </c>
      <c r="C8" s="194"/>
      <c r="D8" s="194"/>
      <c r="E8" s="194"/>
      <c r="F8" s="194"/>
      <c r="G8" s="194"/>
      <c r="H8" s="197">
        <v>60</v>
      </c>
      <c r="I8" s="197"/>
    </row>
    <row r="9" spans="1:9" x14ac:dyDescent="0.25">
      <c r="A9" s="186"/>
      <c r="B9" s="186"/>
      <c r="C9" s="186"/>
      <c r="D9" s="186"/>
      <c r="E9" s="186"/>
      <c r="F9" s="186"/>
      <c r="G9" s="186"/>
      <c r="H9" s="186"/>
      <c r="I9" s="186"/>
    </row>
    <row r="10" spans="1:9" x14ac:dyDescent="0.25">
      <c r="A10" s="185" t="s">
        <v>121</v>
      </c>
      <c r="B10" s="185"/>
      <c r="C10" s="185"/>
      <c r="D10" s="185"/>
      <c r="E10" s="185"/>
      <c r="F10" s="185"/>
      <c r="G10" s="185"/>
      <c r="H10" s="185"/>
      <c r="I10" s="185"/>
    </row>
    <row r="11" spans="1:9" x14ac:dyDescent="0.25">
      <c r="A11" s="186" t="s">
        <v>122</v>
      </c>
      <c r="B11" s="186"/>
      <c r="C11" s="186"/>
      <c r="D11" s="186" t="s">
        <v>123</v>
      </c>
      <c r="E11" s="186"/>
      <c r="F11" s="186" t="s">
        <v>124</v>
      </c>
      <c r="G11" s="186"/>
      <c r="H11" s="186"/>
      <c r="I11" s="186"/>
    </row>
    <row r="12" spans="1:9" x14ac:dyDescent="0.25">
      <c r="A12" s="186" t="s">
        <v>125</v>
      </c>
      <c r="B12" s="186"/>
      <c r="C12" s="186"/>
      <c r="D12" s="186" t="s">
        <v>126</v>
      </c>
      <c r="E12" s="186"/>
      <c r="F12" s="186" t="s">
        <v>127</v>
      </c>
      <c r="G12" s="186"/>
      <c r="H12" s="186"/>
      <c r="I12" s="186"/>
    </row>
    <row r="13" spans="1:9" x14ac:dyDescent="0.25">
      <c r="A13" s="185" t="s">
        <v>128</v>
      </c>
      <c r="B13" s="185"/>
      <c r="C13" s="185"/>
      <c r="D13" s="185"/>
      <c r="E13" s="185"/>
      <c r="F13" s="185"/>
      <c r="G13" s="185"/>
      <c r="H13" s="185"/>
      <c r="I13" s="185"/>
    </row>
    <row r="14" spans="1:9" x14ac:dyDescent="0.25">
      <c r="A14" s="185" t="s">
        <v>129</v>
      </c>
      <c r="B14" s="185"/>
      <c r="C14" s="185"/>
      <c r="D14" s="185"/>
      <c r="E14" s="185"/>
      <c r="F14" s="185"/>
      <c r="G14" s="185"/>
      <c r="H14" s="185"/>
      <c r="I14" s="185"/>
    </row>
    <row r="15" spans="1:9" x14ac:dyDescent="0.25">
      <c r="A15" s="193" t="s">
        <v>114</v>
      </c>
      <c r="B15" s="193"/>
      <c r="C15" s="193"/>
      <c r="D15" s="193"/>
      <c r="E15" s="193"/>
      <c r="F15" s="193"/>
      <c r="G15" s="193"/>
      <c r="H15" s="193"/>
      <c r="I15" s="193"/>
    </row>
    <row r="16" spans="1:9" x14ac:dyDescent="0.25">
      <c r="A16" s="2">
        <v>1</v>
      </c>
      <c r="B16" s="228" t="s">
        <v>2</v>
      </c>
      <c r="C16" s="228"/>
      <c r="D16" s="228"/>
      <c r="E16" s="228"/>
      <c r="F16" s="228"/>
      <c r="G16" s="228"/>
      <c r="H16" s="235" t="s">
        <v>130</v>
      </c>
      <c r="I16" s="235"/>
    </row>
    <row r="17" spans="1:9" x14ac:dyDescent="0.25">
      <c r="A17" s="2">
        <v>2</v>
      </c>
      <c r="B17" s="228" t="s">
        <v>3</v>
      </c>
      <c r="C17" s="228"/>
      <c r="D17" s="228"/>
      <c r="E17" s="228"/>
      <c r="F17" s="228"/>
      <c r="G17" s="228"/>
      <c r="H17" s="235" t="s">
        <v>4</v>
      </c>
      <c r="I17" s="235"/>
    </row>
    <row r="18" spans="1:9" x14ac:dyDescent="0.25">
      <c r="A18" s="2">
        <v>3</v>
      </c>
      <c r="B18" s="228" t="s">
        <v>5</v>
      </c>
      <c r="C18" s="228"/>
      <c r="D18" s="228"/>
      <c r="E18" s="228"/>
      <c r="F18" s="228"/>
      <c r="G18" s="228"/>
      <c r="H18" s="238"/>
      <c r="I18" s="239"/>
    </row>
    <row r="19" spans="1:9" x14ac:dyDescent="0.25">
      <c r="A19" s="2">
        <v>4</v>
      </c>
      <c r="B19" s="228" t="s">
        <v>6</v>
      </c>
      <c r="C19" s="228"/>
      <c r="D19" s="228"/>
      <c r="E19" s="228"/>
      <c r="F19" s="228"/>
      <c r="G19" s="228"/>
      <c r="H19" s="235" t="s">
        <v>329</v>
      </c>
      <c r="I19" s="235"/>
    </row>
    <row r="20" spans="1:9" x14ac:dyDescent="0.25">
      <c r="A20" s="2">
        <v>5</v>
      </c>
      <c r="B20" s="228" t="s">
        <v>7</v>
      </c>
      <c r="C20" s="228"/>
      <c r="D20" s="228"/>
      <c r="E20" s="228"/>
      <c r="F20" s="228"/>
      <c r="G20" s="228"/>
      <c r="H20" s="236" t="s">
        <v>307</v>
      </c>
      <c r="I20" s="236"/>
    </row>
    <row r="21" spans="1:9" x14ac:dyDescent="0.25">
      <c r="A21" s="234"/>
      <c r="B21" s="234"/>
      <c r="C21" s="234"/>
      <c r="D21" s="234"/>
      <c r="E21" s="234"/>
      <c r="F21" s="234"/>
      <c r="G21" s="234"/>
      <c r="H21" s="234"/>
      <c r="I21" s="234"/>
    </row>
    <row r="22" spans="1:9" x14ac:dyDescent="0.25">
      <c r="A22" s="218" t="s">
        <v>8</v>
      </c>
      <c r="B22" s="218"/>
      <c r="C22" s="218"/>
      <c r="D22" s="218"/>
      <c r="E22" s="218"/>
      <c r="F22" s="218"/>
      <c r="G22" s="218"/>
      <c r="H22" s="218"/>
      <c r="I22" s="218"/>
    </row>
    <row r="23" spans="1:9" x14ac:dyDescent="0.25">
      <c r="A23" s="1">
        <v>1</v>
      </c>
      <c r="B23" s="218" t="s">
        <v>9</v>
      </c>
      <c r="C23" s="218"/>
      <c r="D23" s="218"/>
      <c r="E23" s="218"/>
      <c r="F23" s="218"/>
      <c r="G23" s="218"/>
      <c r="H23" s="237" t="s">
        <v>10</v>
      </c>
      <c r="I23" s="237"/>
    </row>
    <row r="24" spans="1:9" x14ac:dyDescent="0.25">
      <c r="A24" s="4" t="s">
        <v>11</v>
      </c>
      <c r="B24" s="187" t="s">
        <v>12</v>
      </c>
      <c r="C24" s="188"/>
      <c r="D24" s="188"/>
      <c r="E24" s="188"/>
      <c r="F24" s="189"/>
      <c r="G24" s="5"/>
      <c r="H24" s="192"/>
      <c r="I24" s="190"/>
    </row>
    <row r="25" spans="1:9" x14ac:dyDescent="0.25">
      <c r="A25" s="7" t="s">
        <v>13</v>
      </c>
      <c r="B25" s="187" t="s">
        <v>14</v>
      </c>
      <c r="C25" s="188"/>
      <c r="D25" s="188"/>
      <c r="E25" s="188"/>
      <c r="F25" s="189"/>
      <c r="G25" s="5"/>
      <c r="H25" s="190">
        <v>0</v>
      </c>
      <c r="I25" s="190"/>
    </row>
    <row r="26" spans="1:9" x14ac:dyDescent="0.25">
      <c r="A26" s="7" t="s">
        <v>15</v>
      </c>
      <c r="B26" s="187" t="s">
        <v>16</v>
      </c>
      <c r="C26" s="188"/>
      <c r="D26" s="188"/>
      <c r="E26" s="188"/>
      <c r="F26" s="189"/>
      <c r="G26" s="5"/>
      <c r="H26" s="190">
        <v>0</v>
      </c>
      <c r="I26" s="190"/>
    </row>
    <row r="27" spans="1:9" x14ac:dyDescent="0.25">
      <c r="A27" s="4" t="s">
        <v>17</v>
      </c>
      <c r="B27" s="187" t="s">
        <v>18</v>
      </c>
      <c r="C27" s="188"/>
      <c r="D27" s="188"/>
      <c r="E27" s="188"/>
      <c r="F27" s="189"/>
      <c r="G27" s="5"/>
      <c r="H27" s="190">
        <v>0</v>
      </c>
      <c r="I27" s="190"/>
    </row>
    <row r="28" spans="1:9" x14ac:dyDescent="0.25">
      <c r="A28" s="4" t="s">
        <v>19</v>
      </c>
      <c r="B28" s="187" t="s">
        <v>20</v>
      </c>
      <c r="C28" s="188"/>
      <c r="D28" s="188"/>
      <c r="E28" s="188"/>
      <c r="F28" s="189"/>
      <c r="G28" s="5"/>
      <c r="H28" s="190">
        <v>0</v>
      </c>
      <c r="I28" s="190"/>
    </row>
    <row r="29" spans="1:9" x14ac:dyDescent="0.25">
      <c r="A29" s="4" t="s">
        <v>21</v>
      </c>
      <c r="B29" s="187" t="s">
        <v>22</v>
      </c>
      <c r="C29" s="188"/>
      <c r="D29" s="188"/>
      <c r="E29" s="188"/>
      <c r="F29" s="189"/>
      <c r="G29" s="5"/>
      <c r="H29" s="191">
        <v>0</v>
      </c>
      <c r="I29" s="191"/>
    </row>
    <row r="30" spans="1:9" x14ac:dyDescent="0.25">
      <c r="A30" s="193" t="s">
        <v>23</v>
      </c>
      <c r="B30" s="193"/>
      <c r="C30" s="193"/>
      <c r="D30" s="193"/>
      <c r="E30" s="193"/>
      <c r="F30" s="193"/>
      <c r="G30" s="193"/>
      <c r="H30" s="231">
        <f>SUM(H24:I29)</f>
        <v>0</v>
      </c>
      <c r="I30" s="231"/>
    </row>
    <row r="31" spans="1:9" x14ac:dyDescent="0.25">
      <c r="A31" s="234"/>
      <c r="B31" s="234"/>
      <c r="C31" s="234"/>
      <c r="D31" s="234"/>
      <c r="E31" s="234"/>
      <c r="F31" s="234"/>
      <c r="G31" s="234"/>
      <c r="H31" s="234"/>
      <c r="I31" s="234"/>
    </row>
    <row r="32" spans="1:9" x14ac:dyDescent="0.25">
      <c r="A32" s="218" t="s">
        <v>24</v>
      </c>
      <c r="B32" s="218"/>
      <c r="C32" s="218"/>
      <c r="D32" s="218"/>
      <c r="E32" s="218"/>
      <c r="F32" s="218"/>
      <c r="G32" s="218"/>
      <c r="H32" s="218"/>
      <c r="I32" s="218"/>
    </row>
    <row r="33" spans="1:9" x14ac:dyDescent="0.25">
      <c r="A33" s="218" t="s">
        <v>25</v>
      </c>
      <c r="B33" s="218"/>
      <c r="C33" s="218"/>
      <c r="D33" s="218"/>
      <c r="E33" s="218"/>
      <c r="F33" s="218"/>
      <c r="G33" s="218"/>
      <c r="H33" s="218"/>
      <c r="I33" s="218"/>
    </row>
    <row r="34" spans="1:9" x14ac:dyDescent="0.25">
      <c r="A34" s="11" t="s">
        <v>26</v>
      </c>
      <c r="B34" s="218" t="s">
        <v>27</v>
      </c>
      <c r="C34" s="218"/>
      <c r="D34" s="218"/>
      <c r="E34" s="218"/>
      <c r="F34" s="218"/>
      <c r="G34" s="218"/>
      <c r="H34" s="11" t="s">
        <v>28</v>
      </c>
      <c r="I34" s="11" t="s">
        <v>10</v>
      </c>
    </row>
    <row r="35" spans="1:9" x14ac:dyDescent="0.25">
      <c r="A35" s="3" t="s">
        <v>11</v>
      </c>
      <c r="B35" s="228" t="s">
        <v>29</v>
      </c>
      <c r="C35" s="228"/>
      <c r="D35" s="228"/>
      <c r="E35" s="228"/>
      <c r="F35" s="228"/>
      <c r="G35" s="228"/>
      <c r="H35" s="12">
        <f>1/12</f>
        <v>8.3333333333333329E-2</v>
      </c>
      <c r="I35" s="5">
        <f>H35*$H$30</f>
        <v>0</v>
      </c>
    </row>
    <row r="36" spans="1:9" x14ac:dyDescent="0.25">
      <c r="A36" s="3" t="s">
        <v>13</v>
      </c>
      <c r="B36" s="228" t="s">
        <v>30</v>
      </c>
      <c r="C36" s="228"/>
      <c r="D36" s="228"/>
      <c r="E36" s="228"/>
      <c r="F36" s="228"/>
      <c r="G36" s="228"/>
      <c r="H36" s="12">
        <v>0.121</v>
      </c>
      <c r="I36" s="5">
        <f>H36*$H$30</f>
        <v>0</v>
      </c>
    </row>
    <row r="37" spans="1:9" x14ac:dyDescent="0.25">
      <c r="A37" s="13" t="s">
        <v>15</v>
      </c>
      <c r="B37" s="199" t="s">
        <v>31</v>
      </c>
      <c r="C37" s="199"/>
      <c r="D37" s="199"/>
      <c r="E37" s="199"/>
      <c r="F37" s="199"/>
      <c r="G37" s="199"/>
      <c r="H37" s="14">
        <f>(H35+H36)*H50</f>
        <v>6.9064666666666663E-2</v>
      </c>
      <c r="I37" s="5">
        <f>H37*$H$30</f>
        <v>0</v>
      </c>
    </row>
    <row r="38" spans="1:9" x14ac:dyDescent="0.25">
      <c r="A38" s="193" t="s">
        <v>32</v>
      </c>
      <c r="B38" s="193"/>
      <c r="C38" s="193"/>
      <c r="D38" s="193"/>
      <c r="E38" s="193"/>
      <c r="F38" s="193"/>
      <c r="G38" s="193"/>
      <c r="H38" s="15">
        <f>SUM(H35:H37)</f>
        <v>0.27339799999999997</v>
      </c>
      <c r="I38" s="16">
        <f>SUM(I35:I37)</f>
        <v>0</v>
      </c>
    </row>
    <row r="39" spans="1:9" x14ac:dyDescent="0.25">
      <c r="A39" s="230"/>
      <c r="B39" s="230"/>
      <c r="C39" s="230"/>
      <c r="D39" s="230"/>
      <c r="E39" s="230"/>
      <c r="F39" s="230"/>
      <c r="G39" s="230"/>
      <c r="H39" s="230"/>
      <c r="I39" s="230"/>
    </row>
    <row r="40" spans="1:9" x14ac:dyDescent="0.25">
      <c r="A40" s="218" t="s">
        <v>33</v>
      </c>
      <c r="B40" s="218"/>
      <c r="C40" s="218"/>
      <c r="D40" s="218"/>
      <c r="E40" s="218"/>
      <c r="F40" s="218"/>
      <c r="G40" s="218"/>
      <c r="H40" s="218"/>
      <c r="I40" s="218"/>
    </row>
    <row r="41" spans="1:9" x14ac:dyDescent="0.25">
      <c r="A41" s="9" t="s">
        <v>34</v>
      </c>
      <c r="B41" s="218" t="s">
        <v>35</v>
      </c>
      <c r="C41" s="218"/>
      <c r="D41" s="218"/>
      <c r="E41" s="218"/>
      <c r="F41" s="218"/>
      <c r="G41" s="218"/>
      <c r="H41" s="9" t="s">
        <v>28</v>
      </c>
      <c r="I41" s="11" t="s">
        <v>10</v>
      </c>
    </row>
    <row r="42" spans="1:9" x14ac:dyDescent="0.25">
      <c r="A42" s="3" t="s">
        <v>11</v>
      </c>
      <c r="B42" s="228" t="s">
        <v>36</v>
      </c>
      <c r="C42" s="228"/>
      <c r="D42" s="228"/>
      <c r="E42" s="228"/>
      <c r="F42" s="228"/>
      <c r="G42" s="228"/>
      <c r="H42" s="17">
        <v>0.2</v>
      </c>
      <c r="I42" s="8">
        <f>H42*$H$30</f>
        <v>0</v>
      </c>
    </row>
    <row r="43" spans="1:9" x14ac:dyDescent="0.25">
      <c r="A43" s="3" t="s">
        <v>13</v>
      </c>
      <c r="B43" s="228" t="s">
        <v>37</v>
      </c>
      <c r="C43" s="228"/>
      <c r="D43" s="228"/>
      <c r="E43" s="228"/>
      <c r="F43" s="228"/>
      <c r="G43" s="228"/>
      <c r="H43" s="17">
        <v>2.5000000000000001E-2</v>
      </c>
      <c r="I43" s="8">
        <f t="shared" ref="I43:I49" si="0">H43*$H$30</f>
        <v>0</v>
      </c>
    </row>
    <row r="44" spans="1:9" x14ac:dyDescent="0.25">
      <c r="A44" s="18" t="s">
        <v>15</v>
      </c>
      <c r="B44" s="199" t="s">
        <v>38</v>
      </c>
      <c r="C44" s="199"/>
      <c r="D44" s="199"/>
      <c r="E44" s="199"/>
      <c r="F44" s="199"/>
      <c r="G44" s="199"/>
      <c r="H44" s="19"/>
      <c r="I44" s="8">
        <f t="shared" si="0"/>
        <v>0</v>
      </c>
    </row>
    <row r="45" spans="1:9" x14ac:dyDescent="0.25">
      <c r="A45" s="18" t="s">
        <v>17</v>
      </c>
      <c r="B45" s="228" t="s">
        <v>39</v>
      </c>
      <c r="C45" s="228"/>
      <c r="D45" s="228"/>
      <c r="E45" s="228"/>
      <c r="F45" s="228"/>
      <c r="G45" s="228"/>
      <c r="H45" s="17">
        <v>1.4999999999999999E-2</v>
      </c>
      <c r="I45" s="8">
        <f t="shared" si="0"/>
        <v>0</v>
      </c>
    </row>
    <row r="46" spans="1:9" x14ac:dyDescent="0.25">
      <c r="A46" s="3" t="s">
        <v>19</v>
      </c>
      <c r="B46" s="228" t="s">
        <v>40</v>
      </c>
      <c r="C46" s="228"/>
      <c r="D46" s="228"/>
      <c r="E46" s="228"/>
      <c r="F46" s="228"/>
      <c r="G46" s="228"/>
      <c r="H46" s="20">
        <v>0.01</v>
      </c>
      <c r="I46" s="8">
        <f t="shared" si="0"/>
        <v>0</v>
      </c>
    </row>
    <row r="47" spans="1:9" x14ac:dyDescent="0.25">
      <c r="A47" s="3" t="s">
        <v>21</v>
      </c>
      <c r="B47" s="228" t="s">
        <v>41</v>
      </c>
      <c r="C47" s="228"/>
      <c r="D47" s="228"/>
      <c r="E47" s="228"/>
      <c r="F47" s="228"/>
      <c r="G47" s="228"/>
      <c r="H47" s="17">
        <v>6.0000000000000001E-3</v>
      </c>
      <c r="I47" s="8">
        <f t="shared" si="0"/>
        <v>0</v>
      </c>
    </row>
    <row r="48" spans="1:9" x14ac:dyDescent="0.25">
      <c r="A48" s="3" t="s">
        <v>42</v>
      </c>
      <c r="B48" s="228" t="s">
        <v>43</v>
      </c>
      <c r="C48" s="228"/>
      <c r="D48" s="228"/>
      <c r="E48" s="228"/>
      <c r="F48" s="228"/>
      <c r="G48" s="228"/>
      <c r="H48" s="17">
        <v>2E-3</v>
      </c>
      <c r="I48" s="8">
        <f t="shared" si="0"/>
        <v>0</v>
      </c>
    </row>
    <row r="49" spans="1:9" x14ac:dyDescent="0.25">
      <c r="A49" s="3" t="s">
        <v>44</v>
      </c>
      <c r="B49" s="228" t="s">
        <v>45</v>
      </c>
      <c r="C49" s="228"/>
      <c r="D49" s="228"/>
      <c r="E49" s="228"/>
      <c r="F49" s="228"/>
      <c r="G49" s="228"/>
      <c r="H49" s="20">
        <v>0.08</v>
      </c>
      <c r="I49" s="8">
        <f t="shared" si="0"/>
        <v>0</v>
      </c>
    </row>
    <row r="50" spans="1:9" x14ac:dyDescent="0.25">
      <c r="A50" s="193" t="s">
        <v>32</v>
      </c>
      <c r="B50" s="193"/>
      <c r="C50" s="193"/>
      <c r="D50" s="193"/>
      <c r="E50" s="193"/>
      <c r="F50" s="193"/>
      <c r="G50" s="193"/>
      <c r="H50" s="15">
        <f>SUM(H42:H49)</f>
        <v>0.33800000000000002</v>
      </c>
      <c r="I50" s="10">
        <f>SUM(I42:I49)</f>
        <v>0</v>
      </c>
    </row>
    <row r="51" spans="1:9" x14ac:dyDescent="0.25">
      <c r="A51" s="230"/>
      <c r="B51" s="230"/>
      <c r="C51" s="230"/>
      <c r="D51" s="230"/>
      <c r="E51" s="230"/>
      <c r="F51" s="230"/>
      <c r="G51" s="230"/>
      <c r="H51" s="230"/>
      <c r="I51" s="230"/>
    </row>
    <row r="52" spans="1:9" x14ac:dyDescent="0.25">
      <c r="A52" s="218" t="s">
        <v>46</v>
      </c>
      <c r="B52" s="218"/>
      <c r="C52" s="218"/>
      <c r="D52" s="218"/>
      <c r="E52" s="218"/>
      <c r="F52" s="218"/>
      <c r="G52" s="218"/>
      <c r="H52" s="218"/>
      <c r="I52" s="218"/>
    </row>
    <row r="53" spans="1:9" x14ac:dyDescent="0.25">
      <c r="A53" s="9" t="s">
        <v>47</v>
      </c>
      <c r="B53" s="218" t="s">
        <v>48</v>
      </c>
      <c r="C53" s="218"/>
      <c r="D53" s="218"/>
      <c r="E53" s="218"/>
      <c r="F53" s="218"/>
      <c r="G53" s="218"/>
      <c r="H53" s="193" t="s">
        <v>10</v>
      </c>
      <c r="I53" s="193"/>
    </row>
    <row r="54" spans="1:9" x14ac:dyDescent="0.25">
      <c r="A54" s="3" t="s">
        <v>11</v>
      </c>
      <c r="B54" s="232" t="s">
        <v>49</v>
      </c>
      <c r="C54" s="230"/>
      <c r="D54" s="230"/>
      <c r="E54" s="230"/>
      <c r="F54" s="233"/>
      <c r="G54" s="78">
        <v>17.55</v>
      </c>
      <c r="H54" s="190"/>
      <c r="I54" s="190"/>
    </row>
    <row r="55" spans="1:9" x14ac:dyDescent="0.25">
      <c r="A55" s="3" t="s">
        <v>13</v>
      </c>
      <c r="B55" s="228" t="s">
        <v>50</v>
      </c>
      <c r="C55" s="228"/>
      <c r="D55" s="228"/>
      <c r="E55" s="228"/>
      <c r="F55" s="228"/>
      <c r="G55" s="228"/>
      <c r="H55" s="190" t="e">
        <f>#REF!*21</f>
        <v>#REF!</v>
      </c>
      <c r="I55" s="190"/>
    </row>
    <row r="56" spans="1:9" x14ac:dyDescent="0.25">
      <c r="A56" s="3" t="s">
        <v>15</v>
      </c>
      <c r="B56" s="199" t="s">
        <v>51</v>
      </c>
      <c r="C56" s="199"/>
      <c r="D56" s="199"/>
      <c r="E56" s="199"/>
      <c r="F56" s="199"/>
      <c r="G56" s="199"/>
      <c r="H56" s="190"/>
      <c r="I56" s="190"/>
    </row>
    <row r="57" spans="1:9" x14ac:dyDescent="0.25">
      <c r="A57" s="3" t="s">
        <v>17</v>
      </c>
      <c r="B57" s="228" t="s">
        <v>52</v>
      </c>
      <c r="C57" s="228"/>
      <c r="D57" s="228"/>
      <c r="E57" s="228"/>
      <c r="F57" s="228"/>
      <c r="G57" s="228"/>
      <c r="H57" s="190" t="e">
        <f>#REF!</f>
        <v>#REF!</v>
      </c>
      <c r="I57" s="190"/>
    </row>
    <row r="58" spans="1:9" x14ac:dyDescent="0.25">
      <c r="A58" s="3" t="s">
        <v>19</v>
      </c>
      <c r="B58" s="228" t="s">
        <v>53</v>
      </c>
      <c r="C58" s="228"/>
      <c r="D58" s="228"/>
      <c r="E58" s="228"/>
      <c r="F58" s="228"/>
      <c r="G58" s="228"/>
      <c r="H58" s="190" t="e">
        <f>#REF!</f>
        <v>#REF!</v>
      </c>
      <c r="I58" s="190"/>
    </row>
    <row r="59" spans="1:9" x14ac:dyDescent="0.25">
      <c r="A59" s="3" t="s">
        <v>21</v>
      </c>
      <c r="B59" s="228" t="s">
        <v>54</v>
      </c>
      <c r="C59" s="228"/>
      <c r="D59" s="228"/>
      <c r="E59" s="228"/>
      <c r="F59" s="228"/>
      <c r="G59" s="228"/>
      <c r="H59" s="190">
        <f>'[1]Memória de Cálculo '!E3</f>
        <v>0</v>
      </c>
      <c r="I59" s="190"/>
    </row>
    <row r="60" spans="1:9" x14ac:dyDescent="0.25">
      <c r="A60" s="193" t="s">
        <v>32</v>
      </c>
      <c r="B60" s="193"/>
      <c r="C60" s="193"/>
      <c r="D60" s="193"/>
      <c r="E60" s="193"/>
      <c r="F60" s="193"/>
      <c r="G60" s="193"/>
      <c r="H60" s="231" t="e">
        <f>SUM(H54:H59)</f>
        <v>#REF!</v>
      </c>
      <c r="I60" s="231"/>
    </row>
    <row r="61" spans="1:9" x14ac:dyDescent="0.25">
      <c r="A61" s="229"/>
      <c r="B61" s="229"/>
      <c r="C61" s="229"/>
      <c r="D61" s="229"/>
      <c r="E61" s="229"/>
      <c r="F61" s="229"/>
      <c r="G61" s="229"/>
      <c r="H61" s="229"/>
      <c r="I61" s="229"/>
    </row>
    <row r="62" spans="1:9" x14ac:dyDescent="0.25">
      <c r="A62" s="226" t="s">
        <v>55</v>
      </c>
      <c r="B62" s="226"/>
      <c r="C62" s="226"/>
      <c r="D62" s="226"/>
      <c r="E62" s="226"/>
      <c r="F62" s="226"/>
      <c r="G62" s="226"/>
      <c r="H62" s="226"/>
      <c r="I62" s="226"/>
    </row>
    <row r="63" spans="1:9" x14ac:dyDescent="0.25">
      <c r="A63" s="227"/>
      <c r="B63" s="227"/>
      <c r="C63" s="227"/>
      <c r="D63" s="227"/>
      <c r="E63" s="227"/>
      <c r="F63" s="227"/>
      <c r="G63" s="227"/>
      <c r="H63" s="227"/>
      <c r="I63" s="227"/>
    </row>
    <row r="64" spans="1:9" x14ac:dyDescent="0.25">
      <c r="A64" s="21">
        <v>2</v>
      </c>
      <c r="B64" s="210" t="s">
        <v>56</v>
      </c>
      <c r="C64" s="210"/>
      <c r="D64" s="210"/>
      <c r="E64" s="210"/>
      <c r="F64" s="210"/>
      <c r="G64" s="210"/>
      <c r="H64" s="200" t="s">
        <v>10</v>
      </c>
      <c r="I64" s="200"/>
    </row>
    <row r="65" spans="1:9" x14ac:dyDescent="0.25">
      <c r="A65" s="7" t="s">
        <v>26</v>
      </c>
      <c r="B65" s="199" t="s">
        <v>57</v>
      </c>
      <c r="C65" s="199"/>
      <c r="D65" s="199"/>
      <c r="E65" s="199"/>
      <c r="F65" s="199"/>
      <c r="G65" s="199"/>
      <c r="H65" s="190">
        <f>I38</f>
        <v>0</v>
      </c>
      <c r="I65" s="190"/>
    </row>
    <row r="66" spans="1:9" x14ac:dyDescent="0.25">
      <c r="A66" s="7" t="s">
        <v>34</v>
      </c>
      <c r="B66" s="199" t="s">
        <v>35</v>
      </c>
      <c r="C66" s="199"/>
      <c r="D66" s="199"/>
      <c r="E66" s="199"/>
      <c r="F66" s="199"/>
      <c r="G66" s="199"/>
      <c r="H66" s="190">
        <f>I50</f>
        <v>0</v>
      </c>
      <c r="I66" s="190"/>
    </row>
    <row r="67" spans="1:9" x14ac:dyDescent="0.25">
      <c r="A67" s="7" t="s">
        <v>47</v>
      </c>
      <c r="B67" s="199" t="s">
        <v>48</v>
      </c>
      <c r="C67" s="199"/>
      <c r="D67" s="199"/>
      <c r="E67" s="199"/>
      <c r="F67" s="199"/>
      <c r="G67" s="199"/>
      <c r="H67" s="190" t="e">
        <f>H60</f>
        <v>#REF!</v>
      </c>
      <c r="I67" s="190"/>
    </row>
    <row r="68" spans="1:9" x14ac:dyDescent="0.25">
      <c r="A68" s="193" t="s">
        <v>32</v>
      </c>
      <c r="B68" s="193"/>
      <c r="C68" s="193"/>
      <c r="D68" s="193"/>
      <c r="E68" s="193"/>
      <c r="F68" s="193"/>
      <c r="G68" s="193"/>
      <c r="H68" s="231" t="e">
        <f>SUM(H65:H67)</f>
        <v>#REF!</v>
      </c>
      <c r="I68" s="231"/>
    </row>
    <row r="69" spans="1:9" x14ac:dyDescent="0.25">
      <c r="A69" s="225"/>
      <c r="B69" s="225"/>
      <c r="C69" s="225"/>
      <c r="D69" s="225"/>
      <c r="E69" s="225"/>
      <c r="F69" s="225"/>
      <c r="G69" s="225"/>
      <c r="H69" s="225"/>
      <c r="I69" s="225"/>
    </row>
    <row r="70" spans="1:9" x14ac:dyDescent="0.25">
      <c r="A70" s="218" t="s">
        <v>58</v>
      </c>
      <c r="B70" s="218"/>
      <c r="C70" s="218"/>
      <c r="D70" s="218"/>
      <c r="E70" s="218"/>
      <c r="F70" s="218"/>
      <c r="G70" s="218"/>
      <c r="H70" s="218"/>
      <c r="I70" s="218"/>
    </row>
    <row r="71" spans="1:9" x14ac:dyDescent="0.25">
      <c r="A71" s="1">
        <v>3</v>
      </c>
      <c r="B71" s="218" t="s">
        <v>59</v>
      </c>
      <c r="C71" s="218"/>
      <c r="D71" s="218"/>
      <c r="E71" s="218"/>
      <c r="F71" s="218"/>
      <c r="G71" s="218"/>
      <c r="H71" s="9" t="s">
        <v>28</v>
      </c>
      <c r="I71" s="11" t="s">
        <v>10</v>
      </c>
    </row>
    <row r="72" spans="1:9" x14ac:dyDescent="0.25">
      <c r="A72" s="4" t="s">
        <v>11</v>
      </c>
      <c r="B72" s="228" t="s">
        <v>60</v>
      </c>
      <c r="C72" s="228"/>
      <c r="D72" s="228"/>
      <c r="E72" s="228"/>
      <c r="F72" s="228"/>
      <c r="G72" s="228"/>
      <c r="H72" s="14">
        <f>5%/12</f>
        <v>4.1666666666666666E-3</v>
      </c>
      <c r="I72" s="8">
        <f>H72*$H$30</f>
        <v>0</v>
      </c>
    </row>
    <row r="73" spans="1:9" x14ac:dyDescent="0.25">
      <c r="A73" s="4" t="s">
        <v>13</v>
      </c>
      <c r="B73" s="228" t="s">
        <v>61</v>
      </c>
      <c r="C73" s="228"/>
      <c r="D73" s="228"/>
      <c r="E73" s="228"/>
      <c r="F73" s="228"/>
      <c r="G73" s="228"/>
      <c r="H73" s="14">
        <f>H72*H49</f>
        <v>3.3333333333333332E-4</v>
      </c>
      <c r="I73" s="8">
        <f t="shared" ref="I73:I76" si="1">H73*$H$30</f>
        <v>0</v>
      </c>
    </row>
    <row r="74" spans="1:9" x14ac:dyDescent="0.25">
      <c r="A74" s="4" t="s">
        <v>15</v>
      </c>
      <c r="B74" s="228" t="s">
        <v>62</v>
      </c>
      <c r="C74" s="228"/>
      <c r="D74" s="228"/>
      <c r="E74" s="228"/>
      <c r="F74" s="228"/>
      <c r="G74" s="228"/>
      <c r="H74" s="14">
        <f>7/30/12</f>
        <v>1.9444444444444445E-2</v>
      </c>
      <c r="I74" s="8">
        <f t="shared" si="1"/>
        <v>0</v>
      </c>
    </row>
    <row r="75" spans="1:9" x14ac:dyDescent="0.25">
      <c r="A75" s="4" t="s">
        <v>17</v>
      </c>
      <c r="B75" s="228" t="s">
        <v>63</v>
      </c>
      <c r="C75" s="228"/>
      <c r="D75" s="228"/>
      <c r="E75" s="228"/>
      <c r="F75" s="228"/>
      <c r="G75" s="228"/>
      <c r="H75" s="14">
        <f>H74*H50</f>
        <v>6.5722222222222224E-3</v>
      </c>
      <c r="I75" s="8">
        <f t="shared" si="1"/>
        <v>0</v>
      </c>
    </row>
    <row r="76" spans="1:9" x14ac:dyDescent="0.25">
      <c r="A76" s="4" t="s">
        <v>19</v>
      </c>
      <c r="B76" s="228" t="s">
        <v>64</v>
      </c>
      <c r="C76" s="228"/>
      <c r="D76" s="228"/>
      <c r="E76" s="228"/>
      <c r="F76" s="228"/>
      <c r="G76" s="228"/>
      <c r="H76" s="14">
        <v>0.04</v>
      </c>
      <c r="I76" s="8">
        <f t="shared" si="1"/>
        <v>0</v>
      </c>
    </row>
    <row r="77" spans="1:9" x14ac:dyDescent="0.25">
      <c r="A77" s="193" t="s">
        <v>32</v>
      </c>
      <c r="B77" s="193"/>
      <c r="C77" s="193"/>
      <c r="D77" s="193"/>
      <c r="E77" s="193"/>
      <c r="F77" s="193"/>
      <c r="G77" s="193"/>
      <c r="H77" s="15">
        <f>SUM(H72:H76)</f>
        <v>7.0516666666666672E-2</v>
      </c>
      <c r="I77" s="10">
        <f>SUM(I72:I76)</f>
        <v>0</v>
      </c>
    </row>
    <row r="78" spans="1:9" x14ac:dyDescent="0.25">
      <c r="A78" s="230"/>
      <c r="B78" s="230"/>
      <c r="C78" s="230"/>
      <c r="D78" s="230"/>
      <c r="E78" s="230"/>
      <c r="F78" s="230"/>
      <c r="G78" s="230"/>
      <c r="H78" s="230"/>
      <c r="I78" s="230"/>
    </row>
    <row r="79" spans="1:9" x14ac:dyDescent="0.25">
      <c r="A79" s="218" t="s">
        <v>65</v>
      </c>
      <c r="B79" s="218"/>
      <c r="C79" s="218"/>
      <c r="D79" s="218"/>
      <c r="E79" s="218"/>
      <c r="F79" s="218"/>
      <c r="G79" s="218"/>
      <c r="H79" s="218"/>
      <c r="I79" s="218"/>
    </row>
    <row r="80" spans="1:9" x14ac:dyDescent="0.25">
      <c r="A80" s="218" t="s">
        <v>66</v>
      </c>
      <c r="B80" s="218"/>
      <c r="C80" s="218"/>
      <c r="D80" s="218"/>
      <c r="E80" s="218"/>
      <c r="F80" s="218"/>
      <c r="G80" s="218"/>
      <c r="H80" s="218"/>
      <c r="I80" s="218"/>
    </row>
    <row r="81" spans="1:9" x14ac:dyDescent="0.25">
      <c r="A81" s="11" t="s">
        <v>67</v>
      </c>
      <c r="B81" s="218" t="s">
        <v>68</v>
      </c>
      <c r="C81" s="218"/>
      <c r="D81" s="218"/>
      <c r="E81" s="218"/>
      <c r="F81" s="218"/>
      <c r="G81" s="218"/>
      <c r="H81" s="9" t="s">
        <v>28</v>
      </c>
      <c r="I81" s="11" t="s">
        <v>10</v>
      </c>
    </row>
    <row r="82" spans="1:9" x14ac:dyDescent="0.25">
      <c r="A82" s="3" t="s">
        <v>11</v>
      </c>
      <c r="B82" s="228" t="s">
        <v>69</v>
      </c>
      <c r="C82" s="228"/>
      <c r="D82" s="228"/>
      <c r="E82" s="228"/>
      <c r="F82" s="228"/>
      <c r="G82" s="228"/>
      <c r="H82" s="12">
        <v>0</v>
      </c>
      <c r="I82" s="5">
        <f t="shared" ref="I82" si="2">H82*$H$49</f>
        <v>0</v>
      </c>
    </row>
    <row r="83" spans="1:9" x14ac:dyDescent="0.25">
      <c r="A83" s="3" t="s">
        <v>13</v>
      </c>
      <c r="B83" s="228" t="s">
        <v>70</v>
      </c>
      <c r="C83" s="228"/>
      <c r="D83" s="228"/>
      <c r="E83" s="228"/>
      <c r="F83" s="228"/>
      <c r="G83" s="228"/>
      <c r="H83" s="12">
        <v>2.8E-3</v>
      </c>
      <c r="I83" s="5">
        <f>H83*$H$30</f>
        <v>0</v>
      </c>
    </row>
    <row r="84" spans="1:9" x14ac:dyDescent="0.25">
      <c r="A84" s="3" t="s">
        <v>15</v>
      </c>
      <c r="B84" s="228" t="s">
        <v>71</v>
      </c>
      <c r="C84" s="228"/>
      <c r="D84" s="228"/>
      <c r="E84" s="228"/>
      <c r="F84" s="228"/>
      <c r="G84" s="228"/>
      <c r="H84" s="12">
        <v>4.0000000000000002E-4</v>
      </c>
      <c r="I84" s="5">
        <f t="shared" ref="I84:I87" si="3">H84*$H$30</f>
        <v>0</v>
      </c>
    </row>
    <row r="85" spans="1:9" x14ac:dyDescent="0.25">
      <c r="A85" s="3" t="s">
        <v>17</v>
      </c>
      <c r="B85" s="228" t="s">
        <v>72</v>
      </c>
      <c r="C85" s="228"/>
      <c r="D85" s="228"/>
      <c r="E85" s="228"/>
      <c r="F85" s="228"/>
      <c r="G85" s="228"/>
      <c r="H85" s="12">
        <v>2.5000000000000001E-3</v>
      </c>
      <c r="I85" s="5">
        <f t="shared" si="3"/>
        <v>0</v>
      </c>
    </row>
    <row r="86" spans="1:9" x14ac:dyDescent="0.25">
      <c r="A86" s="3" t="s">
        <v>19</v>
      </c>
      <c r="B86" s="228" t="s">
        <v>73</v>
      </c>
      <c r="C86" s="228"/>
      <c r="D86" s="228"/>
      <c r="E86" s="228"/>
      <c r="F86" s="228"/>
      <c r="G86" s="228"/>
      <c r="H86" s="12">
        <v>5.9999999999999995E-4</v>
      </c>
      <c r="I86" s="5">
        <f t="shared" si="3"/>
        <v>0</v>
      </c>
    </row>
    <row r="87" spans="1:9" x14ac:dyDescent="0.25">
      <c r="A87" s="3" t="s">
        <v>21</v>
      </c>
      <c r="B87" s="228" t="s">
        <v>74</v>
      </c>
      <c r="C87" s="228"/>
      <c r="D87" s="228"/>
      <c r="E87" s="228"/>
      <c r="F87" s="228"/>
      <c r="G87" s="228"/>
      <c r="H87" s="12">
        <v>0</v>
      </c>
      <c r="I87" s="5">
        <f t="shared" si="3"/>
        <v>0</v>
      </c>
    </row>
    <row r="88" spans="1:9" x14ac:dyDescent="0.25">
      <c r="A88" s="193" t="s">
        <v>32</v>
      </c>
      <c r="B88" s="193"/>
      <c r="C88" s="193"/>
      <c r="D88" s="193"/>
      <c r="E88" s="193"/>
      <c r="F88" s="193"/>
      <c r="G88" s="193"/>
      <c r="H88" s="15">
        <f>SUM(H82:H87)</f>
        <v>6.3E-3</v>
      </c>
      <c r="I88" s="10">
        <f>SUM(I82:I87)</f>
        <v>0</v>
      </c>
    </row>
    <row r="89" spans="1:9" x14ac:dyDescent="0.25">
      <c r="A89" s="225"/>
      <c r="B89" s="225"/>
      <c r="C89" s="225"/>
      <c r="D89" s="225"/>
      <c r="E89" s="225"/>
      <c r="F89" s="225"/>
      <c r="G89" s="225"/>
      <c r="H89" s="225"/>
      <c r="I89" s="225"/>
    </row>
    <row r="90" spans="1:9" x14ac:dyDescent="0.25">
      <c r="A90" s="218" t="s">
        <v>75</v>
      </c>
      <c r="B90" s="218"/>
      <c r="C90" s="218"/>
      <c r="D90" s="218"/>
      <c r="E90" s="218"/>
      <c r="F90" s="218"/>
      <c r="G90" s="218"/>
      <c r="H90" s="218"/>
      <c r="I90" s="218"/>
    </row>
    <row r="91" spans="1:9" x14ac:dyDescent="0.25">
      <c r="A91" s="11" t="s">
        <v>76</v>
      </c>
      <c r="B91" s="218" t="s">
        <v>77</v>
      </c>
      <c r="C91" s="218"/>
      <c r="D91" s="218"/>
      <c r="E91" s="218"/>
      <c r="F91" s="218"/>
      <c r="G91" s="218"/>
      <c r="H91" s="9" t="s">
        <v>28</v>
      </c>
      <c r="I91" s="11" t="s">
        <v>10</v>
      </c>
    </row>
    <row r="92" spans="1:9" x14ac:dyDescent="0.25">
      <c r="A92" s="3" t="s">
        <v>11</v>
      </c>
      <c r="B92" s="228" t="s">
        <v>78</v>
      </c>
      <c r="C92" s="228"/>
      <c r="D92" s="228"/>
      <c r="E92" s="228"/>
      <c r="F92" s="228"/>
      <c r="G92" s="228"/>
      <c r="H92" s="12">
        <v>0</v>
      </c>
      <c r="I92" s="5">
        <v>0</v>
      </c>
    </row>
    <row r="93" spans="1:9" x14ac:dyDescent="0.25">
      <c r="A93" s="193" t="s">
        <v>32</v>
      </c>
      <c r="B93" s="193"/>
      <c r="C93" s="193"/>
      <c r="D93" s="193"/>
      <c r="E93" s="193"/>
      <c r="F93" s="193"/>
      <c r="G93" s="193"/>
      <c r="H93" s="15">
        <f>SUM(H92:H92)</f>
        <v>0</v>
      </c>
      <c r="I93" s="10">
        <f>SUM(I92:I92)</f>
        <v>0</v>
      </c>
    </row>
    <row r="94" spans="1:9" x14ac:dyDescent="0.25">
      <c r="A94" s="229"/>
      <c r="B94" s="229"/>
      <c r="C94" s="229"/>
      <c r="D94" s="229"/>
      <c r="E94" s="229"/>
      <c r="F94" s="229"/>
      <c r="G94" s="229"/>
      <c r="H94" s="229"/>
      <c r="I94" s="229"/>
    </row>
    <row r="95" spans="1:9" x14ac:dyDescent="0.25">
      <c r="A95" s="226" t="s">
        <v>79</v>
      </c>
      <c r="B95" s="226"/>
      <c r="C95" s="226"/>
      <c r="D95" s="226"/>
      <c r="E95" s="226"/>
      <c r="F95" s="226"/>
      <c r="G95" s="226"/>
      <c r="H95" s="226"/>
      <c r="I95" s="226"/>
    </row>
    <row r="96" spans="1:9" x14ac:dyDescent="0.25">
      <c r="A96" s="227"/>
      <c r="B96" s="227"/>
      <c r="C96" s="227"/>
      <c r="D96" s="227"/>
      <c r="E96" s="227"/>
      <c r="F96" s="227"/>
      <c r="G96" s="227"/>
      <c r="H96" s="227"/>
      <c r="I96" s="227"/>
    </row>
    <row r="97" spans="1:9" x14ac:dyDescent="0.25">
      <c r="A97" s="21">
        <v>4</v>
      </c>
      <c r="B97" s="210" t="s">
        <v>80</v>
      </c>
      <c r="C97" s="210"/>
      <c r="D97" s="210"/>
      <c r="E97" s="210"/>
      <c r="F97" s="210"/>
      <c r="G97" s="210"/>
      <c r="H97" s="200" t="s">
        <v>10</v>
      </c>
      <c r="I97" s="200"/>
    </row>
    <row r="98" spans="1:9" x14ac:dyDescent="0.25">
      <c r="A98" s="7" t="s">
        <v>67</v>
      </c>
      <c r="B98" s="199" t="s">
        <v>81</v>
      </c>
      <c r="C98" s="199"/>
      <c r="D98" s="199"/>
      <c r="E98" s="199"/>
      <c r="F98" s="199"/>
      <c r="G98" s="199"/>
      <c r="H98" s="190">
        <f>I88</f>
        <v>0</v>
      </c>
      <c r="I98" s="190"/>
    </row>
    <row r="99" spans="1:9" x14ac:dyDescent="0.25">
      <c r="A99" s="7" t="s">
        <v>76</v>
      </c>
      <c r="B99" s="199" t="s">
        <v>77</v>
      </c>
      <c r="C99" s="199"/>
      <c r="D99" s="199"/>
      <c r="E99" s="199"/>
      <c r="F99" s="199"/>
      <c r="G99" s="199"/>
      <c r="H99" s="190">
        <f>I93</f>
        <v>0</v>
      </c>
      <c r="I99" s="190"/>
    </row>
    <row r="100" spans="1:9" x14ac:dyDescent="0.25">
      <c r="A100" s="193" t="s">
        <v>32</v>
      </c>
      <c r="B100" s="193"/>
      <c r="C100" s="193"/>
      <c r="D100" s="193"/>
      <c r="E100" s="193"/>
      <c r="F100" s="193"/>
      <c r="G100" s="193"/>
      <c r="H100" s="224">
        <f>SUM(H98:I99)</f>
        <v>0</v>
      </c>
      <c r="I100" s="224"/>
    </row>
    <row r="101" spans="1:9" x14ac:dyDescent="0.25">
      <c r="A101" s="225"/>
      <c r="B101" s="225"/>
      <c r="C101" s="225"/>
      <c r="D101" s="225"/>
      <c r="E101" s="225"/>
      <c r="F101" s="225"/>
      <c r="G101" s="225"/>
      <c r="H101" s="225"/>
      <c r="I101" s="225"/>
    </row>
    <row r="102" spans="1:9" x14ac:dyDescent="0.25">
      <c r="A102" s="218" t="s">
        <v>82</v>
      </c>
      <c r="B102" s="218"/>
      <c r="C102" s="218"/>
      <c r="D102" s="218"/>
      <c r="E102" s="218"/>
      <c r="F102" s="218"/>
      <c r="G102" s="218"/>
      <c r="H102" s="218"/>
      <c r="I102" s="218"/>
    </row>
    <row r="103" spans="1:9" x14ac:dyDescent="0.25">
      <c r="A103" s="1">
        <v>5</v>
      </c>
      <c r="B103" s="218" t="s">
        <v>83</v>
      </c>
      <c r="C103" s="218"/>
      <c r="D103" s="218"/>
      <c r="E103" s="218"/>
      <c r="F103" s="218"/>
      <c r="G103" s="218"/>
      <c r="H103" s="193" t="s">
        <v>10</v>
      </c>
      <c r="I103" s="193"/>
    </row>
    <row r="104" spans="1:9" x14ac:dyDescent="0.25">
      <c r="A104" s="7" t="s">
        <v>11</v>
      </c>
      <c r="B104" s="199" t="s">
        <v>84</v>
      </c>
      <c r="C104" s="199"/>
      <c r="D104" s="199"/>
      <c r="E104" s="199"/>
      <c r="F104" s="199"/>
      <c r="G104" s="199"/>
      <c r="H104" s="223">
        <f>'Uniforme-Todos Estados'!H9</f>
        <v>0</v>
      </c>
      <c r="I104" s="223"/>
    </row>
    <row r="105" spans="1:9" x14ac:dyDescent="0.25">
      <c r="A105" s="7" t="s">
        <v>13</v>
      </c>
      <c r="B105" s="199" t="s">
        <v>85</v>
      </c>
      <c r="C105" s="199"/>
      <c r="D105" s="199"/>
      <c r="E105" s="199"/>
      <c r="F105" s="199"/>
      <c r="G105" s="199"/>
      <c r="H105" s="222">
        <f>'Mat.Equip-BA'!E65</f>
        <v>0</v>
      </c>
      <c r="I105" s="222"/>
    </row>
    <row r="106" spans="1:9" x14ac:dyDescent="0.25">
      <c r="A106" s="7" t="s">
        <v>15</v>
      </c>
      <c r="B106" s="219" t="s">
        <v>86</v>
      </c>
      <c r="C106" s="220"/>
      <c r="D106" s="220"/>
      <c r="E106" s="220"/>
      <c r="F106" s="220"/>
      <c r="G106" s="221"/>
      <c r="H106" s="222">
        <f>'Mat.Equip-BA'!L36</f>
        <v>0</v>
      </c>
      <c r="I106" s="222"/>
    </row>
    <row r="107" spans="1:9" x14ac:dyDescent="0.25">
      <c r="A107" s="7" t="s">
        <v>17</v>
      </c>
      <c r="B107" s="199" t="s">
        <v>87</v>
      </c>
      <c r="C107" s="199"/>
      <c r="D107" s="199"/>
      <c r="E107" s="199"/>
      <c r="F107" s="199"/>
      <c r="G107" s="199"/>
      <c r="H107" s="222">
        <f>'Mat.Equip-BA'!S48</f>
        <v>0</v>
      </c>
      <c r="I107" s="222"/>
    </row>
    <row r="108" spans="1:9" x14ac:dyDescent="0.25">
      <c r="A108" s="7" t="s">
        <v>19</v>
      </c>
      <c r="B108" s="199" t="s">
        <v>88</v>
      </c>
      <c r="C108" s="199"/>
      <c r="D108" s="199"/>
      <c r="E108" s="199"/>
      <c r="F108" s="199"/>
      <c r="G108" s="199"/>
      <c r="H108" s="222">
        <f>'[1]Insumos '!Z17</f>
        <v>0</v>
      </c>
      <c r="I108" s="222"/>
    </row>
    <row r="109" spans="1:9" x14ac:dyDescent="0.25">
      <c r="A109" s="200" t="s">
        <v>32</v>
      </c>
      <c r="B109" s="200"/>
      <c r="C109" s="200"/>
      <c r="D109" s="200"/>
      <c r="E109" s="200"/>
      <c r="F109" s="200"/>
      <c r="G109" s="200"/>
      <c r="H109" s="206">
        <f>SUM(H104:I108)</f>
        <v>0</v>
      </c>
      <c r="I109" s="206"/>
    </row>
    <row r="110" spans="1:9" x14ac:dyDescent="0.25">
      <c r="A110" s="217"/>
      <c r="B110" s="217"/>
      <c r="C110" s="217"/>
      <c r="D110" s="217"/>
      <c r="E110" s="217"/>
      <c r="F110" s="217"/>
      <c r="G110" s="217"/>
      <c r="H110" s="217"/>
      <c r="I110" s="217"/>
    </row>
    <row r="111" spans="1:9" x14ac:dyDescent="0.25">
      <c r="A111" s="218" t="s">
        <v>89</v>
      </c>
      <c r="B111" s="218"/>
      <c r="C111" s="218"/>
      <c r="D111" s="218"/>
      <c r="E111" s="218"/>
      <c r="F111" s="218"/>
      <c r="G111" s="218"/>
      <c r="H111" s="218"/>
      <c r="I111" s="218"/>
    </row>
    <row r="112" spans="1:9" x14ac:dyDescent="0.25">
      <c r="A112" s="21">
        <v>6</v>
      </c>
      <c r="B112" s="210" t="s">
        <v>90</v>
      </c>
      <c r="C112" s="210"/>
      <c r="D112" s="210"/>
      <c r="E112" s="210"/>
      <c r="F112" s="210"/>
      <c r="G112" s="210"/>
      <c r="H112" s="22" t="s">
        <v>28</v>
      </c>
      <c r="I112" s="24" t="s">
        <v>10</v>
      </c>
    </row>
    <row r="113" spans="1:9" x14ac:dyDescent="0.25">
      <c r="A113" s="7" t="s">
        <v>11</v>
      </c>
      <c r="B113" s="199" t="s">
        <v>91</v>
      </c>
      <c r="C113" s="199"/>
      <c r="D113" s="199"/>
      <c r="E113" s="199"/>
      <c r="F113" s="199"/>
      <c r="G113" s="199"/>
      <c r="H113" s="14"/>
      <c r="I113" s="6" t="e">
        <f>H113*H130</f>
        <v>#REF!</v>
      </c>
    </row>
    <row r="114" spans="1:9" x14ac:dyDescent="0.25">
      <c r="A114" s="7" t="s">
        <v>13</v>
      </c>
      <c r="B114" s="199" t="s">
        <v>92</v>
      </c>
      <c r="C114" s="199"/>
      <c r="D114" s="199"/>
      <c r="E114" s="199"/>
      <c r="F114" s="199"/>
      <c r="G114" s="199"/>
      <c r="H114" s="14"/>
      <c r="I114" s="6" t="e">
        <f>(I113+H130)*H114</f>
        <v>#REF!</v>
      </c>
    </row>
    <row r="115" spans="1:9" x14ac:dyDescent="0.25">
      <c r="A115" s="7" t="s">
        <v>15</v>
      </c>
      <c r="B115" s="199" t="s">
        <v>93</v>
      </c>
      <c r="C115" s="199"/>
      <c r="D115" s="199"/>
      <c r="E115" s="199"/>
      <c r="F115" s="199"/>
      <c r="G115" s="199"/>
      <c r="H115" s="14"/>
      <c r="I115" s="6"/>
    </row>
    <row r="116" spans="1:9" x14ac:dyDescent="0.25">
      <c r="A116" s="207" t="s">
        <v>94</v>
      </c>
      <c r="B116" s="207"/>
      <c r="C116" s="212" t="s">
        <v>95</v>
      </c>
      <c r="D116" s="25" t="s">
        <v>96</v>
      </c>
      <c r="E116" s="26"/>
      <c r="F116" s="26"/>
      <c r="G116" s="27"/>
      <c r="H116" s="14"/>
      <c r="I116" s="6">
        <f>($I$132+$I$133+$H$149)/(1-($H$134))*H116</f>
        <v>0</v>
      </c>
    </row>
    <row r="117" spans="1:9" x14ac:dyDescent="0.25">
      <c r="A117" s="207" t="s">
        <v>97</v>
      </c>
      <c r="B117" s="207"/>
      <c r="C117" s="213"/>
      <c r="D117" s="25" t="s">
        <v>98</v>
      </c>
      <c r="E117" s="26"/>
      <c r="F117" s="26"/>
      <c r="G117" s="27"/>
      <c r="H117" s="28"/>
      <c r="I117" s="6">
        <f>($I$132+$I$133+$H$149)/(1-($H$134))*H117</f>
        <v>0</v>
      </c>
    </row>
    <row r="118" spans="1:9" x14ac:dyDescent="0.25">
      <c r="A118" s="215" t="s">
        <v>99</v>
      </c>
      <c r="B118" s="216"/>
      <c r="C118" s="214"/>
      <c r="D118" s="25" t="s">
        <v>100</v>
      </c>
      <c r="E118" s="26"/>
      <c r="F118" s="26"/>
      <c r="G118" s="27"/>
      <c r="H118" s="28"/>
      <c r="I118" s="6">
        <f>($I$132+$I$133+$H$149)/(1-($H$134))*H118</f>
        <v>0</v>
      </c>
    </row>
    <row r="119" spans="1:9" x14ac:dyDescent="0.25">
      <c r="A119" s="207" t="s">
        <v>101</v>
      </c>
      <c r="B119" s="207"/>
      <c r="C119" s="29" t="s">
        <v>102</v>
      </c>
      <c r="D119" s="25" t="s">
        <v>103</v>
      </c>
      <c r="E119" s="26"/>
      <c r="F119" s="26"/>
      <c r="G119" s="27"/>
      <c r="H119" s="14"/>
      <c r="I119" s="6">
        <f>($I$132+$I$133+$H$149)/(1-($H$134))*H119</f>
        <v>0</v>
      </c>
    </row>
    <row r="120" spans="1:9" x14ac:dyDescent="0.25">
      <c r="A120" s="200" t="s">
        <v>32</v>
      </c>
      <c r="B120" s="200"/>
      <c r="C120" s="200"/>
      <c r="D120" s="200"/>
      <c r="E120" s="200"/>
      <c r="F120" s="200"/>
      <c r="G120" s="200"/>
      <c r="H120" s="30">
        <f>(1+H113)*(1+H114)/(1-(H115))-1</f>
        <v>0</v>
      </c>
      <c r="I120" s="23" t="e">
        <f>I113+I114+I116+I117+I118+I119</f>
        <v>#REF!</v>
      </c>
    </row>
    <row r="121" spans="1:9" x14ac:dyDescent="0.25">
      <c r="A121" s="202"/>
      <c r="B121" s="202"/>
      <c r="C121" s="202"/>
      <c r="D121" s="202"/>
      <c r="E121" s="202"/>
      <c r="F121" s="202"/>
      <c r="G121" s="202"/>
      <c r="H121" s="202"/>
      <c r="I121" s="202"/>
    </row>
    <row r="122" spans="1:9" x14ac:dyDescent="0.25">
      <c r="A122" s="208" t="s">
        <v>104</v>
      </c>
      <c r="B122" s="208"/>
      <c r="C122" s="208"/>
      <c r="D122" s="208"/>
      <c r="E122" s="208"/>
      <c r="F122" s="208"/>
      <c r="G122" s="208"/>
      <c r="H122" s="208"/>
      <c r="I122" s="208"/>
    </row>
    <row r="123" spans="1:9" x14ac:dyDescent="0.25">
      <c r="A123" s="209"/>
      <c r="B123" s="209"/>
      <c r="C123" s="209"/>
      <c r="D123" s="209"/>
      <c r="E123" s="209"/>
      <c r="F123" s="209"/>
      <c r="G123" s="209"/>
      <c r="H123" s="209"/>
      <c r="I123" s="209"/>
    </row>
    <row r="124" spans="1:9" x14ac:dyDescent="0.25">
      <c r="A124" s="210" t="s">
        <v>105</v>
      </c>
      <c r="B124" s="210"/>
      <c r="C124" s="210"/>
      <c r="D124" s="210"/>
      <c r="E124" s="210"/>
      <c r="F124" s="210"/>
      <c r="G124" s="210"/>
      <c r="H124" s="211" t="s">
        <v>10</v>
      </c>
      <c r="I124" s="211"/>
    </row>
    <row r="125" spans="1:9" x14ac:dyDescent="0.25">
      <c r="A125" s="7" t="s">
        <v>11</v>
      </c>
      <c r="B125" s="199" t="s">
        <v>106</v>
      </c>
      <c r="C125" s="199"/>
      <c r="D125" s="199"/>
      <c r="E125" s="199"/>
      <c r="F125" s="199"/>
      <c r="G125" s="199"/>
      <c r="H125" s="190">
        <f>H30</f>
        <v>0</v>
      </c>
      <c r="I125" s="190"/>
    </row>
    <row r="126" spans="1:9" x14ac:dyDescent="0.25">
      <c r="A126" s="7" t="s">
        <v>13</v>
      </c>
      <c r="B126" s="199" t="s">
        <v>107</v>
      </c>
      <c r="C126" s="199"/>
      <c r="D126" s="199"/>
      <c r="E126" s="199"/>
      <c r="F126" s="199"/>
      <c r="G126" s="199"/>
      <c r="H126" s="190" t="e">
        <f>H68</f>
        <v>#REF!</v>
      </c>
      <c r="I126" s="190"/>
    </row>
    <row r="127" spans="1:9" x14ac:dyDescent="0.25">
      <c r="A127" s="7" t="s">
        <v>15</v>
      </c>
      <c r="B127" s="199" t="s">
        <v>108</v>
      </c>
      <c r="C127" s="199"/>
      <c r="D127" s="199"/>
      <c r="E127" s="199"/>
      <c r="F127" s="199"/>
      <c r="G127" s="199"/>
      <c r="H127" s="190">
        <f>I77</f>
        <v>0</v>
      </c>
      <c r="I127" s="190"/>
    </row>
    <row r="128" spans="1:9" x14ac:dyDescent="0.25">
      <c r="A128" s="7" t="s">
        <v>17</v>
      </c>
      <c r="B128" s="199" t="s">
        <v>109</v>
      </c>
      <c r="C128" s="199"/>
      <c r="D128" s="199"/>
      <c r="E128" s="199"/>
      <c r="F128" s="199"/>
      <c r="G128" s="199"/>
      <c r="H128" s="190">
        <f>H100</f>
        <v>0</v>
      </c>
      <c r="I128" s="190"/>
    </row>
    <row r="129" spans="1:9" x14ac:dyDescent="0.25">
      <c r="A129" s="7" t="s">
        <v>19</v>
      </c>
      <c r="B129" s="199" t="s">
        <v>110</v>
      </c>
      <c r="C129" s="199"/>
      <c r="D129" s="199"/>
      <c r="E129" s="199"/>
      <c r="F129" s="199"/>
      <c r="G129" s="199"/>
      <c r="H129" s="190">
        <f>H109</f>
        <v>0</v>
      </c>
      <c r="I129" s="190"/>
    </row>
    <row r="130" spans="1:9" x14ac:dyDescent="0.25">
      <c r="A130" s="200" t="s">
        <v>111</v>
      </c>
      <c r="B130" s="200"/>
      <c r="C130" s="200"/>
      <c r="D130" s="200"/>
      <c r="E130" s="200"/>
      <c r="F130" s="200"/>
      <c r="G130" s="200"/>
      <c r="H130" s="206" t="e">
        <f>SUM(H125:I129)</f>
        <v>#REF!</v>
      </c>
      <c r="I130" s="206"/>
    </row>
    <row r="131" spans="1:9" x14ac:dyDescent="0.25">
      <c r="A131" s="7" t="s">
        <v>21</v>
      </c>
      <c r="B131" s="199" t="s">
        <v>112</v>
      </c>
      <c r="C131" s="199"/>
      <c r="D131" s="199"/>
      <c r="E131" s="199"/>
      <c r="F131" s="199"/>
      <c r="G131" s="199"/>
      <c r="H131" s="190" t="e">
        <f>I120</f>
        <v>#REF!</v>
      </c>
      <c r="I131" s="190"/>
    </row>
    <row r="132" spans="1:9" x14ac:dyDescent="0.25">
      <c r="A132" s="200" t="s">
        <v>113</v>
      </c>
      <c r="B132" s="200"/>
      <c r="C132" s="200"/>
      <c r="D132" s="200"/>
      <c r="E132" s="200"/>
      <c r="F132" s="200"/>
      <c r="G132" s="200"/>
      <c r="H132" s="201" t="e">
        <f>H130+H131</f>
        <v>#REF!</v>
      </c>
      <c r="I132" s="201"/>
    </row>
    <row r="133" spans="1:9" x14ac:dyDescent="0.25">
      <c r="A133" s="202"/>
      <c r="B133" s="202"/>
      <c r="C133" s="202"/>
      <c r="D133" s="202"/>
      <c r="E133" s="202"/>
      <c r="F133" s="202"/>
      <c r="G133" s="202"/>
      <c r="H133" s="202"/>
      <c r="I133" s="202"/>
    </row>
  </sheetData>
  <mergeCells count="188">
    <mergeCell ref="B16:G16"/>
    <mergeCell ref="H16:I16"/>
    <mergeCell ref="B20:G20"/>
    <mergeCell ref="H20:I20"/>
    <mergeCell ref="A21:I21"/>
    <mergeCell ref="A22:I22"/>
    <mergeCell ref="B23:G23"/>
    <mergeCell ref="H23:I23"/>
    <mergeCell ref="B17:G17"/>
    <mergeCell ref="H17:I17"/>
    <mergeCell ref="B18:G18"/>
    <mergeCell ref="H18:I18"/>
    <mergeCell ref="B19:G19"/>
    <mergeCell ref="H19:I19"/>
    <mergeCell ref="B35:G35"/>
    <mergeCell ref="B36:G36"/>
    <mergeCell ref="B37:G37"/>
    <mergeCell ref="A38:G38"/>
    <mergeCell ref="A39:I39"/>
    <mergeCell ref="A40:I40"/>
    <mergeCell ref="A30:G30"/>
    <mergeCell ref="H30:I30"/>
    <mergeCell ref="A31:I31"/>
    <mergeCell ref="A32:I32"/>
    <mergeCell ref="A33:I33"/>
    <mergeCell ref="B34:G34"/>
    <mergeCell ref="B47:G47"/>
    <mergeCell ref="B48:G48"/>
    <mergeCell ref="B49:G49"/>
    <mergeCell ref="A50:G50"/>
    <mergeCell ref="A51:I51"/>
    <mergeCell ref="A52:I52"/>
    <mergeCell ref="B41:G41"/>
    <mergeCell ref="B42:G42"/>
    <mergeCell ref="B43:G43"/>
    <mergeCell ref="B44:G44"/>
    <mergeCell ref="B45:G45"/>
    <mergeCell ref="B46:G46"/>
    <mergeCell ref="B56:G56"/>
    <mergeCell ref="H56:I56"/>
    <mergeCell ref="B57:G57"/>
    <mergeCell ref="H57:I57"/>
    <mergeCell ref="B58:G58"/>
    <mergeCell ref="H58:I58"/>
    <mergeCell ref="B53:G53"/>
    <mergeCell ref="H53:I53"/>
    <mergeCell ref="H54:I54"/>
    <mergeCell ref="B55:G55"/>
    <mergeCell ref="H55:I55"/>
    <mergeCell ref="B54:F54"/>
    <mergeCell ref="A63:I63"/>
    <mergeCell ref="B64:G64"/>
    <mergeCell ref="H64:I64"/>
    <mergeCell ref="B65:G65"/>
    <mergeCell ref="H65:I65"/>
    <mergeCell ref="B66:G66"/>
    <mergeCell ref="H66:I66"/>
    <mergeCell ref="B59:G59"/>
    <mergeCell ref="H59:I59"/>
    <mergeCell ref="A60:G60"/>
    <mergeCell ref="H60:I60"/>
    <mergeCell ref="A61:I61"/>
    <mergeCell ref="A62:I62"/>
    <mergeCell ref="B71:G71"/>
    <mergeCell ref="B72:G72"/>
    <mergeCell ref="B73:G73"/>
    <mergeCell ref="B74:G74"/>
    <mergeCell ref="B75:G75"/>
    <mergeCell ref="B76:G76"/>
    <mergeCell ref="B67:G67"/>
    <mergeCell ref="H67:I67"/>
    <mergeCell ref="A68:G68"/>
    <mergeCell ref="H68:I68"/>
    <mergeCell ref="A69:I69"/>
    <mergeCell ref="A70:I70"/>
    <mergeCell ref="B83:G83"/>
    <mergeCell ref="B84:G84"/>
    <mergeCell ref="B85:G85"/>
    <mergeCell ref="B86:G86"/>
    <mergeCell ref="B87:G87"/>
    <mergeCell ref="A88:G88"/>
    <mergeCell ref="A77:G77"/>
    <mergeCell ref="A78:I78"/>
    <mergeCell ref="A79:I79"/>
    <mergeCell ref="A80:I80"/>
    <mergeCell ref="B81:G81"/>
    <mergeCell ref="B82:G82"/>
    <mergeCell ref="A95:I95"/>
    <mergeCell ref="A96:I96"/>
    <mergeCell ref="B97:G97"/>
    <mergeCell ref="H97:I97"/>
    <mergeCell ref="B98:G98"/>
    <mergeCell ref="H98:I98"/>
    <mergeCell ref="A89:I89"/>
    <mergeCell ref="A90:I90"/>
    <mergeCell ref="B91:G91"/>
    <mergeCell ref="B92:G92"/>
    <mergeCell ref="A93:G93"/>
    <mergeCell ref="A94:I94"/>
    <mergeCell ref="B103:G103"/>
    <mergeCell ref="H103:I103"/>
    <mergeCell ref="B104:G104"/>
    <mergeCell ref="H104:I104"/>
    <mergeCell ref="B105:G105"/>
    <mergeCell ref="H105:I105"/>
    <mergeCell ref="B99:G99"/>
    <mergeCell ref="H99:I99"/>
    <mergeCell ref="A100:G100"/>
    <mergeCell ref="H100:I100"/>
    <mergeCell ref="A101:I101"/>
    <mergeCell ref="A102:I102"/>
    <mergeCell ref="A109:G109"/>
    <mergeCell ref="H109:I109"/>
    <mergeCell ref="A110:I110"/>
    <mergeCell ref="A111:I111"/>
    <mergeCell ref="B112:G112"/>
    <mergeCell ref="B113:G113"/>
    <mergeCell ref="B106:G106"/>
    <mergeCell ref="H106:I106"/>
    <mergeCell ref="B107:G107"/>
    <mergeCell ref="H107:I107"/>
    <mergeCell ref="B108:G108"/>
    <mergeCell ref="H108:I108"/>
    <mergeCell ref="A123:I123"/>
    <mergeCell ref="A124:G124"/>
    <mergeCell ref="H124:I124"/>
    <mergeCell ref="B114:G114"/>
    <mergeCell ref="B115:G115"/>
    <mergeCell ref="A116:B116"/>
    <mergeCell ref="C116:C118"/>
    <mergeCell ref="A117:B117"/>
    <mergeCell ref="A118:B118"/>
    <mergeCell ref="B131:G131"/>
    <mergeCell ref="H131:I131"/>
    <mergeCell ref="A132:G132"/>
    <mergeCell ref="H132:I132"/>
    <mergeCell ref="A133:I133"/>
    <mergeCell ref="A1:I1"/>
    <mergeCell ref="A2:I2"/>
    <mergeCell ref="A3:I3"/>
    <mergeCell ref="B128:G128"/>
    <mergeCell ref="H128:I128"/>
    <mergeCell ref="B129:G129"/>
    <mergeCell ref="H129:I129"/>
    <mergeCell ref="A130:G130"/>
    <mergeCell ref="H130:I130"/>
    <mergeCell ref="B125:G125"/>
    <mergeCell ref="H125:I125"/>
    <mergeCell ref="B126:G126"/>
    <mergeCell ref="H126:I126"/>
    <mergeCell ref="B127:G127"/>
    <mergeCell ref="H127:I127"/>
    <mergeCell ref="A119:B119"/>
    <mergeCell ref="A120:G120"/>
    <mergeCell ref="A121:I121"/>
    <mergeCell ref="A122:I122"/>
    <mergeCell ref="B6:G6"/>
    <mergeCell ref="H6:I6"/>
    <mergeCell ref="B7:G7"/>
    <mergeCell ref="H7:I7"/>
    <mergeCell ref="B8:G8"/>
    <mergeCell ref="H8:I8"/>
    <mergeCell ref="A4:I4"/>
    <mergeCell ref="B5:G5"/>
    <mergeCell ref="H5:I5"/>
    <mergeCell ref="A13:I13"/>
    <mergeCell ref="A14:I14"/>
    <mergeCell ref="A9:I9"/>
    <mergeCell ref="A10:I10"/>
    <mergeCell ref="A11:C11"/>
    <mergeCell ref="D11:E11"/>
    <mergeCell ref="F11:I11"/>
    <mergeCell ref="A12:C12"/>
    <mergeCell ref="D12:E12"/>
    <mergeCell ref="F12:I12"/>
    <mergeCell ref="B27:F27"/>
    <mergeCell ref="H27:I27"/>
    <mergeCell ref="B28:F28"/>
    <mergeCell ref="H28:I28"/>
    <mergeCell ref="B29:F29"/>
    <mergeCell ref="H29:I29"/>
    <mergeCell ref="B24:F24"/>
    <mergeCell ref="H24:I24"/>
    <mergeCell ref="B25:F25"/>
    <mergeCell ref="H25:I25"/>
    <mergeCell ref="B26:F26"/>
    <mergeCell ref="H26:I26"/>
    <mergeCell ref="A15:I15"/>
  </mergeCells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1FED2D-101C-41BC-BC3E-D98B173DEA39}">
  <dimension ref="A1:I132"/>
  <sheetViews>
    <sheetView workbookViewId="0">
      <selection activeCell="A3" sqref="A3:I3"/>
    </sheetView>
  </sheetViews>
  <sheetFormatPr defaultRowHeight="15" x14ac:dyDescent="0.25"/>
  <cols>
    <col min="9" max="9" width="27.140625" customWidth="1"/>
  </cols>
  <sheetData>
    <row r="1" spans="1:9" x14ac:dyDescent="0.25">
      <c r="A1" s="203" t="s">
        <v>0</v>
      </c>
      <c r="B1" s="203"/>
      <c r="C1" s="203"/>
      <c r="D1" s="203"/>
      <c r="E1" s="203"/>
      <c r="F1" s="203"/>
      <c r="G1" s="203"/>
      <c r="H1" s="203"/>
      <c r="I1" s="203"/>
    </row>
    <row r="2" spans="1:9" x14ac:dyDescent="0.25">
      <c r="A2" s="204" t="s">
        <v>1</v>
      </c>
      <c r="B2" s="204"/>
      <c r="C2" s="204"/>
      <c r="D2" s="204"/>
      <c r="E2" s="204"/>
      <c r="F2" s="204"/>
      <c r="G2" s="204"/>
      <c r="H2" s="204"/>
      <c r="I2" s="204"/>
    </row>
    <row r="3" spans="1:9" x14ac:dyDescent="0.25">
      <c r="A3" s="205" t="s">
        <v>115</v>
      </c>
      <c r="B3" s="205"/>
      <c r="C3" s="205"/>
      <c r="D3" s="205"/>
      <c r="E3" s="205"/>
      <c r="F3" s="205"/>
      <c r="G3" s="205"/>
      <c r="H3" s="205"/>
      <c r="I3" s="205"/>
    </row>
    <row r="4" spans="1:9" x14ac:dyDescent="0.25">
      <c r="A4" s="185" t="s">
        <v>116</v>
      </c>
      <c r="B4" s="185"/>
      <c r="C4" s="185"/>
      <c r="D4" s="185"/>
      <c r="E4" s="185"/>
      <c r="F4" s="185"/>
      <c r="G4" s="185"/>
      <c r="H4" s="185"/>
      <c r="I4" s="185"/>
    </row>
    <row r="5" spans="1:9" x14ac:dyDescent="0.25">
      <c r="A5" s="32" t="s">
        <v>11</v>
      </c>
      <c r="B5" s="194" t="s">
        <v>117</v>
      </c>
      <c r="C5" s="194"/>
      <c r="D5" s="194"/>
      <c r="E5" s="194"/>
      <c r="F5" s="194"/>
      <c r="G5" s="194"/>
      <c r="H5" s="198" t="s">
        <v>309</v>
      </c>
      <c r="I5" s="198"/>
    </row>
    <row r="6" spans="1:9" ht="51.75" customHeight="1" x14ac:dyDescent="0.25">
      <c r="A6" s="32" t="s">
        <v>13</v>
      </c>
      <c r="B6" s="194" t="s">
        <v>295</v>
      </c>
      <c r="C6" s="194"/>
      <c r="D6" s="194"/>
      <c r="E6" s="194"/>
      <c r="F6" s="194"/>
      <c r="G6" s="194"/>
      <c r="H6" s="195" t="s">
        <v>311</v>
      </c>
      <c r="I6" s="195"/>
    </row>
    <row r="7" spans="1:9" x14ac:dyDescent="0.25">
      <c r="A7" s="32" t="s">
        <v>15</v>
      </c>
      <c r="B7" s="194" t="s">
        <v>119</v>
      </c>
      <c r="C7" s="194"/>
      <c r="D7" s="194"/>
      <c r="E7" s="194"/>
      <c r="F7" s="194"/>
      <c r="G7" s="194"/>
      <c r="H7" s="196" t="s">
        <v>294</v>
      </c>
      <c r="I7" s="197"/>
    </row>
    <row r="8" spans="1:9" x14ac:dyDescent="0.25">
      <c r="A8" s="32" t="s">
        <v>17</v>
      </c>
      <c r="B8" s="194" t="s">
        <v>120</v>
      </c>
      <c r="C8" s="194"/>
      <c r="D8" s="194"/>
      <c r="E8" s="194"/>
      <c r="F8" s="194"/>
      <c r="G8" s="194"/>
      <c r="H8" s="197">
        <v>60</v>
      </c>
      <c r="I8" s="197"/>
    </row>
    <row r="9" spans="1:9" x14ac:dyDescent="0.25">
      <c r="A9" s="186"/>
      <c r="B9" s="186"/>
      <c r="C9" s="186"/>
      <c r="D9" s="186"/>
      <c r="E9" s="186"/>
      <c r="F9" s="186"/>
      <c r="G9" s="186"/>
      <c r="H9" s="186"/>
      <c r="I9" s="186"/>
    </row>
    <row r="10" spans="1:9" x14ac:dyDescent="0.25">
      <c r="A10" s="185" t="s">
        <v>121</v>
      </c>
      <c r="B10" s="185"/>
      <c r="C10" s="185"/>
      <c r="D10" s="185"/>
      <c r="E10" s="185"/>
      <c r="F10" s="185"/>
      <c r="G10" s="185"/>
      <c r="H10" s="185"/>
      <c r="I10" s="185"/>
    </row>
    <row r="11" spans="1:9" x14ac:dyDescent="0.25">
      <c r="A11" s="186" t="s">
        <v>122</v>
      </c>
      <c r="B11" s="186"/>
      <c r="C11" s="186"/>
      <c r="D11" s="186" t="s">
        <v>123</v>
      </c>
      <c r="E11" s="186"/>
      <c r="F11" s="186" t="s">
        <v>124</v>
      </c>
      <c r="G11" s="186"/>
      <c r="H11" s="186"/>
      <c r="I11" s="186"/>
    </row>
    <row r="12" spans="1:9" x14ac:dyDescent="0.25">
      <c r="A12" s="186" t="s">
        <v>125</v>
      </c>
      <c r="B12" s="186"/>
      <c r="C12" s="186"/>
      <c r="D12" s="186" t="s">
        <v>126</v>
      </c>
      <c r="E12" s="186"/>
      <c r="F12" s="186" t="s">
        <v>127</v>
      </c>
      <c r="G12" s="186"/>
      <c r="H12" s="186"/>
      <c r="I12" s="186"/>
    </row>
    <row r="13" spans="1:9" x14ac:dyDescent="0.25">
      <c r="A13" s="185" t="s">
        <v>128</v>
      </c>
      <c r="B13" s="185"/>
      <c r="C13" s="185"/>
      <c r="D13" s="185"/>
      <c r="E13" s="185"/>
      <c r="F13" s="185"/>
      <c r="G13" s="185"/>
      <c r="H13" s="185"/>
      <c r="I13" s="185"/>
    </row>
    <row r="14" spans="1:9" x14ac:dyDescent="0.25">
      <c r="A14" s="185" t="s">
        <v>129</v>
      </c>
      <c r="B14" s="185"/>
      <c r="C14" s="185"/>
      <c r="D14" s="185"/>
      <c r="E14" s="185"/>
      <c r="F14" s="185"/>
      <c r="G14" s="185"/>
      <c r="H14" s="185"/>
      <c r="I14" s="185"/>
    </row>
    <row r="15" spans="1:9" x14ac:dyDescent="0.25">
      <c r="A15" s="193" t="s">
        <v>114</v>
      </c>
      <c r="B15" s="193"/>
      <c r="C15" s="193"/>
      <c r="D15" s="193"/>
      <c r="E15" s="193"/>
      <c r="F15" s="193"/>
      <c r="G15" s="193"/>
      <c r="H15" s="193"/>
      <c r="I15" s="193"/>
    </row>
    <row r="16" spans="1:9" x14ac:dyDescent="0.25">
      <c r="A16" s="2">
        <v>1</v>
      </c>
      <c r="B16" s="228" t="s">
        <v>2</v>
      </c>
      <c r="C16" s="228"/>
      <c r="D16" s="228"/>
      <c r="E16" s="228"/>
      <c r="F16" s="228"/>
      <c r="G16" s="228"/>
      <c r="H16" s="235" t="s">
        <v>130</v>
      </c>
      <c r="I16" s="235"/>
    </row>
    <row r="17" spans="1:9" x14ac:dyDescent="0.25">
      <c r="A17" s="2">
        <v>2</v>
      </c>
      <c r="B17" s="228" t="s">
        <v>3</v>
      </c>
      <c r="C17" s="228"/>
      <c r="D17" s="228"/>
      <c r="E17" s="228"/>
      <c r="F17" s="228"/>
      <c r="G17" s="228"/>
      <c r="H17" s="235" t="s">
        <v>4</v>
      </c>
      <c r="I17" s="235"/>
    </row>
    <row r="18" spans="1:9" x14ac:dyDescent="0.25">
      <c r="A18" s="2">
        <v>3</v>
      </c>
      <c r="B18" s="228" t="s">
        <v>5</v>
      </c>
      <c r="C18" s="228"/>
      <c r="D18" s="228"/>
      <c r="E18" s="228"/>
      <c r="F18" s="228"/>
      <c r="G18" s="228"/>
      <c r="H18" s="238"/>
      <c r="I18" s="239"/>
    </row>
    <row r="19" spans="1:9" x14ac:dyDescent="0.25">
      <c r="A19" s="2">
        <v>4</v>
      </c>
      <c r="B19" s="228" t="s">
        <v>6</v>
      </c>
      <c r="C19" s="228"/>
      <c r="D19" s="228"/>
      <c r="E19" s="228"/>
      <c r="F19" s="228"/>
      <c r="G19" s="228"/>
      <c r="H19" s="235" t="s">
        <v>330</v>
      </c>
      <c r="I19" s="235"/>
    </row>
    <row r="20" spans="1:9" x14ac:dyDescent="0.25">
      <c r="A20" s="2">
        <v>5</v>
      </c>
      <c r="B20" s="228" t="s">
        <v>7</v>
      </c>
      <c r="C20" s="228"/>
      <c r="D20" s="228"/>
      <c r="E20" s="228"/>
      <c r="F20" s="228"/>
      <c r="G20" s="228"/>
      <c r="H20" s="236" t="s">
        <v>307</v>
      </c>
      <c r="I20" s="236"/>
    </row>
    <row r="21" spans="1:9" x14ac:dyDescent="0.25">
      <c r="A21" s="234"/>
      <c r="B21" s="234"/>
      <c r="C21" s="234"/>
      <c r="D21" s="234"/>
      <c r="E21" s="234"/>
      <c r="F21" s="234"/>
      <c r="G21" s="234"/>
      <c r="H21" s="234"/>
      <c r="I21" s="234"/>
    </row>
    <row r="22" spans="1:9" x14ac:dyDescent="0.25">
      <c r="A22" s="218" t="s">
        <v>8</v>
      </c>
      <c r="B22" s="218"/>
      <c r="C22" s="218"/>
      <c r="D22" s="218"/>
      <c r="E22" s="218"/>
      <c r="F22" s="218"/>
      <c r="G22" s="218"/>
      <c r="H22" s="218"/>
      <c r="I22" s="218"/>
    </row>
    <row r="23" spans="1:9" x14ac:dyDescent="0.25">
      <c r="A23" s="1">
        <v>1</v>
      </c>
      <c r="B23" s="218" t="s">
        <v>9</v>
      </c>
      <c r="C23" s="218"/>
      <c r="D23" s="218"/>
      <c r="E23" s="218"/>
      <c r="F23" s="218"/>
      <c r="G23" s="218"/>
      <c r="H23" s="237" t="s">
        <v>10</v>
      </c>
      <c r="I23" s="237"/>
    </row>
    <row r="24" spans="1:9" x14ac:dyDescent="0.25">
      <c r="A24" s="4" t="s">
        <v>11</v>
      </c>
      <c r="B24" s="187" t="s">
        <v>12</v>
      </c>
      <c r="C24" s="188"/>
      <c r="D24" s="188"/>
      <c r="E24" s="188"/>
      <c r="F24" s="189"/>
      <c r="G24" s="5"/>
      <c r="H24" s="192"/>
      <c r="I24" s="190"/>
    </row>
    <row r="25" spans="1:9" x14ac:dyDescent="0.25">
      <c r="A25" s="7" t="s">
        <v>13</v>
      </c>
      <c r="B25" s="187" t="s">
        <v>14</v>
      </c>
      <c r="C25" s="188"/>
      <c r="D25" s="188"/>
      <c r="E25" s="188"/>
      <c r="F25" s="189"/>
      <c r="G25" s="5"/>
      <c r="H25" s="190">
        <v>0</v>
      </c>
      <c r="I25" s="190"/>
    </row>
    <row r="26" spans="1:9" x14ac:dyDescent="0.25">
      <c r="A26" s="7" t="s">
        <v>15</v>
      </c>
      <c r="B26" s="187" t="s">
        <v>16</v>
      </c>
      <c r="C26" s="188"/>
      <c r="D26" s="188"/>
      <c r="E26" s="188"/>
      <c r="F26" s="189"/>
      <c r="G26" s="5"/>
      <c r="H26" s="190">
        <v>0</v>
      </c>
      <c r="I26" s="190"/>
    </row>
    <row r="27" spans="1:9" x14ac:dyDescent="0.25">
      <c r="A27" s="4" t="s">
        <v>17</v>
      </c>
      <c r="B27" s="187" t="s">
        <v>18</v>
      </c>
      <c r="C27" s="188"/>
      <c r="D27" s="188"/>
      <c r="E27" s="188"/>
      <c r="F27" s="189"/>
      <c r="G27" s="5"/>
      <c r="H27" s="190">
        <v>0</v>
      </c>
      <c r="I27" s="190"/>
    </row>
    <row r="28" spans="1:9" x14ac:dyDescent="0.25">
      <c r="A28" s="4" t="s">
        <v>19</v>
      </c>
      <c r="B28" s="187" t="s">
        <v>20</v>
      </c>
      <c r="C28" s="188"/>
      <c r="D28" s="188"/>
      <c r="E28" s="188"/>
      <c r="F28" s="189"/>
      <c r="G28" s="5"/>
      <c r="H28" s="190">
        <v>0</v>
      </c>
      <c r="I28" s="190"/>
    </row>
    <row r="29" spans="1:9" x14ac:dyDescent="0.25">
      <c r="A29" s="4" t="s">
        <v>21</v>
      </c>
      <c r="B29" s="187" t="s">
        <v>22</v>
      </c>
      <c r="C29" s="188"/>
      <c r="D29" s="188"/>
      <c r="E29" s="188"/>
      <c r="F29" s="189"/>
      <c r="G29" s="5"/>
      <c r="H29" s="191">
        <v>0</v>
      </c>
      <c r="I29" s="191"/>
    </row>
    <row r="30" spans="1:9" x14ac:dyDescent="0.25">
      <c r="A30" s="193" t="s">
        <v>23</v>
      </c>
      <c r="B30" s="193"/>
      <c r="C30" s="193"/>
      <c r="D30" s="193"/>
      <c r="E30" s="193"/>
      <c r="F30" s="193"/>
      <c r="G30" s="193"/>
      <c r="H30" s="231">
        <f>SUM(H24:I29)</f>
        <v>0</v>
      </c>
      <c r="I30" s="231"/>
    </row>
    <row r="31" spans="1:9" x14ac:dyDescent="0.25">
      <c r="A31" s="234"/>
      <c r="B31" s="234"/>
      <c r="C31" s="234"/>
      <c r="D31" s="234"/>
      <c r="E31" s="234"/>
      <c r="F31" s="234"/>
      <c r="G31" s="234"/>
      <c r="H31" s="234"/>
      <c r="I31" s="234"/>
    </row>
    <row r="32" spans="1:9" x14ac:dyDescent="0.25">
      <c r="A32" s="218" t="s">
        <v>24</v>
      </c>
      <c r="B32" s="218"/>
      <c r="C32" s="218"/>
      <c r="D32" s="218"/>
      <c r="E32" s="218"/>
      <c r="F32" s="218"/>
      <c r="G32" s="218"/>
      <c r="H32" s="218"/>
      <c r="I32" s="218"/>
    </row>
    <row r="33" spans="1:9" x14ac:dyDescent="0.25">
      <c r="A33" s="218" t="s">
        <v>25</v>
      </c>
      <c r="B33" s="218"/>
      <c r="C33" s="218"/>
      <c r="D33" s="218"/>
      <c r="E33" s="218"/>
      <c r="F33" s="218"/>
      <c r="G33" s="218"/>
      <c r="H33" s="218"/>
      <c r="I33" s="218"/>
    </row>
    <row r="34" spans="1:9" x14ac:dyDescent="0.25">
      <c r="A34" s="11" t="s">
        <v>26</v>
      </c>
      <c r="B34" s="218" t="s">
        <v>27</v>
      </c>
      <c r="C34" s="218"/>
      <c r="D34" s="218"/>
      <c r="E34" s="218"/>
      <c r="F34" s="218"/>
      <c r="G34" s="218"/>
      <c r="H34" s="11" t="s">
        <v>28</v>
      </c>
      <c r="I34" s="11" t="s">
        <v>10</v>
      </c>
    </row>
    <row r="35" spans="1:9" x14ac:dyDescent="0.25">
      <c r="A35" s="3" t="s">
        <v>11</v>
      </c>
      <c r="B35" s="228" t="s">
        <v>29</v>
      </c>
      <c r="C35" s="228"/>
      <c r="D35" s="228"/>
      <c r="E35" s="228"/>
      <c r="F35" s="228"/>
      <c r="G35" s="228"/>
      <c r="H35" s="12">
        <f>1/12</f>
        <v>8.3333333333333329E-2</v>
      </c>
      <c r="I35" s="5">
        <f>H35*$H$30</f>
        <v>0</v>
      </c>
    </row>
    <row r="36" spans="1:9" x14ac:dyDescent="0.25">
      <c r="A36" s="3" t="s">
        <v>13</v>
      </c>
      <c r="B36" s="228" t="s">
        <v>30</v>
      </c>
      <c r="C36" s="228"/>
      <c r="D36" s="228"/>
      <c r="E36" s="228"/>
      <c r="F36" s="228"/>
      <c r="G36" s="228"/>
      <c r="H36" s="12">
        <v>0.121</v>
      </c>
      <c r="I36" s="5">
        <f>H36*$H$30</f>
        <v>0</v>
      </c>
    </row>
    <row r="37" spans="1:9" x14ac:dyDescent="0.25">
      <c r="A37" s="13" t="s">
        <v>15</v>
      </c>
      <c r="B37" s="199" t="s">
        <v>31</v>
      </c>
      <c r="C37" s="199"/>
      <c r="D37" s="199"/>
      <c r="E37" s="199"/>
      <c r="F37" s="199"/>
      <c r="G37" s="199"/>
      <c r="H37" s="14">
        <f>(H35+H36)*H50</f>
        <v>6.9064666666666663E-2</v>
      </c>
      <c r="I37" s="5">
        <f>H37*$H$30</f>
        <v>0</v>
      </c>
    </row>
    <row r="38" spans="1:9" x14ac:dyDescent="0.25">
      <c r="A38" s="193" t="s">
        <v>32</v>
      </c>
      <c r="B38" s="193"/>
      <c r="C38" s="193"/>
      <c r="D38" s="193"/>
      <c r="E38" s="193"/>
      <c r="F38" s="193"/>
      <c r="G38" s="193"/>
      <c r="H38" s="15">
        <f>SUM(H35:H37)</f>
        <v>0.27339799999999997</v>
      </c>
      <c r="I38" s="16">
        <f>SUM(I35:I37)</f>
        <v>0</v>
      </c>
    </row>
    <row r="39" spans="1:9" x14ac:dyDescent="0.25">
      <c r="A39" s="230"/>
      <c r="B39" s="230"/>
      <c r="C39" s="230"/>
      <c r="D39" s="230"/>
      <c r="E39" s="230"/>
      <c r="F39" s="230"/>
      <c r="G39" s="230"/>
      <c r="H39" s="230"/>
      <c r="I39" s="230"/>
    </row>
    <row r="40" spans="1:9" x14ac:dyDescent="0.25">
      <c r="A40" s="218" t="s">
        <v>33</v>
      </c>
      <c r="B40" s="218"/>
      <c r="C40" s="218"/>
      <c r="D40" s="218"/>
      <c r="E40" s="218"/>
      <c r="F40" s="218"/>
      <c r="G40" s="218"/>
      <c r="H40" s="218"/>
      <c r="I40" s="218"/>
    </row>
    <row r="41" spans="1:9" x14ac:dyDescent="0.25">
      <c r="A41" s="9" t="s">
        <v>34</v>
      </c>
      <c r="B41" s="218" t="s">
        <v>35</v>
      </c>
      <c r="C41" s="218"/>
      <c r="D41" s="218"/>
      <c r="E41" s="218"/>
      <c r="F41" s="218"/>
      <c r="G41" s="218"/>
      <c r="H41" s="9" t="s">
        <v>28</v>
      </c>
      <c r="I41" s="11" t="s">
        <v>10</v>
      </c>
    </row>
    <row r="42" spans="1:9" x14ac:dyDescent="0.25">
      <c r="A42" s="3" t="s">
        <v>11</v>
      </c>
      <c r="B42" s="228" t="s">
        <v>36</v>
      </c>
      <c r="C42" s="228"/>
      <c r="D42" s="228"/>
      <c r="E42" s="228"/>
      <c r="F42" s="228"/>
      <c r="G42" s="228"/>
      <c r="H42" s="17">
        <v>0.2</v>
      </c>
      <c r="I42" s="8">
        <f>H42*$H$30</f>
        <v>0</v>
      </c>
    </row>
    <row r="43" spans="1:9" x14ac:dyDescent="0.25">
      <c r="A43" s="3" t="s">
        <v>13</v>
      </c>
      <c r="B43" s="228" t="s">
        <v>37</v>
      </c>
      <c r="C43" s="228"/>
      <c r="D43" s="228"/>
      <c r="E43" s="228"/>
      <c r="F43" s="228"/>
      <c r="G43" s="228"/>
      <c r="H43" s="17">
        <v>2.5000000000000001E-2</v>
      </c>
      <c r="I43" s="8">
        <f t="shared" ref="I43:I49" si="0">H43*$H$30</f>
        <v>0</v>
      </c>
    </row>
    <row r="44" spans="1:9" x14ac:dyDescent="0.25">
      <c r="A44" s="18" t="s">
        <v>15</v>
      </c>
      <c r="B44" s="199" t="s">
        <v>38</v>
      </c>
      <c r="C44" s="199"/>
      <c r="D44" s="199"/>
      <c r="E44" s="199"/>
      <c r="F44" s="199"/>
      <c r="G44" s="199"/>
      <c r="H44" s="19"/>
      <c r="I44" s="8">
        <f t="shared" si="0"/>
        <v>0</v>
      </c>
    </row>
    <row r="45" spans="1:9" x14ac:dyDescent="0.25">
      <c r="A45" s="18" t="s">
        <v>17</v>
      </c>
      <c r="B45" s="228" t="s">
        <v>39</v>
      </c>
      <c r="C45" s="228"/>
      <c r="D45" s="228"/>
      <c r="E45" s="228"/>
      <c r="F45" s="228"/>
      <c r="G45" s="228"/>
      <c r="H45" s="17">
        <v>1.4999999999999999E-2</v>
      </c>
      <c r="I45" s="8">
        <f t="shared" si="0"/>
        <v>0</v>
      </c>
    </row>
    <row r="46" spans="1:9" x14ac:dyDescent="0.25">
      <c r="A46" s="3" t="s">
        <v>19</v>
      </c>
      <c r="B46" s="228" t="s">
        <v>40</v>
      </c>
      <c r="C46" s="228"/>
      <c r="D46" s="228"/>
      <c r="E46" s="228"/>
      <c r="F46" s="228"/>
      <c r="G46" s="228"/>
      <c r="H46" s="20">
        <v>0.01</v>
      </c>
      <c r="I46" s="8">
        <f t="shared" si="0"/>
        <v>0</v>
      </c>
    </row>
    <row r="47" spans="1:9" x14ac:dyDescent="0.25">
      <c r="A47" s="3" t="s">
        <v>21</v>
      </c>
      <c r="B47" s="228" t="s">
        <v>41</v>
      </c>
      <c r="C47" s="228"/>
      <c r="D47" s="228"/>
      <c r="E47" s="228"/>
      <c r="F47" s="228"/>
      <c r="G47" s="228"/>
      <c r="H47" s="17">
        <v>6.0000000000000001E-3</v>
      </c>
      <c r="I47" s="8">
        <f t="shared" si="0"/>
        <v>0</v>
      </c>
    </row>
    <row r="48" spans="1:9" x14ac:dyDescent="0.25">
      <c r="A48" s="3" t="s">
        <v>42</v>
      </c>
      <c r="B48" s="228" t="s">
        <v>43</v>
      </c>
      <c r="C48" s="228"/>
      <c r="D48" s="228"/>
      <c r="E48" s="228"/>
      <c r="F48" s="228"/>
      <c r="G48" s="228"/>
      <c r="H48" s="17">
        <v>2E-3</v>
      </c>
      <c r="I48" s="8">
        <f t="shared" si="0"/>
        <v>0</v>
      </c>
    </row>
    <row r="49" spans="1:9" x14ac:dyDescent="0.25">
      <c r="A49" s="3" t="s">
        <v>44</v>
      </c>
      <c r="B49" s="228" t="s">
        <v>45</v>
      </c>
      <c r="C49" s="228"/>
      <c r="D49" s="228"/>
      <c r="E49" s="228"/>
      <c r="F49" s="228"/>
      <c r="G49" s="228"/>
      <c r="H49" s="20">
        <v>0.08</v>
      </c>
      <c r="I49" s="8">
        <f t="shared" si="0"/>
        <v>0</v>
      </c>
    </row>
    <row r="50" spans="1:9" x14ac:dyDescent="0.25">
      <c r="A50" s="193" t="s">
        <v>32</v>
      </c>
      <c r="B50" s="193"/>
      <c r="C50" s="193"/>
      <c r="D50" s="193"/>
      <c r="E50" s="193"/>
      <c r="F50" s="193"/>
      <c r="G50" s="193"/>
      <c r="H50" s="15">
        <f>SUM(H42:H49)</f>
        <v>0.33800000000000002</v>
      </c>
      <c r="I50" s="10">
        <f>SUM(I42:I49)</f>
        <v>0</v>
      </c>
    </row>
    <row r="51" spans="1:9" x14ac:dyDescent="0.25">
      <c r="A51" s="230"/>
      <c r="B51" s="230"/>
      <c r="C51" s="230"/>
      <c r="D51" s="230"/>
      <c r="E51" s="230"/>
      <c r="F51" s="230"/>
      <c r="G51" s="230"/>
      <c r="H51" s="230"/>
      <c r="I51" s="230"/>
    </row>
    <row r="52" spans="1:9" x14ac:dyDescent="0.25">
      <c r="A52" s="218" t="s">
        <v>46</v>
      </c>
      <c r="B52" s="218"/>
      <c r="C52" s="218"/>
      <c r="D52" s="218"/>
      <c r="E52" s="218"/>
      <c r="F52" s="218"/>
      <c r="G52" s="218"/>
      <c r="H52" s="218"/>
      <c r="I52" s="218"/>
    </row>
    <row r="53" spans="1:9" x14ac:dyDescent="0.25">
      <c r="A53" s="9" t="s">
        <v>47</v>
      </c>
      <c r="B53" s="218" t="s">
        <v>48</v>
      </c>
      <c r="C53" s="218"/>
      <c r="D53" s="218"/>
      <c r="E53" s="218"/>
      <c r="F53" s="218"/>
      <c r="G53" s="218"/>
      <c r="H53" s="193" t="s">
        <v>10</v>
      </c>
      <c r="I53" s="193"/>
    </row>
    <row r="54" spans="1:9" x14ac:dyDescent="0.25">
      <c r="A54" s="3" t="s">
        <v>11</v>
      </c>
      <c r="B54" s="232" t="s">
        <v>49</v>
      </c>
      <c r="C54" s="230"/>
      <c r="D54" s="230"/>
      <c r="E54" s="230"/>
      <c r="F54" s="233"/>
      <c r="G54" s="78">
        <v>17.55</v>
      </c>
      <c r="H54" s="190"/>
      <c r="I54" s="190"/>
    </row>
    <row r="55" spans="1:9" x14ac:dyDescent="0.25">
      <c r="A55" s="3" t="s">
        <v>13</v>
      </c>
      <c r="B55" s="228" t="s">
        <v>50</v>
      </c>
      <c r="C55" s="228"/>
      <c r="D55" s="228"/>
      <c r="E55" s="228"/>
      <c r="F55" s="228"/>
      <c r="G55" s="228"/>
      <c r="H55" s="190" t="e">
        <f>#REF!*21</f>
        <v>#REF!</v>
      </c>
      <c r="I55" s="190"/>
    </row>
    <row r="56" spans="1:9" x14ac:dyDescent="0.25">
      <c r="A56" s="3" t="s">
        <v>15</v>
      </c>
      <c r="B56" s="199" t="s">
        <v>51</v>
      </c>
      <c r="C56" s="199"/>
      <c r="D56" s="199"/>
      <c r="E56" s="199"/>
      <c r="F56" s="199"/>
      <c r="G56" s="199"/>
      <c r="H56" s="190"/>
      <c r="I56" s="190"/>
    </row>
    <row r="57" spans="1:9" x14ac:dyDescent="0.25">
      <c r="A57" s="3" t="s">
        <v>17</v>
      </c>
      <c r="B57" s="228" t="s">
        <v>52</v>
      </c>
      <c r="C57" s="228"/>
      <c r="D57" s="228"/>
      <c r="E57" s="228"/>
      <c r="F57" s="228"/>
      <c r="G57" s="228"/>
      <c r="H57" s="190" t="e">
        <f>#REF!</f>
        <v>#REF!</v>
      </c>
      <c r="I57" s="190"/>
    </row>
    <row r="58" spans="1:9" x14ac:dyDescent="0.25">
      <c r="A58" s="3" t="s">
        <v>19</v>
      </c>
      <c r="B58" s="228" t="s">
        <v>53</v>
      </c>
      <c r="C58" s="228"/>
      <c r="D58" s="228"/>
      <c r="E58" s="228"/>
      <c r="F58" s="228"/>
      <c r="G58" s="228"/>
      <c r="H58" s="190" t="e">
        <f>#REF!</f>
        <v>#REF!</v>
      </c>
      <c r="I58" s="190"/>
    </row>
    <row r="59" spans="1:9" x14ac:dyDescent="0.25">
      <c r="A59" s="3" t="s">
        <v>21</v>
      </c>
      <c r="B59" s="228" t="s">
        <v>54</v>
      </c>
      <c r="C59" s="228"/>
      <c r="D59" s="228"/>
      <c r="E59" s="228"/>
      <c r="F59" s="228"/>
      <c r="G59" s="228"/>
      <c r="H59" s="190">
        <f>'[1]Memória de Cálculo '!E3</f>
        <v>0</v>
      </c>
      <c r="I59" s="190"/>
    </row>
    <row r="60" spans="1:9" x14ac:dyDescent="0.25">
      <c r="A60" s="193" t="s">
        <v>32</v>
      </c>
      <c r="B60" s="193"/>
      <c r="C60" s="193"/>
      <c r="D60" s="193"/>
      <c r="E60" s="193"/>
      <c r="F60" s="193"/>
      <c r="G60" s="193"/>
      <c r="H60" s="231" t="e">
        <f>SUM(H54:H59)</f>
        <v>#REF!</v>
      </c>
      <c r="I60" s="231"/>
    </row>
    <row r="61" spans="1:9" x14ac:dyDescent="0.25">
      <c r="A61" s="229"/>
      <c r="B61" s="229"/>
      <c r="C61" s="229"/>
      <c r="D61" s="229"/>
      <c r="E61" s="229"/>
      <c r="F61" s="229"/>
      <c r="G61" s="229"/>
      <c r="H61" s="229"/>
      <c r="I61" s="229"/>
    </row>
    <row r="62" spans="1:9" x14ac:dyDescent="0.25">
      <c r="A62" s="226" t="s">
        <v>55</v>
      </c>
      <c r="B62" s="226"/>
      <c r="C62" s="226"/>
      <c r="D62" s="226"/>
      <c r="E62" s="226"/>
      <c r="F62" s="226"/>
      <c r="G62" s="226"/>
      <c r="H62" s="226"/>
      <c r="I62" s="226"/>
    </row>
    <row r="63" spans="1:9" x14ac:dyDescent="0.25">
      <c r="A63" s="227"/>
      <c r="B63" s="227"/>
      <c r="C63" s="227"/>
      <c r="D63" s="227"/>
      <c r="E63" s="227"/>
      <c r="F63" s="227"/>
      <c r="G63" s="227"/>
      <c r="H63" s="227"/>
      <c r="I63" s="227"/>
    </row>
    <row r="64" spans="1:9" x14ac:dyDescent="0.25">
      <c r="A64" s="21">
        <v>2</v>
      </c>
      <c r="B64" s="210" t="s">
        <v>56</v>
      </c>
      <c r="C64" s="210"/>
      <c r="D64" s="210"/>
      <c r="E64" s="210"/>
      <c r="F64" s="210"/>
      <c r="G64" s="210"/>
      <c r="H64" s="200" t="s">
        <v>10</v>
      </c>
      <c r="I64" s="200"/>
    </row>
    <row r="65" spans="1:9" x14ac:dyDescent="0.25">
      <c r="A65" s="7" t="s">
        <v>26</v>
      </c>
      <c r="B65" s="199" t="s">
        <v>57</v>
      </c>
      <c r="C65" s="199"/>
      <c r="D65" s="199"/>
      <c r="E65" s="199"/>
      <c r="F65" s="199"/>
      <c r="G65" s="199"/>
      <c r="H65" s="190">
        <f>I38</f>
        <v>0</v>
      </c>
      <c r="I65" s="190"/>
    </row>
    <row r="66" spans="1:9" x14ac:dyDescent="0.25">
      <c r="A66" s="7" t="s">
        <v>34</v>
      </c>
      <c r="B66" s="199" t="s">
        <v>35</v>
      </c>
      <c r="C66" s="199"/>
      <c r="D66" s="199"/>
      <c r="E66" s="199"/>
      <c r="F66" s="199"/>
      <c r="G66" s="199"/>
      <c r="H66" s="190">
        <f>I50</f>
        <v>0</v>
      </c>
      <c r="I66" s="190"/>
    </row>
    <row r="67" spans="1:9" x14ac:dyDescent="0.25">
      <c r="A67" s="7" t="s">
        <v>47</v>
      </c>
      <c r="B67" s="199" t="s">
        <v>48</v>
      </c>
      <c r="C67" s="199"/>
      <c r="D67" s="199"/>
      <c r="E67" s="199"/>
      <c r="F67" s="199"/>
      <c r="G67" s="199"/>
      <c r="H67" s="190" t="e">
        <f>H60</f>
        <v>#REF!</v>
      </c>
      <c r="I67" s="190"/>
    </row>
    <row r="68" spans="1:9" x14ac:dyDescent="0.25">
      <c r="A68" s="193" t="s">
        <v>32</v>
      </c>
      <c r="B68" s="193"/>
      <c r="C68" s="193"/>
      <c r="D68" s="193"/>
      <c r="E68" s="193"/>
      <c r="F68" s="193"/>
      <c r="G68" s="193"/>
      <c r="H68" s="231" t="e">
        <f>SUM(H65:I67)</f>
        <v>#REF!</v>
      </c>
      <c r="I68" s="231"/>
    </row>
    <row r="69" spans="1:9" x14ac:dyDescent="0.25">
      <c r="A69" s="225"/>
      <c r="B69" s="225"/>
      <c r="C69" s="225"/>
      <c r="D69" s="225"/>
      <c r="E69" s="225"/>
      <c r="F69" s="225"/>
      <c r="G69" s="225"/>
      <c r="H69" s="225"/>
      <c r="I69" s="225"/>
    </row>
    <row r="70" spans="1:9" x14ac:dyDescent="0.25">
      <c r="A70" s="218" t="s">
        <v>58</v>
      </c>
      <c r="B70" s="218"/>
      <c r="C70" s="218"/>
      <c r="D70" s="218"/>
      <c r="E70" s="218"/>
      <c r="F70" s="218"/>
      <c r="G70" s="218"/>
      <c r="H70" s="218"/>
      <c r="I70" s="218"/>
    </row>
    <row r="71" spans="1:9" x14ac:dyDescent="0.25">
      <c r="A71" s="1">
        <v>3</v>
      </c>
      <c r="B71" s="218" t="s">
        <v>59</v>
      </c>
      <c r="C71" s="218"/>
      <c r="D71" s="218"/>
      <c r="E71" s="218"/>
      <c r="F71" s="218"/>
      <c r="G71" s="218"/>
      <c r="H71" s="9" t="s">
        <v>28</v>
      </c>
      <c r="I71" s="11" t="s">
        <v>10</v>
      </c>
    </row>
    <row r="72" spans="1:9" x14ac:dyDescent="0.25">
      <c r="A72" s="4" t="s">
        <v>11</v>
      </c>
      <c r="B72" s="228" t="s">
        <v>60</v>
      </c>
      <c r="C72" s="228"/>
      <c r="D72" s="228"/>
      <c r="E72" s="228"/>
      <c r="F72" s="228"/>
      <c r="G72" s="228"/>
      <c r="H72" s="14">
        <f>5%/12</f>
        <v>4.1666666666666666E-3</v>
      </c>
      <c r="I72" s="8">
        <f>H72*$H$30</f>
        <v>0</v>
      </c>
    </row>
    <row r="73" spans="1:9" x14ac:dyDescent="0.25">
      <c r="A73" s="4" t="s">
        <v>13</v>
      </c>
      <c r="B73" s="228" t="s">
        <v>61</v>
      </c>
      <c r="C73" s="228"/>
      <c r="D73" s="228"/>
      <c r="E73" s="228"/>
      <c r="F73" s="228"/>
      <c r="G73" s="228"/>
      <c r="H73" s="14">
        <f>H72*H49</f>
        <v>3.3333333333333332E-4</v>
      </c>
      <c r="I73" s="8">
        <f t="shared" ref="I73:I76" si="1">H73*$H$30</f>
        <v>0</v>
      </c>
    </row>
    <row r="74" spans="1:9" x14ac:dyDescent="0.25">
      <c r="A74" s="4" t="s">
        <v>15</v>
      </c>
      <c r="B74" s="228" t="s">
        <v>62</v>
      </c>
      <c r="C74" s="228"/>
      <c r="D74" s="228"/>
      <c r="E74" s="228"/>
      <c r="F74" s="228"/>
      <c r="G74" s="228"/>
      <c r="H74" s="14">
        <f>7/30/12</f>
        <v>1.9444444444444445E-2</v>
      </c>
      <c r="I74" s="8">
        <f t="shared" si="1"/>
        <v>0</v>
      </c>
    </row>
    <row r="75" spans="1:9" x14ac:dyDescent="0.25">
      <c r="A75" s="4" t="s">
        <v>17</v>
      </c>
      <c r="B75" s="228" t="s">
        <v>63</v>
      </c>
      <c r="C75" s="228"/>
      <c r="D75" s="228"/>
      <c r="E75" s="228"/>
      <c r="F75" s="228"/>
      <c r="G75" s="228"/>
      <c r="H75" s="14">
        <f>H74*H50</f>
        <v>6.5722222222222224E-3</v>
      </c>
      <c r="I75" s="8">
        <f t="shared" si="1"/>
        <v>0</v>
      </c>
    </row>
    <row r="76" spans="1:9" x14ac:dyDescent="0.25">
      <c r="A76" s="4" t="s">
        <v>19</v>
      </c>
      <c r="B76" s="228" t="s">
        <v>64</v>
      </c>
      <c r="C76" s="228"/>
      <c r="D76" s="228"/>
      <c r="E76" s="228"/>
      <c r="F76" s="228"/>
      <c r="G76" s="228"/>
      <c r="H76" s="14">
        <v>0.04</v>
      </c>
      <c r="I76" s="8">
        <f t="shared" si="1"/>
        <v>0</v>
      </c>
    </row>
    <row r="77" spans="1:9" x14ac:dyDescent="0.25">
      <c r="A77" s="193" t="s">
        <v>32</v>
      </c>
      <c r="B77" s="193"/>
      <c r="C77" s="193"/>
      <c r="D77" s="193"/>
      <c r="E77" s="193"/>
      <c r="F77" s="193"/>
      <c r="G77" s="193"/>
      <c r="H77" s="15">
        <f>SUM(H72:H76)</f>
        <v>7.0516666666666672E-2</v>
      </c>
      <c r="I77" s="10">
        <f>SUM(I72:I76)</f>
        <v>0</v>
      </c>
    </row>
    <row r="78" spans="1:9" x14ac:dyDescent="0.25">
      <c r="A78" s="230"/>
      <c r="B78" s="230"/>
      <c r="C78" s="230"/>
      <c r="D78" s="230"/>
      <c r="E78" s="230"/>
      <c r="F78" s="230"/>
      <c r="G78" s="230"/>
      <c r="H78" s="230"/>
      <c r="I78" s="230"/>
    </row>
    <row r="79" spans="1:9" x14ac:dyDescent="0.25">
      <c r="A79" s="218" t="s">
        <v>65</v>
      </c>
      <c r="B79" s="218"/>
      <c r="C79" s="218"/>
      <c r="D79" s="218"/>
      <c r="E79" s="218"/>
      <c r="F79" s="218"/>
      <c r="G79" s="218"/>
      <c r="H79" s="218"/>
      <c r="I79" s="218"/>
    </row>
    <row r="80" spans="1:9" x14ac:dyDescent="0.25">
      <c r="A80" s="218" t="s">
        <v>66</v>
      </c>
      <c r="B80" s="218"/>
      <c r="C80" s="218"/>
      <c r="D80" s="218"/>
      <c r="E80" s="218"/>
      <c r="F80" s="218"/>
      <c r="G80" s="218"/>
      <c r="H80" s="218"/>
      <c r="I80" s="218"/>
    </row>
    <row r="81" spans="1:9" x14ac:dyDescent="0.25">
      <c r="A81" s="11" t="s">
        <v>67</v>
      </c>
      <c r="B81" s="218" t="s">
        <v>68</v>
      </c>
      <c r="C81" s="218"/>
      <c r="D81" s="218"/>
      <c r="E81" s="218"/>
      <c r="F81" s="218"/>
      <c r="G81" s="218"/>
      <c r="H81" s="9" t="s">
        <v>28</v>
      </c>
      <c r="I81" s="11" t="s">
        <v>10</v>
      </c>
    </row>
    <row r="82" spans="1:9" x14ac:dyDescent="0.25">
      <c r="A82" s="3" t="s">
        <v>11</v>
      </c>
      <c r="B82" s="228" t="s">
        <v>69</v>
      </c>
      <c r="C82" s="228"/>
      <c r="D82" s="228"/>
      <c r="E82" s="228"/>
      <c r="F82" s="228"/>
      <c r="G82" s="228"/>
      <c r="H82" s="12">
        <v>0</v>
      </c>
      <c r="I82" s="5">
        <f t="shared" ref="I82" si="2">H82*$H$49</f>
        <v>0</v>
      </c>
    </row>
    <row r="83" spans="1:9" x14ac:dyDescent="0.25">
      <c r="A83" s="3" t="s">
        <v>13</v>
      </c>
      <c r="B83" s="228" t="s">
        <v>70</v>
      </c>
      <c r="C83" s="228"/>
      <c r="D83" s="228"/>
      <c r="E83" s="228"/>
      <c r="F83" s="228"/>
      <c r="G83" s="228"/>
      <c r="H83" s="12">
        <v>2.8E-3</v>
      </c>
      <c r="I83" s="5">
        <f>H83*$H$30</f>
        <v>0</v>
      </c>
    </row>
    <row r="84" spans="1:9" x14ac:dyDescent="0.25">
      <c r="A84" s="3" t="s">
        <v>15</v>
      </c>
      <c r="B84" s="228" t="s">
        <v>71</v>
      </c>
      <c r="C84" s="228"/>
      <c r="D84" s="228"/>
      <c r="E84" s="228"/>
      <c r="F84" s="228"/>
      <c r="G84" s="228"/>
      <c r="H84" s="12">
        <v>4.0000000000000002E-4</v>
      </c>
      <c r="I84" s="5">
        <f t="shared" ref="I84:I87" si="3">H84*$H$30</f>
        <v>0</v>
      </c>
    </row>
    <row r="85" spans="1:9" x14ac:dyDescent="0.25">
      <c r="A85" s="3" t="s">
        <v>17</v>
      </c>
      <c r="B85" s="228" t="s">
        <v>72</v>
      </c>
      <c r="C85" s="228"/>
      <c r="D85" s="228"/>
      <c r="E85" s="228"/>
      <c r="F85" s="228"/>
      <c r="G85" s="228"/>
      <c r="H85" s="12">
        <v>2.5000000000000001E-3</v>
      </c>
      <c r="I85" s="5">
        <f t="shared" si="3"/>
        <v>0</v>
      </c>
    </row>
    <row r="86" spans="1:9" x14ac:dyDescent="0.25">
      <c r="A86" s="3" t="s">
        <v>19</v>
      </c>
      <c r="B86" s="228" t="s">
        <v>73</v>
      </c>
      <c r="C86" s="228"/>
      <c r="D86" s="228"/>
      <c r="E86" s="228"/>
      <c r="F86" s="228"/>
      <c r="G86" s="228"/>
      <c r="H86" s="12">
        <v>5.9999999999999995E-4</v>
      </c>
      <c r="I86" s="5">
        <f t="shared" si="3"/>
        <v>0</v>
      </c>
    </row>
    <row r="87" spans="1:9" x14ac:dyDescent="0.25">
      <c r="A87" s="3" t="s">
        <v>21</v>
      </c>
      <c r="B87" s="228" t="s">
        <v>74</v>
      </c>
      <c r="C87" s="228"/>
      <c r="D87" s="228"/>
      <c r="E87" s="228"/>
      <c r="F87" s="228"/>
      <c r="G87" s="228"/>
      <c r="H87" s="12">
        <v>0</v>
      </c>
      <c r="I87" s="5">
        <f t="shared" si="3"/>
        <v>0</v>
      </c>
    </row>
    <row r="88" spans="1:9" x14ac:dyDescent="0.25">
      <c r="A88" s="193" t="s">
        <v>32</v>
      </c>
      <c r="B88" s="193"/>
      <c r="C88" s="193"/>
      <c r="D88" s="193"/>
      <c r="E88" s="193"/>
      <c r="F88" s="193"/>
      <c r="G88" s="193"/>
      <c r="H88" s="15">
        <f>SUM(H82:H87)</f>
        <v>6.3E-3</v>
      </c>
      <c r="I88" s="10">
        <f>SUM(I82:I87)</f>
        <v>0</v>
      </c>
    </row>
    <row r="89" spans="1:9" x14ac:dyDescent="0.25">
      <c r="A89" s="225"/>
      <c r="B89" s="225"/>
      <c r="C89" s="225"/>
      <c r="D89" s="225"/>
      <c r="E89" s="225"/>
      <c r="F89" s="225"/>
      <c r="G89" s="225"/>
      <c r="H89" s="225"/>
      <c r="I89" s="225"/>
    </row>
    <row r="90" spans="1:9" x14ac:dyDescent="0.25">
      <c r="A90" s="218" t="s">
        <v>75</v>
      </c>
      <c r="B90" s="218"/>
      <c r="C90" s="218"/>
      <c r="D90" s="218"/>
      <c r="E90" s="218"/>
      <c r="F90" s="218"/>
      <c r="G90" s="218"/>
      <c r="H90" s="218"/>
      <c r="I90" s="218"/>
    </row>
    <row r="91" spans="1:9" x14ac:dyDescent="0.25">
      <c r="A91" s="11" t="s">
        <v>76</v>
      </c>
      <c r="B91" s="218" t="s">
        <v>77</v>
      </c>
      <c r="C91" s="218"/>
      <c r="D91" s="218"/>
      <c r="E91" s="218"/>
      <c r="F91" s="218"/>
      <c r="G91" s="218"/>
      <c r="H91" s="9" t="s">
        <v>28</v>
      </c>
      <c r="I91" s="11" t="s">
        <v>10</v>
      </c>
    </row>
    <row r="92" spans="1:9" x14ac:dyDescent="0.25">
      <c r="A92" s="3" t="s">
        <v>11</v>
      </c>
      <c r="B92" s="228" t="s">
        <v>78</v>
      </c>
      <c r="C92" s="228"/>
      <c r="D92" s="228"/>
      <c r="E92" s="228"/>
      <c r="F92" s="228"/>
      <c r="G92" s="228"/>
      <c r="H92" s="12">
        <v>0</v>
      </c>
      <c r="I92" s="5">
        <v>0</v>
      </c>
    </row>
    <row r="93" spans="1:9" x14ac:dyDescent="0.25">
      <c r="A93" s="193" t="s">
        <v>32</v>
      </c>
      <c r="B93" s="193"/>
      <c r="C93" s="193"/>
      <c r="D93" s="193"/>
      <c r="E93" s="193"/>
      <c r="F93" s="193"/>
      <c r="G93" s="193"/>
      <c r="H93" s="15">
        <f>SUM(H92:H92)</f>
        <v>0</v>
      </c>
      <c r="I93" s="10">
        <f>SUM(I92:I92)</f>
        <v>0</v>
      </c>
    </row>
    <row r="94" spans="1:9" x14ac:dyDescent="0.25">
      <c r="A94" s="229"/>
      <c r="B94" s="229"/>
      <c r="C94" s="229"/>
      <c r="D94" s="229"/>
      <c r="E94" s="229"/>
      <c r="F94" s="229"/>
      <c r="G94" s="229"/>
      <c r="H94" s="229"/>
      <c r="I94" s="229"/>
    </row>
    <row r="95" spans="1:9" x14ac:dyDescent="0.25">
      <c r="A95" s="226" t="s">
        <v>79</v>
      </c>
      <c r="B95" s="226"/>
      <c r="C95" s="226"/>
      <c r="D95" s="226"/>
      <c r="E95" s="226"/>
      <c r="F95" s="226"/>
      <c r="G95" s="226"/>
      <c r="H95" s="226"/>
      <c r="I95" s="226"/>
    </row>
    <row r="96" spans="1:9" x14ac:dyDescent="0.25">
      <c r="A96" s="227"/>
      <c r="B96" s="227"/>
      <c r="C96" s="227"/>
      <c r="D96" s="227"/>
      <c r="E96" s="227"/>
      <c r="F96" s="227"/>
      <c r="G96" s="227"/>
      <c r="H96" s="227"/>
      <c r="I96" s="227"/>
    </row>
    <row r="97" spans="1:9" x14ac:dyDescent="0.25">
      <c r="A97" s="21">
        <v>4</v>
      </c>
      <c r="B97" s="210" t="s">
        <v>80</v>
      </c>
      <c r="C97" s="210"/>
      <c r="D97" s="210"/>
      <c r="E97" s="210"/>
      <c r="F97" s="210"/>
      <c r="G97" s="210"/>
      <c r="H97" s="200" t="s">
        <v>10</v>
      </c>
      <c r="I97" s="200"/>
    </row>
    <row r="98" spans="1:9" x14ac:dyDescent="0.25">
      <c r="A98" s="7" t="s">
        <v>67</v>
      </c>
      <c r="B98" s="199" t="s">
        <v>81</v>
      </c>
      <c r="C98" s="199"/>
      <c r="D98" s="199"/>
      <c r="E98" s="199"/>
      <c r="F98" s="199"/>
      <c r="G98" s="199"/>
      <c r="H98" s="190">
        <f>I88</f>
        <v>0</v>
      </c>
      <c r="I98" s="190"/>
    </row>
    <row r="99" spans="1:9" x14ac:dyDescent="0.25">
      <c r="A99" s="7" t="s">
        <v>76</v>
      </c>
      <c r="B99" s="199" t="s">
        <v>77</v>
      </c>
      <c r="C99" s="199"/>
      <c r="D99" s="199"/>
      <c r="E99" s="199"/>
      <c r="F99" s="199"/>
      <c r="G99" s="199"/>
      <c r="H99" s="190">
        <f>I93</f>
        <v>0</v>
      </c>
      <c r="I99" s="190"/>
    </row>
    <row r="100" spans="1:9" x14ac:dyDescent="0.25">
      <c r="A100" s="193" t="s">
        <v>32</v>
      </c>
      <c r="B100" s="193"/>
      <c r="C100" s="193"/>
      <c r="D100" s="193"/>
      <c r="E100" s="193"/>
      <c r="F100" s="193"/>
      <c r="G100" s="193"/>
      <c r="H100" s="224">
        <f>SUM(H98:I99)</f>
        <v>0</v>
      </c>
      <c r="I100" s="224"/>
    </row>
    <row r="101" spans="1:9" x14ac:dyDescent="0.25">
      <c r="A101" s="225"/>
      <c r="B101" s="225"/>
      <c r="C101" s="225"/>
      <c r="D101" s="225"/>
      <c r="E101" s="225"/>
      <c r="F101" s="225"/>
      <c r="G101" s="225"/>
      <c r="H101" s="225"/>
      <c r="I101" s="225"/>
    </row>
    <row r="102" spans="1:9" x14ac:dyDescent="0.25">
      <c r="A102" s="218" t="s">
        <v>82</v>
      </c>
      <c r="B102" s="218"/>
      <c r="C102" s="218"/>
      <c r="D102" s="218"/>
      <c r="E102" s="218"/>
      <c r="F102" s="218"/>
      <c r="G102" s="218"/>
      <c r="H102" s="218"/>
      <c r="I102" s="218"/>
    </row>
    <row r="103" spans="1:9" x14ac:dyDescent="0.25">
      <c r="A103" s="1">
        <v>5</v>
      </c>
      <c r="B103" s="218" t="s">
        <v>83</v>
      </c>
      <c r="C103" s="218"/>
      <c r="D103" s="218"/>
      <c r="E103" s="218"/>
      <c r="F103" s="218"/>
      <c r="G103" s="218"/>
      <c r="H103" s="193" t="s">
        <v>10</v>
      </c>
      <c r="I103" s="193"/>
    </row>
    <row r="104" spans="1:9" x14ac:dyDescent="0.25">
      <c r="A104" s="7" t="s">
        <v>11</v>
      </c>
      <c r="B104" s="199" t="s">
        <v>84</v>
      </c>
      <c r="C104" s="199"/>
      <c r="D104" s="199"/>
      <c r="E104" s="199"/>
      <c r="F104" s="199"/>
      <c r="G104" s="199"/>
      <c r="H104" s="223">
        <f>'Uniforme-Todos Estados'!H22</f>
        <v>0</v>
      </c>
      <c r="I104" s="223"/>
    </row>
    <row r="105" spans="1:9" x14ac:dyDescent="0.25">
      <c r="A105" s="7" t="s">
        <v>13</v>
      </c>
      <c r="B105" s="199" t="s">
        <v>85</v>
      </c>
      <c r="C105" s="199"/>
      <c r="D105" s="199"/>
      <c r="E105" s="199"/>
      <c r="F105" s="199"/>
      <c r="G105" s="199"/>
      <c r="H105" s="222">
        <f>'Mat.Equip-BA'!E65</f>
        <v>0</v>
      </c>
      <c r="I105" s="222"/>
    </row>
    <row r="106" spans="1:9" x14ac:dyDescent="0.25">
      <c r="A106" s="7" t="s">
        <v>15</v>
      </c>
      <c r="B106" s="219" t="s">
        <v>86</v>
      </c>
      <c r="C106" s="220"/>
      <c r="D106" s="220"/>
      <c r="E106" s="220"/>
      <c r="F106" s="220"/>
      <c r="G106" s="221"/>
      <c r="H106" s="222">
        <f>'Mat.Equip-BA'!L36</f>
        <v>0</v>
      </c>
      <c r="I106" s="222"/>
    </row>
    <row r="107" spans="1:9" x14ac:dyDescent="0.25">
      <c r="A107" s="7" t="s">
        <v>17</v>
      </c>
      <c r="B107" s="199" t="s">
        <v>87</v>
      </c>
      <c r="C107" s="199"/>
      <c r="D107" s="199"/>
      <c r="E107" s="199"/>
      <c r="F107" s="199"/>
      <c r="G107" s="199"/>
      <c r="H107" s="222">
        <f>'Mat.Equip-BA'!S48</f>
        <v>0</v>
      </c>
      <c r="I107" s="222"/>
    </row>
    <row r="108" spans="1:9" x14ac:dyDescent="0.25">
      <c r="A108" s="7" t="s">
        <v>19</v>
      </c>
      <c r="B108" s="199" t="s">
        <v>88</v>
      </c>
      <c r="C108" s="199"/>
      <c r="D108" s="199"/>
      <c r="E108" s="199"/>
      <c r="F108" s="199"/>
      <c r="G108" s="199"/>
      <c r="H108" s="222">
        <f>'[1]Insumos '!Z17</f>
        <v>0</v>
      </c>
      <c r="I108" s="222"/>
    </row>
    <row r="109" spans="1:9" x14ac:dyDescent="0.25">
      <c r="A109" s="200" t="s">
        <v>32</v>
      </c>
      <c r="B109" s="200"/>
      <c r="C109" s="200"/>
      <c r="D109" s="200"/>
      <c r="E109" s="200"/>
      <c r="F109" s="200"/>
      <c r="G109" s="200"/>
      <c r="H109" s="206">
        <f>SUM(H104:I108)</f>
        <v>0</v>
      </c>
      <c r="I109" s="206"/>
    </row>
    <row r="110" spans="1:9" x14ac:dyDescent="0.25">
      <c r="A110" s="217"/>
      <c r="B110" s="217"/>
      <c r="C110" s="217"/>
      <c r="D110" s="217"/>
      <c r="E110" s="217"/>
      <c r="F110" s="217"/>
      <c r="G110" s="217"/>
      <c r="H110" s="217"/>
      <c r="I110" s="217"/>
    </row>
    <row r="111" spans="1:9" x14ac:dyDescent="0.25">
      <c r="A111" s="218" t="s">
        <v>89</v>
      </c>
      <c r="B111" s="218"/>
      <c r="C111" s="218"/>
      <c r="D111" s="218"/>
      <c r="E111" s="218"/>
      <c r="F111" s="218"/>
      <c r="G111" s="218"/>
      <c r="H111" s="218"/>
      <c r="I111" s="218"/>
    </row>
    <row r="112" spans="1:9" x14ac:dyDescent="0.25">
      <c r="A112" s="21">
        <v>6</v>
      </c>
      <c r="B112" s="210" t="s">
        <v>90</v>
      </c>
      <c r="C112" s="210"/>
      <c r="D112" s="210"/>
      <c r="E112" s="210"/>
      <c r="F112" s="210"/>
      <c r="G112" s="210"/>
      <c r="H112" s="22" t="s">
        <v>28</v>
      </c>
      <c r="I112" s="24" t="s">
        <v>10</v>
      </c>
    </row>
    <row r="113" spans="1:9" x14ac:dyDescent="0.25">
      <c r="A113" s="7" t="s">
        <v>11</v>
      </c>
      <c r="B113" s="199" t="s">
        <v>91</v>
      </c>
      <c r="C113" s="199"/>
      <c r="D113" s="199"/>
      <c r="E113" s="199"/>
      <c r="F113" s="199"/>
      <c r="G113" s="199"/>
      <c r="H113" s="14"/>
      <c r="I113" s="6" t="e">
        <f>H113*H130</f>
        <v>#REF!</v>
      </c>
    </row>
    <row r="114" spans="1:9" x14ac:dyDescent="0.25">
      <c r="A114" s="7" t="s">
        <v>13</v>
      </c>
      <c r="B114" s="199" t="s">
        <v>92</v>
      </c>
      <c r="C114" s="199"/>
      <c r="D114" s="199"/>
      <c r="E114" s="199"/>
      <c r="F114" s="199"/>
      <c r="G114" s="199"/>
      <c r="H114" s="14"/>
      <c r="I114" s="6" t="e">
        <f>(I113+H130)*H114</f>
        <v>#REF!</v>
      </c>
    </row>
    <row r="115" spans="1:9" x14ac:dyDescent="0.25">
      <c r="A115" s="7" t="s">
        <v>15</v>
      </c>
      <c r="B115" s="199" t="s">
        <v>93</v>
      </c>
      <c r="C115" s="199"/>
      <c r="D115" s="199"/>
      <c r="E115" s="199"/>
      <c r="F115" s="199"/>
      <c r="G115" s="199"/>
      <c r="H115" s="14"/>
      <c r="I115" s="6"/>
    </row>
    <row r="116" spans="1:9" x14ac:dyDescent="0.25">
      <c r="A116" s="207" t="s">
        <v>94</v>
      </c>
      <c r="B116" s="207"/>
      <c r="C116" s="212" t="s">
        <v>95</v>
      </c>
      <c r="D116" s="25" t="s">
        <v>96</v>
      </c>
      <c r="E116" s="26"/>
      <c r="F116" s="26"/>
      <c r="G116" s="27"/>
      <c r="H116" s="14"/>
      <c r="I116" s="6">
        <f>($I$132+$I$133+$H$149)/(1-($H$134))*H116</f>
        <v>0</v>
      </c>
    </row>
    <row r="117" spans="1:9" x14ac:dyDescent="0.25">
      <c r="A117" s="207" t="s">
        <v>97</v>
      </c>
      <c r="B117" s="207"/>
      <c r="C117" s="213"/>
      <c r="D117" s="25" t="s">
        <v>98</v>
      </c>
      <c r="E117" s="26"/>
      <c r="F117" s="26"/>
      <c r="G117" s="27"/>
      <c r="H117" s="28"/>
      <c r="I117" s="6">
        <f>($I$132+$I$133+$H$149)/(1-($H$134))*H117</f>
        <v>0</v>
      </c>
    </row>
    <row r="118" spans="1:9" x14ac:dyDescent="0.25">
      <c r="A118" s="215" t="s">
        <v>99</v>
      </c>
      <c r="B118" s="216"/>
      <c r="C118" s="214"/>
      <c r="D118" s="25" t="s">
        <v>100</v>
      </c>
      <c r="E118" s="26"/>
      <c r="F118" s="26"/>
      <c r="G118" s="27"/>
      <c r="H118" s="28"/>
      <c r="I118" s="6">
        <f>($I$132+$I$133+$H$149)/(1-($H$134))*H118</f>
        <v>0</v>
      </c>
    </row>
    <row r="119" spans="1:9" x14ac:dyDescent="0.25">
      <c r="A119" s="207" t="s">
        <v>101</v>
      </c>
      <c r="B119" s="207"/>
      <c r="C119" s="29" t="s">
        <v>102</v>
      </c>
      <c r="D119" s="25" t="s">
        <v>103</v>
      </c>
      <c r="E119" s="26"/>
      <c r="F119" s="26"/>
      <c r="G119" s="27"/>
      <c r="H119" s="14"/>
      <c r="I119" s="6">
        <f>($I$132+$I$133+$H$149)/(1-($H$134))*H119</f>
        <v>0</v>
      </c>
    </row>
    <row r="120" spans="1:9" x14ac:dyDescent="0.25">
      <c r="A120" s="200" t="s">
        <v>32</v>
      </c>
      <c r="B120" s="200"/>
      <c r="C120" s="200"/>
      <c r="D120" s="200"/>
      <c r="E120" s="200"/>
      <c r="F120" s="200"/>
      <c r="G120" s="200"/>
      <c r="H120" s="30">
        <f>(1+H113)*(1+H114)/(1-(H115))-1</f>
        <v>0</v>
      </c>
      <c r="I120" s="23" t="e">
        <f>I113+I114+I116+I117+I118+I119</f>
        <v>#REF!</v>
      </c>
    </row>
    <row r="121" spans="1:9" x14ac:dyDescent="0.25">
      <c r="A121" s="202"/>
      <c r="B121" s="202"/>
      <c r="C121" s="202"/>
      <c r="D121" s="202"/>
      <c r="E121" s="202"/>
      <c r="F121" s="202"/>
      <c r="G121" s="202"/>
      <c r="H121" s="202"/>
      <c r="I121" s="202"/>
    </row>
    <row r="122" spans="1:9" x14ac:dyDescent="0.25">
      <c r="A122" s="208" t="s">
        <v>104</v>
      </c>
      <c r="B122" s="208"/>
      <c r="C122" s="208"/>
      <c r="D122" s="208"/>
      <c r="E122" s="208"/>
      <c r="F122" s="208"/>
      <c r="G122" s="208"/>
      <c r="H122" s="208"/>
      <c r="I122" s="208"/>
    </row>
    <row r="123" spans="1:9" x14ac:dyDescent="0.25">
      <c r="A123" s="209"/>
      <c r="B123" s="209"/>
      <c r="C123" s="209"/>
      <c r="D123" s="209"/>
      <c r="E123" s="209"/>
      <c r="F123" s="209"/>
      <c r="G123" s="209"/>
      <c r="H123" s="209"/>
      <c r="I123" s="209"/>
    </row>
    <row r="124" spans="1:9" x14ac:dyDescent="0.25">
      <c r="A124" s="210" t="s">
        <v>105</v>
      </c>
      <c r="B124" s="210"/>
      <c r="C124" s="210"/>
      <c r="D124" s="210"/>
      <c r="E124" s="210"/>
      <c r="F124" s="210"/>
      <c r="G124" s="210"/>
      <c r="H124" s="211" t="s">
        <v>10</v>
      </c>
      <c r="I124" s="211"/>
    </row>
    <row r="125" spans="1:9" x14ac:dyDescent="0.25">
      <c r="A125" s="7" t="s">
        <v>11</v>
      </c>
      <c r="B125" s="199" t="s">
        <v>106</v>
      </c>
      <c r="C125" s="199"/>
      <c r="D125" s="199"/>
      <c r="E125" s="199"/>
      <c r="F125" s="199"/>
      <c r="G125" s="199"/>
      <c r="H125" s="190">
        <f>H30</f>
        <v>0</v>
      </c>
      <c r="I125" s="190"/>
    </row>
    <row r="126" spans="1:9" x14ac:dyDescent="0.25">
      <c r="A126" s="7" t="s">
        <v>13</v>
      </c>
      <c r="B126" s="199" t="s">
        <v>107</v>
      </c>
      <c r="C126" s="199"/>
      <c r="D126" s="199"/>
      <c r="E126" s="199"/>
      <c r="F126" s="199"/>
      <c r="G126" s="199"/>
      <c r="H126" s="190" t="e">
        <f>H68</f>
        <v>#REF!</v>
      </c>
      <c r="I126" s="190"/>
    </row>
    <row r="127" spans="1:9" x14ac:dyDescent="0.25">
      <c r="A127" s="7" t="s">
        <v>15</v>
      </c>
      <c r="B127" s="199" t="s">
        <v>108</v>
      </c>
      <c r="C127" s="199"/>
      <c r="D127" s="199"/>
      <c r="E127" s="199"/>
      <c r="F127" s="199"/>
      <c r="G127" s="199"/>
      <c r="H127" s="190">
        <f>I77</f>
        <v>0</v>
      </c>
      <c r="I127" s="190"/>
    </row>
    <row r="128" spans="1:9" x14ac:dyDescent="0.25">
      <c r="A128" s="7" t="s">
        <v>17</v>
      </c>
      <c r="B128" s="199" t="s">
        <v>109</v>
      </c>
      <c r="C128" s="199"/>
      <c r="D128" s="199"/>
      <c r="E128" s="199"/>
      <c r="F128" s="199"/>
      <c r="G128" s="199"/>
      <c r="H128" s="190">
        <f>H100</f>
        <v>0</v>
      </c>
      <c r="I128" s="190"/>
    </row>
    <row r="129" spans="1:9" x14ac:dyDescent="0.25">
      <c r="A129" s="7" t="s">
        <v>19</v>
      </c>
      <c r="B129" s="199" t="s">
        <v>110</v>
      </c>
      <c r="C129" s="199"/>
      <c r="D129" s="199"/>
      <c r="E129" s="199"/>
      <c r="F129" s="199"/>
      <c r="G129" s="199"/>
      <c r="H129" s="190">
        <f>H109</f>
        <v>0</v>
      </c>
      <c r="I129" s="190"/>
    </row>
    <row r="130" spans="1:9" x14ac:dyDescent="0.25">
      <c r="A130" s="200" t="s">
        <v>111</v>
      </c>
      <c r="B130" s="200"/>
      <c r="C130" s="200"/>
      <c r="D130" s="200"/>
      <c r="E130" s="200"/>
      <c r="F130" s="200"/>
      <c r="G130" s="200"/>
      <c r="H130" s="206" t="e">
        <f>SUM(H125:I129)</f>
        <v>#REF!</v>
      </c>
      <c r="I130" s="206"/>
    </row>
    <row r="131" spans="1:9" x14ac:dyDescent="0.25">
      <c r="A131" s="7" t="s">
        <v>21</v>
      </c>
      <c r="B131" s="199" t="s">
        <v>112</v>
      </c>
      <c r="C131" s="199"/>
      <c r="D131" s="199"/>
      <c r="E131" s="199"/>
      <c r="F131" s="199"/>
      <c r="G131" s="199"/>
      <c r="H131" s="190" t="e">
        <f>I120</f>
        <v>#REF!</v>
      </c>
      <c r="I131" s="190"/>
    </row>
    <row r="132" spans="1:9" x14ac:dyDescent="0.25">
      <c r="A132" s="200" t="s">
        <v>113</v>
      </c>
      <c r="B132" s="200"/>
      <c r="C132" s="200"/>
      <c r="D132" s="200"/>
      <c r="E132" s="200"/>
      <c r="F132" s="200"/>
      <c r="G132" s="200"/>
      <c r="H132" s="201" t="e">
        <f>H130+H131</f>
        <v>#REF!</v>
      </c>
      <c r="I132" s="201"/>
    </row>
  </sheetData>
  <mergeCells count="187">
    <mergeCell ref="B54:F54"/>
    <mergeCell ref="B6:G6"/>
    <mergeCell ref="H6:I6"/>
    <mergeCell ref="B7:G7"/>
    <mergeCell ref="H7:I7"/>
    <mergeCell ref="B8:G8"/>
    <mergeCell ref="H8:I8"/>
    <mergeCell ref="A1:I1"/>
    <mergeCell ref="A2:I2"/>
    <mergeCell ref="A3:I3"/>
    <mergeCell ref="A4:I4"/>
    <mergeCell ref="B5:G5"/>
    <mergeCell ref="H5:I5"/>
    <mergeCell ref="A13:I13"/>
    <mergeCell ref="A14:I14"/>
    <mergeCell ref="A15:I15"/>
    <mergeCell ref="B16:G16"/>
    <mergeCell ref="H16:I16"/>
    <mergeCell ref="B17:G17"/>
    <mergeCell ref="H17:I17"/>
    <mergeCell ref="A9:I9"/>
    <mergeCell ref="A10:I10"/>
    <mergeCell ref="A11:C11"/>
    <mergeCell ref="D11:E11"/>
    <mergeCell ref="F11:I11"/>
    <mergeCell ref="A12:C12"/>
    <mergeCell ref="D12:E12"/>
    <mergeCell ref="F12:I12"/>
    <mergeCell ref="A21:I21"/>
    <mergeCell ref="A22:I22"/>
    <mergeCell ref="B23:G23"/>
    <mergeCell ref="H23:I23"/>
    <mergeCell ref="B24:F24"/>
    <mergeCell ref="H24:I24"/>
    <mergeCell ref="B18:G18"/>
    <mergeCell ref="H18:I18"/>
    <mergeCell ref="B19:G19"/>
    <mergeCell ref="H19:I19"/>
    <mergeCell ref="B20:G20"/>
    <mergeCell ref="H20:I20"/>
    <mergeCell ref="B28:F28"/>
    <mergeCell ref="H28:I28"/>
    <mergeCell ref="B29:F29"/>
    <mergeCell ref="H29:I29"/>
    <mergeCell ref="A30:G30"/>
    <mergeCell ref="H30:I30"/>
    <mergeCell ref="B25:F25"/>
    <mergeCell ref="H25:I25"/>
    <mergeCell ref="B26:F26"/>
    <mergeCell ref="H26:I26"/>
    <mergeCell ref="B27:F27"/>
    <mergeCell ref="H27:I27"/>
    <mergeCell ref="B37:G37"/>
    <mergeCell ref="A38:G38"/>
    <mergeCell ref="A39:I39"/>
    <mergeCell ref="A40:I40"/>
    <mergeCell ref="B41:G41"/>
    <mergeCell ref="B42:G42"/>
    <mergeCell ref="A31:I31"/>
    <mergeCell ref="A32:I32"/>
    <mergeCell ref="A33:I33"/>
    <mergeCell ref="B34:G34"/>
    <mergeCell ref="B35:G35"/>
    <mergeCell ref="B36:G36"/>
    <mergeCell ref="B49:G49"/>
    <mergeCell ref="A50:G50"/>
    <mergeCell ref="A51:I51"/>
    <mergeCell ref="A52:I52"/>
    <mergeCell ref="B53:G53"/>
    <mergeCell ref="H53:I53"/>
    <mergeCell ref="B43:G43"/>
    <mergeCell ref="B44:G44"/>
    <mergeCell ref="B45:G45"/>
    <mergeCell ref="B46:G46"/>
    <mergeCell ref="B47:G47"/>
    <mergeCell ref="B48:G48"/>
    <mergeCell ref="B57:G57"/>
    <mergeCell ref="H57:I57"/>
    <mergeCell ref="B58:G58"/>
    <mergeCell ref="H58:I58"/>
    <mergeCell ref="B59:G59"/>
    <mergeCell ref="H59:I59"/>
    <mergeCell ref="H54:I54"/>
    <mergeCell ref="B55:G55"/>
    <mergeCell ref="H55:I55"/>
    <mergeCell ref="B56:G56"/>
    <mergeCell ref="H56:I56"/>
    <mergeCell ref="B65:G65"/>
    <mergeCell ref="H65:I65"/>
    <mergeCell ref="B66:G66"/>
    <mergeCell ref="H66:I66"/>
    <mergeCell ref="B67:G67"/>
    <mergeCell ref="H67:I67"/>
    <mergeCell ref="A60:G60"/>
    <mergeCell ref="H60:I60"/>
    <mergeCell ref="A61:I61"/>
    <mergeCell ref="A62:I62"/>
    <mergeCell ref="A63:I63"/>
    <mergeCell ref="B64:G64"/>
    <mergeCell ref="H64:I64"/>
    <mergeCell ref="B73:G73"/>
    <mergeCell ref="B74:G74"/>
    <mergeCell ref="B75:G75"/>
    <mergeCell ref="B76:G76"/>
    <mergeCell ref="A77:G77"/>
    <mergeCell ref="A78:I78"/>
    <mergeCell ref="A68:G68"/>
    <mergeCell ref="H68:I68"/>
    <mergeCell ref="A69:I69"/>
    <mergeCell ref="A70:I70"/>
    <mergeCell ref="B71:G71"/>
    <mergeCell ref="B72:G72"/>
    <mergeCell ref="B85:G85"/>
    <mergeCell ref="B86:G86"/>
    <mergeCell ref="B87:G87"/>
    <mergeCell ref="A88:G88"/>
    <mergeCell ref="A89:I89"/>
    <mergeCell ref="A90:I90"/>
    <mergeCell ref="A79:I79"/>
    <mergeCell ref="A80:I80"/>
    <mergeCell ref="B81:G81"/>
    <mergeCell ref="B82:G82"/>
    <mergeCell ref="B83:G83"/>
    <mergeCell ref="B84:G84"/>
    <mergeCell ref="B97:G97"/>
    <mergeCell ref="H97:I97"/>
    <mergeCell ref="B98:G98"/>
    <mergeCell ref="H98:I98"/>
    <mergeCell ref="B99:G99"/>
    <mergeCell ref="H99:I99"/>
    <mergeCell ref="B91:G91"/>
    <mergeCell ref="B92:G92"/>
    <mergeCell ref="A93:G93"/>
    <mergeCell ref="A94:I94"/>
    <mergeCell ref="A95:I95"/>
    <mergeCell ref="A96:I96"/>
    <mergeCell ref="B104:G104"/>
    <mergeCell ref="H104:I104"/>
    <mergeCell ref="B105:G105"/>
    <mergeCell ref="H105:I105"/>
    <mergeCell ref="B106:G106"/>
    <mergeCell ref="H106:I106"/>
    <mergeCell ref="A100:G100"/>
    <mergeCell ref="H100:I100"/>
    <mergeCell ref="A101:I101"/>
    <mergeCell ref="A102:I102"/>
    <mergeCell ref="B103:G103"/>
    <mergeCell ref="H103:I103"/>
    <mergeCell ref="A110:I110"/>
    <mergeCell ref="A111:I111"/>
    <mergeCell ref="B112:G112"/>
    <mergeCell ref="B113:G113"/>
    <mergeCell ref="B114:G114"/>
    <mergeCell ref="B115:G115"/>
    <mergeCell ref="B107:G107"/>
    <mergeCell ref="H107:I107"/>
    <mergeCell ref="B108:G108"/>
    <mergeCell ref="H108:I108"/>
    <mergeCell ref="A109:G109"/>
    <mergeCell ref="H109:I109"/>
    <mergeCell ref="A121:I121"/>
    <mergeCell ref="A122:I122"/>
    <mergeCell ref="A123:I123"/>
    <mergeCell ref="A124:G124"/>
    <mergeCell ref="H124:I124"/>
    <mergeCell ref="B125:G125"/>
    <mergeCell ref="H125:I125"/>
    <mergeCell ref="A116:B116"/>
    <mergeCell ref="C116:C118"/>
    <mergeCell ref="A117:B117"/>
    <mergeCell ref="A118:B118"/>
    <mergeCell ref="A119:B119"/>
    <mergeCell ref="A120:G120"/>
    <mergeCell ref="A132:G132"/>
    <mergeCell ref="H132:I132"/>
    <mergeCell ref="B129:G129"/>
    <mergeCell ref="H129:I129"/>
    <mergeCell ref="A130:G130"/>
    <mergeCell ref="H130:I130"/>
    <mergeCell ref="B131:G131"/>
    <mergeCell ref="H131:I131"/>
    <mergeCell ref="B126:G126"/>
    <mergeCell ref="H126:I126"/>
    <mergeCell ref="B127:G127"/>
    <mergeCell ref="H127:I127"/>
    <mergeCell ref="B128:G128"/>
    <mergeCell ref="H128:I128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25</vt:i4>
      </vt:variant>
    </vt:vector>
  </HeadingPairs>
  <TitlesOfParts>
    <vt:vector size="25" baseType="lpstr">
      <vt:lpstr>Mem.Calc-Postos&amp;ResumoFinal</vt:lpstr>
      <vt:lpstr>Mat.Equip-BA</vt:lpstr>
      <vt:lpstr>Mat.Equip-MA</vt:lpstr>
      <vt:lpstr>Mat.Equip-PB</vt:lpstr>
      <vt:lpstr>Mat.Equip-PE</vt:lpstr>
      <vt:lpstr>Mat.Equip-RN</vt:lpstr>
      <vt:lpstr>Uniforme-Todos Estados</vt:lpstr>
      <vt:lpstr>Serv. Interno-BA</vt:lpstr>
      <vt:lpstr>Serv. Externo-BA</vt:lpstr>
      <vt:lpstr>Op. de Roçadeira-BA</vt:lpstr>
      <vt:lpstr>Custo M²-BA</vt:lpstr>
      <vt:lpstr>Serv.Interno MA</vt:lpstr>
      <vt:lpstr>Serv.Externo-MA</vt:lpstr>
      <vt:lpstr>Custo M²-MA</vt:lpstr>
      <vt:lpstr>Serv.Interno-PB</vt:lpstr>
      <vt:lpstr>Op.Roçadeira-PB</vt:lpstr>
      <vt:lpstr>Custo M²-PB</vt:lpstr>
      <vt:lpstr>Serv.Interno-PE</vt:lpstr>
      <vt:lpstr>Serv.Externo-PE</vt:lpstr>
      <vt:lpstr>Op.Roçadeira-PE</vt:lpstr>
      <vt:lpstr>Custo M²-PE</vt:lpstr>
      <vt:lpstr>Serv.Interno-RN</vt:lpstr>
      <vt:lpstr>Serv.Externo-RN</vt:lpstr>
      <vt:lpstr>Op.Roçadeira-RN</vt:lpstr>
      <vt:lpstr>Custo M²-RN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Luciano</dc:creator>
  <cp:lastModifiedBy>Administrador</cp:lastModifiedBy>
  <dcterms:created xsi:type="dcterms:W3CDTF">2022-11-11T12:56:00Z</dcterms:created>
  <dcterms:modified xsi:type="dcterms:W3CDTF">2023-02-02T13:15:59Z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738d5ca-cd4e-433d-8f2a-eee77df5cad2_Enabled">
    <vt:lpwstr>true</vt:lpwstr>
  </property>
  <property fmtid="{D5CDD505-2E9C-101B-9397-08002B2CF9AE}" pid="3" name="MSIP_Label_3738d5ca-cd4e-433d-8f2a-eee77df5cad2_SetDate">
    <vt:lpwstr>2023-01-31T14:08:56Z</vt:lpwstr>
  </property>
  <property fmtid="{D5CDD505-2E9C-101B-9397-08002B2CF9AE}" pid="4" name="MSIP_Label_3738d5ca-cd4e-433d-8f2a-eee77df5cad2_Method">
    <vt:lpwstr>Standard</vt:lpwstr>
  </property>
  <property fmtid="{D5CDD505-2E9C-101B-9397-08002B2CF9AE}" pid="5" name="MSIP_Label_3738d5ca-cd4e-433d-8f2a-eee77df5cad2_Name">
    <vt:lpwstr>defa4170-0d19-0005-0004-bc88714345d2</vt:lpwstr>
  </property>
  <property fmtid="{D5CDD505-2E9C-101B-9397-08002B2CF9AE}" pid="6" name="MSIP_Label_3738d5ca-cd4e-433d-8f2a-eee77df5cad2_SiteId">
    <vt:lpwstr>c14e2b56-c5bc-43bd-ad9c-408cf6cc3560</vt:lpwstr>
  </property>
  <property fmtid="{D5CDD505-2E9C-101B-9397-08002B2CF9AE}" pid="7" name="MSIP_Label_3738d5ca-cd4e-433d-8f2a-eee77df5cad2_ActionId">
    <vt:lpwstr>71538ab0-468a-4b86-aca1-f8bb61ff3ad8</vt:lpwstr>
  </property>
  <property fmtid="{D5CDD505-2E9C-101B-9397-08002B2CF9AE}" pid="8" name="MSIP_Label_3738d5ca-cd4e-433d-8f2a-eee77df5cad2_ContentBits">
    <vt:lpwstr>0</vt:lpwstr>
  </property>
</Properties>
</file>