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4"/>
  <workbookPr defaultThemeVersion="166925"/>
  <mc:AlternateContent xmlns:mc="http://schemas.openxmlformats.org/markup-compatibility/2006">
    <mc:Choice Requires="x15">
      <x15ac:absPath xmlns:x15ac="http://schemas.microsoft.com/office/spreadsheetml/2010/11/ac" url="https://icmbioe5.sharepoint.com/sites/DGPEA755/Documentos Compartilhados/General/Conselhos Gestores/"/>
    </mc:Choice>
  </mc:AlternateContent>
  <xr:revisionPtr revIDLastSave="0" documentId="8_{EADE6E9E-4252-430C-8E87-454884836FDA}" xr6:coauthVersionLast="47" xr6:coauthVersionMax="47" xr10:uidLastSave="{00000000-0000-0000-0000-000000000000}"/>
  <workbookProtection lockStructure="1"/>
  <bookViews>
    <workbookView xWindow="-120" yWindow="-120" windowWidth="29040" windowHeight="15840" tabRatio="639" firstSheet="5" activeTab="5" xr2:uid="{00000000-000D-0000-FFFF-FFFF00000000}"/>
  </bookViews>
  <sheets>
    <sheet name="2024 Criação e modificação" sheetId="9" r:id="rId1"/>
    <sheet name="Funcionamento 2024" sheetId="10" r:id="rId2"/>
    <sheet name="TOTAIS" sheetId="13" r:id="rId3"/>
    <sheet name="Territórios Integrados e CCI" sheetId="7" r:id="rId4"/>
    <sheet name="gabarito" sheetId="12" r:id="rId5"/>
    <sheet name="Dados Gerais das UC" sheetId="8" r:id="rId6"/>
  </sheets>
  <definedNames>
    <definedName name="_xlnm._FilterDatabase" localSheetId="1" hidden="1">'Funcionamento 2024'!$A$1:$AI$339</definedName>
    <definedName name="_xlnm._FilterDatabase" localSheetId="0" hidden="1">'2024 Criação e modificação'!$A$1:$AA$339</definedName>
    <definedName name="Excel_BuiltIn__FilterDatabase_1_1">#REF!</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O334" i="10" l="1"/>
  <c r="O305" i="10"/>
  <c r="O262" i="10"/>
  <c r="O255" i="10"/>
  <c r="O292" i="10"/>
  <c r="O271" i="10"/>
  <c r="O299" i="10"/>
  <c r="F11" i="13"/>
  <c r="F10" i="13"/>
  <c r="F9" i="13"/>
  <c r="AC181" i="10"/>
  <c r="AB181" i="10"/>
  <c r="O181" i="10"/>
  <c r="B25" i="13"/>
  <c r="B22" i="13"/>
  <c r="B21" i="13"/>
  <c r="B11" i="13"/>
  <c r="B9" i="13"/>
  <c r="B20" i="13"/>
  <c r="B10" i="13"/>
  <c r="AC335" i="10"/>
  <c r="AC336" i="10"/>
  <c r="AC337" i="10"/>
  <c r="AC338" i="10"/>
  <c r="AC339" i="10"/>
  <c r="AC215" i="10"/>
  <c r="AC216" i="10"/>
  <c r="AC217" i="10"/>
  <c r="AC218" i="10"/>
  <c r="AC219" i="10"/>
  <c r="AC220" i="10"/>
  <c r="AC221" i="10"/>
  <c r="AC222" i="10"/>
  <c r="AC223" i="10"/>
  <c r="AC224" i="10"/>
  <c r="AC225" i="10"/>
  <c r="AC226" i="10"/>
  <c r="AC227" i="10"/>
  <c r="AC228" i="10"/>
  <c r="AC229" i="10"/>
  <c r="AC230" i="10"/>
  <c r="AC231" i="10"/>
  <c r="AC232" i="10"/>
  <c r="AC233" i="10"/>
  <c r="AC234" i="10"/>
  <c r="AC235" i="10"/>
  <c r="AC236" i="10"/>
  <c r="AC237" i="10"/>
  <c r="AC238" i="10"/>
  <c r="AC239" i="10"/>
  <c r="AC240" i="10"/>
  <c r="AC241" i="10"/>
  <c r="AC242" i="10"/>
  <c r="AC243" i="10"/>
  <c r="AC244" i="10"/>
  <c r="AC245" i="10"/>
  <c r="AC246" i="10"/>
  <c r="AC247" i="10"/>
  <c r="AC248" i="10"/>
  <c r="AC249" i="10"/>
  <c r="AC250" i="10"/>
  <c r="AC251" i="10"/>
  <c r="AC252" i="10"/>
  <c r="AC253" i="10"/>
  <c r="AC254" i="10"/>
  <c r="AC255" i="10"/>
  <c r="AC256" i="10"/>
  <c r="AC257" i="10"/>
  <c r="AC258" i="10"/>
  <c r="AC259" i="10"/>
  <c r="AC260" i="10"/>
  <c r="AC261" i="10"/>
  <c r="AC262" i="10"/>
  <c r="AC263" i="10"/>
  <c r="AC264" i="10"/>
  <c r="AC265" i="10"/>
  <c r="AC266" i="10"/>
  <c r="AC267" i="10"/>
  <c r="AC268" i="10"/>
  <c r="AC269" i="10"/>
  <c r="AC270" i="10"/>
  <c r="AC271" i="10"/>
  <c r="AC272" i="10"/>
  <c r="AC273" i="10"/>
  <c r="AC274" i="10"/>
  <c r="AC275" i="10"/>
  <c r="AC276" i="10"/>
  <c r="AC277" i="10"/>
  <c r="AC278" i="10"/>
  <c r="AC279" i="10"/>
  <c r="AC280" i="10"/>
  <c r="AC281" i="10"/>
  <c r="AC282" i="10"/>
  <c r="AC283" i="10"/>
  <c r="AC284" i="10"/>
  <c r="AC285" i="10"/>
  <c r="AC286" i="10"/>
  <c r="AC287" i="10"/>
  <c r="AC288" i="10"/>
  <c r="AC289" i="10"/>
  <c r="AC290" i="10"/>
  <c r="AC291" i="10"/>
  <c r="AC292" i="10"/>
  <c r="AC293" i="10"/>
  <c r="AC294" i="10"/>
  <c r="AC295" i="10"/>
  <c r="AC296" i="10"/>
  <c r="AC297" i="10"/>
  <c r="AC298" i="10"/>
  <c r="AC299" i="10"/>
  <c r="AC300" i="10"/>
  <c r="AC301" i="10"/>
  <c r="AC302" i="10"/>
  <c r="AC303" i="10"/>
  <c r="AC304" i="10"/>
  <c r="AC305" i="10"/>
  <c r="AC306" i="10"/>
  <c r="AC307" i="10"/>
  <c r="AC308" i="10"/>
  <c r="AC309" i="10"/>
  <c r="AC310" i="10"/>
  <c r="AC311" i="10"/>
  <c r="AC312" i="10"/>
  <c r="AC313" i="10"/>
  <c r="AC314" i="10"/>
  <c r="AC315" i="10"/>
  <c r="AC316" i="10"/>
  <c r="AC317" i="10"/>
  <c r="AC318" i="10"/>
  <c r="AC319" i="10"/>
  <c r="AC320" i="10"/>
  <c r="AC321" i="10"/>
  <c r="AC322" i="10"/>
  <c r="AC323" i="10"/>
  <c r="AC324" i="10"/>
  <c r="AC325" i="10"/>
  <c r="AC326" i="10"/>
  <c r="AC327" i="10"/>
  <c r="AC328" i="10"/>
  <c r="AC329" i="10"/>
  <c r="AC330" i="10"/>
  <c r="AC331" i="10"/>
  <c r="AC332" i="10"/>
  <c r="AC333" i="10"/>
  <c r="AC334" i="10"/>
  <c r="AC106" i="10"/>
  <c r="AC107" i="10"/>
  <c r="AC108" i="10"/>
  <c r="AC109" i="10"/>
  <c r="AC110" i="10"/>
  <c r="AC111" i="10"/>
  <c r="AC112" i="10"/>
  <c r="AC113" i="10"/>
  <c r="AC114" i="10"/>
  <c r="AC115" i="10"/>
  <c r="AC116" i="10"/>
  <c r="AC117" i="10"/>
  <c r="AC118" i="10"/>
  <c r="AC119" i="10"/>
  <c r="AC120" i="10"/>
  <c r="AC121" i="10"/>
  <c r="AC122" i="10"/>
  <c r="AC123" i="10"/>
  <c r="AC124" i="10"/>
  <c r="AC125" i="10"/>
  <c r="AC126" i="10"/>
  <c r="AC127" i="10"/>
  <c r="AC128" i="10"/>
  <c r="AC129" i="10"/>
  <c r="AC130" i="10"/>
  <c r="AC131" i="10"/>
  <c r="AC132" i="10"/>
  <c r="AC133" i="10"/>
  <c r="AC134" i="10"/>
  <c r="AC135" i="10"/>
  <c r="AC136" i="10"/>
  <c r="AC137" i="10"/>
  <c r="AC138" i="10"/>
  <c r="AC139" i="10"/>
  <c r="AC140" i="10"/>
  <c r="AC141" i="10"/>
  <c r="AC142" i="10"/>
  <c r="AC143" i="10"/>
  <c r="AC144" i="10"/>
  <c r="AC145" i="10"/>
  <c r="AC146" i="10"/>
  <c r="AC147" i="10"/>
  <c r="AC148" i="10"/>
  <c r="AC149" i="10"/>
  <c r="AC150" i="10"/>
  <c r="AC151" i="10"/>
  <c r="AC152" i="10"/>
  <c r="AC153" i="10"/>
  <c r="AC154" i="10"/>
  <c r="AC155" i="10"/>
  <c r="AC156" i="10"/>
  <c r="AC157" i="10"/>
  <c r="AC158" i="10"/>
  <c r="AC159" i="10"/>
  <c r="AC160" i="10"/>
  <c r="AC161" i="10"/>
  <c r="AC162" i="10"/>
  <c r="AC163" i="10"/>
  <c r="AC164" i="10"/>
  <c r="AC165" i="10"/>
  <c r="AC166" i="10"/>
  <c r="AC167" i="10"/>
  <c r="AC168" i="10"/>
  <c r="AC169" i="10"/>
  <c r="AC170" i="10"/>
  <c r="AC171" i="10"/>
  <c r="AC172" i="10"/>
  <c r="AC173" i="10"/>
  <c r="AC174" i="10"/>
  <c r="AC175" i="10"/>
  <c r="AC176" i="10"/>
  <c r="AC177" i="10"/>
  <c r="AC178" i="10"/>
  <c r="AC179" i="10"/>
  <c r="AC180" i="10"/>
  <c r="AC182" i="10"/>
  <c r="AC183" i="10"/>
  <c r="AC184" i="10"/>
  <c r="AC185" i="10"/>
  <c r="AC186" i="10"/>
  <c r="AC187" i="10"/>
  <c r="AC188" i="10"/>
  <c r="AC189" i="10"/>
  <c r="AC190" i="10"/>
  <c r="AC191" i="10"/>
  <c r="AC192" i="10"/>
  <c r="AC193" i="10"/>
  <c r="AC194" i="10"/>
  <c r="AC195" i="10"/>
  <c r="AC196" i="10"/>
  <c r="AC197" i="10"/>
  <c r="AC198" i="10"/>
  <c r="AC199" i="10"/>
  <c r="AC200" i="10"/>
  <c r="AC201" i="10"/>
  <c r="AC202" i="10"/>
  <c r="AC203" i="10"/>
  <c r="AC204" i="10"/>
  <c r="AC205" i="10"/>
  <c r="AC206" i="10"/>
  <c r="AC207" i="10"/>
  <c r="AC208" i="10"/>
  <c r="AC209" i="10"/>
  <c r="AC210" i="10"/>
  <c r="AC211" i="10"/>
  <c r="AC212" i="10"/>
  <c r="AC213" i="10"/>
  <c r="AC214" i="10"/>
  <c r="AC69" i="10"/>
  <c r="AC70" i="10"/>
  <c r="AC71" i="10"/>
  <c r="AC72" i="10"/>
  <c r="AC73" i="10"/>
  <c r="AC74" i="10"/>
  <c r="AC75" i="10"/>
  <c r="AC76" i="10"/>
  <c r="AC77" i="10"/>
  <c r="AC78" i="10"/>
  <c r="AC79" i="10"/>
  <c r="AC80" i="10"/>
  <c r="AC81" i="10"/>
  <c r="AC82" i="10"/>
  <c r="AC83" i="10"/>
  <c r="AC84" i="10"/>
  <c r="AC85" i="10"/>
  <c r="AC86" i="10"/>
  <c r="AC87" i="10"/>
  <c r="AC88" i="10"/>
  <c r="AC89" i="10"/>
  <c r="AC90" i="10"/>
  <c r="AC91" i="10"/>
  <c r="AC92" i="10"/>
  <c r="AC93" i="10"/>
  <c r="AC94" i="10"/>
  <c r="AC95" i="10"/>
  <c r="AC96" i="10"/>
  <c r="AC97" i="10"/>
  <c r="AC98" i="10"/>
  <c r="AC99" i="10"/>
  <c r="AC100" i="10"/>
  <c r="AC101" i="10"/>
  <c r="AC102" i="10"/>
  <c r="AC103" i="10"/>
  <c r="AC104" i="10"/>
  <c r="AC105" i="10"/>
  <c r="AC26" i="10"/>
  <c r="AC27" i="10"/>
  <c r="AC28" i="10"/>
  <c r="AC29" i="10"/>
  <c r="AC30" i="10"/>
  <c r="AC31" i="10"/>
  <c r="AC32" i="10"/>
  <c r="AC33" i="10"/>
  <c r="AC34" i="10"/>
  <c r="AC35" i="10"/>
  <c r="AC36" i="10"/>
  <c r="AC37" i="10"/>
  <c r="AC38" i="10"/>
  <c r="AC39" i="10"/>
  <c r="AC40" i="10"/>
  <c r="AC41" i="10"/>
  <c r="AC42" i="10"/>
  <c r="AC43" i="10"/>
  <c r="AC44" i="10"/>
  <c r="AC45" i="10"/>
  <c r="AC46" i="10"/>
  <c r="AC47" i="10"/>
  <c r="AC48" i="10"/>
  <c r="AC49" i="10"/>
  <c r="AC50" i="10"/>
  <c r="AC51" i="10"/>
  <c r="AC52" i="10"/>
  <c r="AC53" i="10"/>
  <c r="AC54" i="10"/>
  <c r="AC55" i="10"/>
  <c r="AC56" i="10"/>
  <c r="AC57" i="10"/>
  <c r="AC58" i="10"/>
  <c r="AC59" i="10"/>
  <c r="AC60" i="10"/>
  <c r="AC61" i="10"/>
  <c r="AC62" i="10"/>
  <c r="AC63" i="10"/>
  <c r="AC64" i="10"/>
  <c r="AC65" i="10"/>
  <c r="AC66" i="10"/>
  <c r="AC67" i="10"/>
  <c r="AC68" i="10"/>
  <c r="AC3" i="10"/>
  <c r="AC4" i="10"/>
  <c r="AC5" i="10"/>
  <c r="AC6" i="10"/>
  <c r="AC7" i="10"/>
  <c r="AC8" i="10"/>
  <c r="AC9" i="10"/>
  <c r="AC10" i="10"/>
  <c r="AC11" i="10"/>
  <c r="AC12" i="10"/>
  <c r="AC13" i="10"/>
  <c r="AC14" i="10"/>
  <c r="AC15" i="10"/>
  <c r="AC16" i="10"/>
  <c r="AC17" i="10"/>
  <c r="AC18" i="10"/>
  <c r="AC19" i="10"/>
  <c r="AC20" i="10"/>
  <c r="AC21" i="10"/>
  <c r="AC22" i="10"/>
  <c r="AC23" i="10"/>
  <c r="AC24" i="10"/>
  <c r="AC25" i="10"/>
  <c r="AC2" i="10"/>
  <c r="O153" i="10"/>
  <c r="B14" i="13"/>
  <c r="B24" i="13"/>
  <c r="B3" i="13"/>
  <c r="C3" i="13" s="1"/>
  <c r="B5" i="13"/>
  <c r="F7" i="13"/>
  <c r="F6" i="13"/>
  <c r="B17" i="13"/>
  <c r="B19" i="13"/>
  <c r="B16" i="13"/>
  <c r="B6" i="13"/>
  <c r="B7" i="13"/>
  <c r="B2" i="13"/>
  <c r="AB334" i="10"/>
  <c r="AB335" i="10"/>
  <c r="AB336" i="10"/>
  <c r="AB337" i="10"/>
  <c r="AB338" i="10"/>
  <c r="AB339" i="10"/>
  <c r="O320" i="10"/>
  <c r="O321" i="10"/>
  <c r="O322" i="10"/>
  <c r="O323" i="10"/>
  <c r="O324" i="10"/>
  <c r="O325" i="10"/>
  <c r="O326" i="10"/>
  <c r="O327" i="10"/>
  <c r="O328" i="10"/>
  <c r="O329" i="10"/>
  <c r="O330" i="10"/>
  <c r="O331" i="10"/>
  <c r="O332" i="10"/>
  <c r="O333" i="10"/>
  <c r="O335" i="10"/>
  <c r="O336" i="10"/>
  <c r="O337" i="10"/>
  <c r="O338" i="10"/>
  <c r="O339" i="10"/>
  <c r="O287" i="10"/>
  <c r="O288" i="10"/>
  <c r="O289" i="10"/>
  <c r="O290" i="10"/>
  <c r="O291" i="10"/>
  <c r="O293" i="10"/>
  <c r="O294" i="10"/>
  <c r="O295" i="10"/>
  <c r="O296" i="10"/>
  <c r="O297" i="10"/>
  <c r="O298" i="10"/>
  <c r="O300" i="10"/>
  <c r="O301" i="10"/>
  <c r="O302" i="10"/>
  <c r="O303" i="10"/>
  <c r="O304" i="10"/>
  <c r="O306" i="10"/>
  <c r="O307" i="10"/>
  <c r="O308" i="10"/>
  <c r="O309" i="10"/>
  <c r="O310" i="10"/>
  <c r="O311" i="10"/>
  <c r="O312" i="10"/>
  <c r="O313" i="10"/>
  <c r="O314" i="10"/>
  <c r="O315" i="10"/>
  <c r="O316" i="10"/>
  <c r="O317" i="10"/>
  <c r="O318" i="10"/>
  <c r="O319" i="10"/>
  <c r="O263" i="10"/>
  <c r="O264" i="10"/>
  <c r="O265" i="10"/>
  <c r="O266" i="10"/>
  <c r="O267" i="10"/>
  <c r="O268" i="10"/>
  <c r="O269" i="10"/>
  <c r="O270" i="10"/>
  <c r="O272" i="10"/>
  <c r="O273" i="10"/>
  <c r="O274" i="10"/>
  <c r="O275" i="10"/>
  <c r="O276" i="10"/>
  <c r="O277" i="10"/>
  <c r="O278" i="10"/>
  <c r="O279" i="10"/>
  <c r="O280" i="10"/>
  <c r="O281" i="10"/>
  <c r="O282" i="10"/>
  <c r="O283" i="10"/>
  <c r="O284" i="10"/>
  <c r="O285" i="10"/>
  <c r="O286" i="10"/>
  <c r="O240" i="10"/>
  <c r="O241" i="10"/>
  <c r="O242" i="10"/>
  <c r="O243" i="10"/>
  <c r="O244" i="10"/>
  <c r="O245" i="10"/>
  <c r="O246" i="10"/>
  <c r="O247" i="10"/>
  <c r="O248" i="10"/>
  <c r="O249" i="10"/>
  <c r="O250" i="10"/>
  <c r="O251" i="10"/>
  <c r="O252" i="10"/>
  <c r="O253" i="10"/>
  <c r="O254" i="10"/>
  <c r="O258" i="10"/>
  <c r="O256" i="10"/>
  <c r="O257" i="10"/>
  <c r="O259" i="10"/>
  <c r="O260" i="10"/>
  <c r="O261" i="10"/>
  <c r="O226" i="10"/>
  <c r="O227" i="10"/>
  <c r="O228" i="10"/>
  <c r="O229" i="10"/>
  <c r="O230" i="10"/>
  <c r="O231" i="10"/>
  <c r="O232" i="10"/>
  <c r="O233" i="10"/>
  <c r="O234" i="10"/>
  <c r="O235" i="10"/>
  <c r="O236" i="10"/>
  <c r="O237" i="10"/>
  <c r="O238" i="10"/>
  <c r="O239" i="10"/>
  <c r="O210" i="10"/>
  <c r="O211" i="10"/>
  <c r="O212" i="10"/>
  <c r="O213" i="10"/>
  <c r="O214" i="10"/>
  <c r="O215" i="10"/>
  <c r="O216" i="10"/>
  <c r="O217" i="10"/>
  <c r="O218" i="10"/>
  <c r="O219" i="10"/>
  <c r="O220" i="10"/>
  <c r="O221" i="10"/>
  <c r="O222" i="10"/>
  <c r="O223" i="10"/>
  <c r="O224" i="10"/>
  <c r="O225" i="10"/>
  <c r="O192" i="10"/>
  <c r="O193" i="10"/>
  <c r="O194" i="10"/>
  <c r="O195" i="10"/>
  <c r="O196" i="10"/>
  <c r="O197" i="10"/>
  <c r="O198" i="10"/>
  <c r="O199" i="10"/>
  <c r="O200" i="10"/>
  <c r="O201" i="10"/>
  <c r="O202" i="10"/>
  <c r="O203" i="10"/>
  <c r="O204" i="10"/>
  <c r="O205" i="10"/>
  <c r="O206" i="10"/>
  <c r="O207" i="10"/>
  <c r="O208" i="10"/>
  <c r="O209" i="10"/>
  <c r="O173" i="10"/>
  <c r="O174" i="10"/>
  <c r="O175" i="10"/>
  <c r="O176" i="10"/>
  <c r="O177" i="10"/>
  <c r="O178" i="10"/>
  <c r="O179" i="10"/>
  <c r="O180" i="10"/>
  <c r="O182" i="10"/>
  <c r="O183" i="10"/>
  <c r="O184" i="10"/>
  <c r="O185" i="10"/>
  <c r="O186" i="10"/>
  <c r="O187" i="10"/>
  <c r="O188" i="10"/>
  <c r="O189" i="10"/>
  <c r="O190" i="10"/>
  <c r="O191" i="10"/>
  <c r="O158" i="10"/>
  <c r="O159" i="10"/>
  <c r="O160" i="10"/>
  <c r="O161" i="10"/>
  <c r="O162" i="10"/>
  <c r="O163" i="10"/>
  <c r="O164" i="10"/>
  <c r="O165" i="10"/>
  <c r="O166" i="10"/>
  <c r="O167" i="10"/>
  <c r="O168" i="10"/>
  <c r="O169" i="10"/>
  <c r="O170" i="10"/>
  <c r="O171" i="10"/>
  <c r="O172" i="10"/>
  <c r="O157" i="10"/>
  <c r="AB26" i="10"/>
  <c r="O26" i="10"/>
  <c r="AB327" i="10"/>
  <c r="AB328" i="10"/>
  <c r="AB329" i="10"/>
  <c r="AB330" i="10"/>
  <c r="AB331" i="10"/>
  <c r="AB332" i="10"/>
  <c r="AB333" i="10"/>
  <c r="AB322" i="10"/>
  <c r="AB323" i="10"/>
  <c r="AB324" i="10"/>
  <c r="AB325" i="10"/>
  <c r="AB326" i="10"/>
  <c r="AB246" i="10"/>
  <c r="AB247" i="10"/>
  <c r="AB248" i="10"/>
  <c r="AB249" i="10"/>
  <c r="AB250" i="10"/>
  <c r="AB251" i="10"/>
  <c r="AB252" i="10"/>
  <c r="AB253" i="10"/>
  <c r="AB254" i="10"/>
  <c r="AB255" i="10"/>
  <c r="AB256" i="10"/>
  <c r="AB257" i="10"/>
  <c r="AB258" i="10"/>
  <c r="AB259" i="10"/>
  <c r="AB260" i="10"/>
  <c r="AB261" i="10"/>
  <c r="AB262" i="10"/>
  <c r="AB263" i="10"/>
  <c r="AB264" i="10"/>
  <c r="AB265" i="10"/>
  <c r="AB266" i="10"/>
  <c r="AB267" i="10"/>
  <c r="AB268" i="10"/>
  <c r="AB269" i="10"/>
  <c r="AB270" i="10"/>
  <c r="AB271" i="10"/>
  <c r="AB272" i="10"/>
  <c r="AB273" i="10"/>
  <c r="AB274" i="10"/>
  <c r="AB275" i="10"/>
  <c r="AB276" i="10"/>
  <c r="AB277" i="10"/>
  <c r="AB278" i="10"/>
  <c r="AB279" i="10"/>
  <c r="AB280" i="10"/>
  <c r="AB281" i="10"/>
  <c r="AB282" i="10"/>
  <c r="AB283" i="10"/>
  <c r="AB284" i="10"/>
  <c r="AB285" i="10"/>
  <c r="AB286" i="10"/>
  <c r="AB287" i="10"/>
  <c r="AB288" i="10"/>
  <c r="AB289" i="10"/>
  <c r="AB290" i="10"/>
  <c r="AB291" i="10"/>
  <c r="AB292" i="10"/>
  <c r="AB293" i="10"/>
  <c r="AB294" i="10"/>
  <c r="AB295" i="10"/>
  <c r="AB296" i="10"/>
  <c r="AB297" i="10"/>
  <c r="AB298" i="10"/>
  <c r="AB299" i="10"/>
  <c r="AB300" i="10"/>
  <c r="AB301" i="10"/>
  <c r="AB302" i="10"/>
  <c r="AB303" i="10"/>
  <c r="AB304" i="10"/>
  <c r="AB305" i="10"/>
  <c r="AB306" i="10"/>
  <c r="AB307" i="10"/>
  <c r="AB308" i="10"/>
  <c r="AB309" i="10"/>
  <c r="AB310" i="10"/>
  <c r="AB311" i="10"/>
  <c r="AB312" i="10"/>
  <c r="AB313" i="10"/>
  <c r="AB314" i="10"/>
  <c r="AB315" i="10"/>
  <c r="AB316" i="10"/>
  <c r="AB317" i="10"/>
  <c r="AB318" i="10"/>
  <c r="AB319" i="10"/>
  <c r="AB320" i="10"/>
  <c r="AB321" i="10"/>
  <c r="AB234" i="10"/>
  <c r="AB235" i="10"/>
  <c r="AB236" i="10"/>
  <c r="AB237" i="10"/>
  <c r="AB238" i="10"/>
  <c r="AB239" i="10"/>
  <c r="AB240" i="10"/>
  <c r="AB241" i="10"/>
  <c r="AB242" i="10"/>
  <c r="AB243" i="10"/>
  <c r="AB244" i="10"/>
  <c r="AB245" i="10"/>
  <c r="AB222" i="10"/>
  <c r="AB223" i="10"/>
  <c r="AB224" i="10"/>
  <c r="AB225" i="10"/>
  <c r="AB226" i="10"/>
  <c r="AB227" i="10"/>
  <c r="AB228" i="10"/>
  <c r="AB229" i="10"/>
  <c r="AB230" i="10"/>
  <c r="AB231" i="10"/>
  <c r="AB232" i="10"/>
  <c r="AB233" i="10"/>
  <c r="AB218" i="10"/>
  <c r="AB219" i="10"/>
  <c r="AB220" i="10"/>
  <c r="AB221" i="10"/>
  <c r="AB148" i="10"/>
  <c r="AB149" i="10"/>
  <c r="AB150" i="10"/>
  <c r="AB151" i="10"/>
  <c r="AB152" i="10"/>
  <c r="AB153" i="10"/>
  <c r="AB154" i="10"/>
  <c r="AB155" i="10"/>
  <c r="AB156" i="10"/>
  <c r="AB157" i="10"/>
  <c r="AB158" i="10"/>
  <c r="AB159" i="10"/>
  <c r="AB160" i="10"/>
  <c r="AB161" i="10"/>
  <c r="AB162" i="10"/>
  <c r="AB163" i="10"/>
  <c r="AB164" i="10"/>
  <c r="AB165" i="10"/>
  <c r="AB166" i="10"/>
  <c r="AB167" i="10"/>
  <c r="AB168" i="10"/>
  <c r="AB169" i="10"/>
  <c r="AB170" i="10"/>
  <c r="AB171" i="10"/>
  <c r="AB172" i="10"/>
  <c r="AB173" i="10"/>
  <c r="AB174" i="10"/>
  <c r="AB175" i="10"/>
  <c r="AB176" i="10"/>
  <c r="AB177" i="10"/>
  <c r="AB178" i="10"/>
  <c r="AB179" i="10"/>
  <c r="AB180" i="10"/>
  <c r="AB182" i="10"/>
  <c r="AB183" i="10"/>
  <c r="AB184" i="10"/>
  <c r="AB185" i="10"/>
  <c r="AB186" i="10"/>
  <c r="AB187" i="10"/>
  <c r="AB188" i="10"/>
  <c r="AB189" i="10"/>
  <c r="AB190" i="10"/>
  <c r="AB191" i="10"/>
  <c r="AB192" i="10"/>
  <c r="AB193" i="10"/>
  <c r="AB194" i="10"/>
  <c r="AB195" i="10"/>
  <c r="AB196" i="10"/>
  <c r="AB197" i="10"/>
  <c r="AB198" i="10"/>
  <c r="AB199" i="10"/>
  <c r="AB200" i="10"/>
  <c r="AB201" i="10"/>
  <c r="AB202" i="10"/>
  <c r="AB203" i="10"/>
  <c r="AB204" i="10"/>
  <c r="AB205" i="10"/>
  <c r="AB206" i="10"/>
  <c r="AB207" i="10"/>
  <c r="AB208" i="10"/>
  <c r="AB209" i="10"/>
  <c r="AB210" i="10"/>
  <c r="AB211" i="10"/>
  <c r="AB212" i="10"/>
  <c r="AB213" i="10"/>
  <c r="AB214" i="10"/>
  <c r="AB215" i="10"/>
  <c r="AB216" i="10"/>
  <c r="AB217" i="10"/>
  <c r="AB71" i="10"/>
  <c r="AB72" i="10"/>
  <c r="AB73" i="10"/>
  <c r="AB74" i="10"/>
  <c r="AB75" i="10"/>
  <c r="AB76" i="10"/>
  <c r="AB77" i="10"/>
  <c r="AB78" i="10"/>
  <c r="AB79" i="10"/>
  <c r="AB80" i="10"/>
  <c r="AB81" i="10"/>
  <c r="AB82" i="10"/>
  <c r="AB83" i="10"/>
  <c r="AB84" i="10"/>
  <c r="AB85" i="10"/>
  <c r="AB86" i="10"/>
  <c r="AB87" i="10"/>
  <c r="AB88" i="10"/>
  <c r="AB89" i="10"/>
  <c r="AB90" i="10"/>
  <c r="AB91" i="10"/>
  <c r="AB92" i="10"/>
  <c r="AB93" i="10"/>
  <c r="AB94" i="10"/>
  <c r="AB95" i="10"/>
  <c r="AB96" i="10"/>
  <c r="AB97" i="10"/>
  <c r="AB98" i="10"/>
  <c r="AB99" i="10"/>
  <c r="AB100" i="10"/>
  <c r="AB101" i="10"/>
  <c r="AB102" i="10"/>
  <c r="AB103" i="10"/>
  <c r="AB104" i="10"/>
  <c r="AB105" i="10"/>
  <c r="AB106" i="10"/>
  <c r="AB107" i="10"/>
  <c r="AB108" i="10"/>
  <c r="AB109" i="10"/>
  <c r="AB110" i="10"/>
  <c r="AB111" i="10"/>
  <c r="AB112" i="10"/>
  <c r="AB113" i="10"/>
  <c r="AB114" i="10"/>
  <c r="AB115" i="10"/>
  <c r="AB116" i="10"/>
  <c r="AB117" i="10"/>
  <c r="AB118" i="10"/>
  <c r="AB119" i="10"/>
  <c r="AB120" i="10"/>
  <c r="AB121" i="10"/>
  <c r="AB122" i="10"/>
  <c r="AB123" i="10"/>
  <c r="AB124" i="10"/>
  <c r="AB125" i="10"/>
  <c r="AB126" i="10"/>
  <c r="AB127" i="10"/>
  <c r="AB128" i="10"/>
  <c r="AB129" i="10"/>
  <c r="AB130" i="10"/>
  <c r="AB131" i="10"/>
  <c r="AB132" i="10"/>
  <c r="AB133" i="10"/>
  <c r="AB134" i="10"/>
  <c r="AB135" i="10"/>
  <c r="AB136" i="10"/>
  <c r="AB137" i="10"/>
  <c r="AB138" i="10"/>
  <c r="AB139" i="10"/>
  <c r="AB140" i="10"/>
  <c r="AB141" i="10"/>
  <c r="AB142" i="10"/>
  <c r="AB143" i="10"/>
  <c r="AB144" i="10"/>
  <c r="AB145" i="10"/>
  <c r="AB146" i="10"/>
  <c r="AB147" i="10"/>
  <c r="AB10" i="10"/>
  <c r="AB11" i="10"/>
  <c r="AB12" i="10"/>
  <c r="AB13" i="10"/>
  <c r="AB14" i="10"/>
  <c r="AB15" i="10"/>
  <c r="AB16" i="10"/>
  <c r="AB17" i="10"/>
  <c r="AB18" i="10"/>
  <c r="AB19" i="10"/>
  <c r="AB20" i="10"/>
  <c r="AB21" i="10"/>
  <c r="AB22" i="10"/>
  <c r="AB23" i="10"/>
  <c r="AB24" i="10"/>
  <c r="AB25" i="10"/>
  <c r="AB27" i="10"/>
  <c r="AB28" i="10"/>
  <c r="AB29" i="10"/>
  <c r="AB30" i="10"/>
  <c r="AB31" i="10"/>
  <c r="AB32" i="10"/>
  <c r="AB33" i="10"/>
  <c r="AB34" i="10"/>
  <c r="AB35" i="10"/>
  <c r="AB36" i="10"/>
  <c r="AB37" i="10"/>
  <c r="AB38" i="10"/>
  <c r="AB39" i="10"/>
  <c r="AB40" i="10"/>
  <c r="AB41" i="10"/>
  <c r="AB42" i="10"/>
  <c r="AB43" i="10"/>
  <c r="AB44" i="10"/>
  <c r="AB45" i="10"/>
  <c r="AB46" i="10"/>
  <c r="AB47" i="10"/>
  <c r="AB48" i="10"/>
  <c r="AB49" i="10"/>
  <c r="AB50" i="10"/>
  <c r="AB51" i="10"/>
  <c r="AB52" i="10"/>
  <c r="AB53" i="10"/>
  <c r="AB54" i="10"/>
  <c r="AB55" i="10"/>
  <c r="AB56" i="10"/>
  <c r="AB57" i="10"/>
  <c r="AB58" i="10"/>
  <c r="AB59" i="10"/>
  <c r="AB60" i="10"/>
  <c r="AB61" i="10"/>
  <c r="AB62" i="10"/>
  <c r="AB63" i="10"/>
  <c r="AB64" i="10"/>
  <c r="AB65" i="10"/>
  <c r="AB66" i="10"/>
  <c r="AB67" i="10"/>
  <c r="AB68" i="10"/>
  <c r="AB69" i="10"/>
  <c r="AB70" i="10"/>
  <c r="AB3" i="10"/>
  <c r="AB4" i="10"/>
  <c r="AB5" i="10"/>
  <c r="AB6" i="10"/>
  <c r="AB7" i="10"/>
  <c r="AB8" i="10"/>
  <c r="AB9" i="10"/>
  <c r="AB2" i="10"/>
  <c r="O2" i="10"/>
  <c r="O3" i="10"/>
  <c r="O4" i="10"/>
  <c r="O5" i="10"/>
  <c r="O6" i="10"/>
  <c r="O7" i="10"/>
  <c r="O8" i="10"/>
  <c r="O9" i="10"/>
  <c r="O10" i="10"/>
  <c r="O11" i="10"/>
  <c r="O12" i="10"/>
  <c r="O13" i="10"/>
  <c r="O14" i="10"/>
  <c r="O15" i="10"/>
  <c r="O16" i="10"/>
  <c r="O17" i="10"/>
  <c r="O18" i="10"/>
  <c r="O19" i="10"/>
  <c r="O20" i="10"/>
  <c r="O21" i="10"/>
  <c r="O22" i="10"/>
  <c r="O23" i="10"/>
  <c r="O24" i="10"/>
  <c r="O25" i="10"/>
  <c r="O27" i="10"/>
  <c r="O28" i="10"/>
  <c r="O29" i="10"/>
  <c r="O30" i="10"/>
  <c r="O31" i="10"/>
  <c r="O32" i="10"/>
  <c r="O33" i="10"/>
  <c r="O34" i="10"/>
  <c r="O35" i="10"/>
  <c r="O36" i="10"/>
  <c r="O37" i="10"/>
  <c r="O38" i="10"/>
  <c r="O39" i="10"/>
  <c r="O40" i="10"/>
  <c r="O41" i="10"/>
  <c r="O42" i="10"/>
  <c r="O43" i="10"/>
  <c r="O44" i="10"/>
  <c r="O45" i="10"/>
  <c r="O46" i="10"/>
  <c r="O47" i="10"/>
  <c r="O48" i="10"/>
  <c r="O49" i="10"/>
  <c r="O50" i="10"/>
  <c r="O51" i="10"/>
  <c r="O52" i="10"/>
  <c r="O53" i="10"/>
  <c r="O54" i="10"/>
  <c r="O55" i="10"/>
  <c r="O56" i="10"/>
  <c r="O57" i="10"/>
  <c r="O58" i="10"/>
  <c r="O59" i="10"/>
  <c r="O60" i="10"/>
  <c r="O61" i="10"/>
  <c r="O62" i="10"/>
  <c r="O63" i="10"/>
  <c r="O64" i="10"/>
  <c r="O65" i="10"/>
  <c r="O66" i="10"/>
  <c r="O67" i="10"/>
  <c r="O68" i="10"/>
  <c r="O69" i="10"/>
  <c r="O70" i="10"/>
  <c r="O71" i="10"/>
  <c r="O72" i="10"/>
  <c r="O73" i="10"/>
  <c r="O74" i="10"/>
  <c r="O75" i="10"/>
  <c r="O76" i="10"/>
  <c r="O77" i="10"/>
  <c r="O78" i="10"/>
  <c r="O79" i="10"/>
  <c r="O80" i="10"/>
  <c r="O81" i="10"/>
  <c r="O82" i="10"/>
  <c r="O83" i="10"/>
  <c r="O84" i="10"/>
  <c r="O85" i="10"/>
  <c r="O86" i="10"/>
  <c r="O87" i="10"/>
  <c r="O88" i="10"/>
  <c r="O89" i="10"/>
  <c r="O90" i="10"/>
  <c r="O91" i="10"/>
  <c r="O92" i="10"/>
  <c r="O93" i="10"/>
  <c r="O94" i="10"/>
  <c r="O95" i="10"/>
  <c r="O96" i="10"/>
  <c r="O97" i="10"/>
  <c r="O98" i="10"/>
  <c r="O99" i="10"/>
  <c r="O100" i="10"/>
  <c r="O101" i="10"/>
  <c r="O102" i="10"/>
  <c r="O103" i="10"/>
  <c r="O104" i="10"/>
  <c r="O105" i="10"/>
  <c r="O106" i="10"/>
  <c r="O107" i="10"/>
  <c r="O108" i="10"/>
  <c r="O109" i="10"/>
  <c r="O110" i="10"/>
  <c r="O111" i="10"/>
  <c r="O112" i="10"/>
  <c r="O113" i="10"/>
  <c r="O114" i="10"/>
  <c r="O115" i="10"/>
  <c r="O116" i="10"/>
  <c r="O117" i="10"/>
  <c r="O118" i="10"/>
  <c r="O119" i="10"/>
  <c r="O120" i="10"/>
  <c r="O121" i="10"/>
  <c r="O122" i="10"/>
  <c r="O123" i="10"/>
  <c r="O124" i="10"/>
  <c r="O125" i="10"/>
  <c r="O126" i="10"/>
  <c r="O127" i="10"/>
  <c r="O128" i="10"/>
  <c r="O129" i="10"/>
  <c r="O130" i="10"/>
  <c r="O131" i="10"/>
  <c r="O132" i="10"/>
  <c r="O133" i="10"/>
  <c r="O134" i="10"/>
  <c r="O135" i="10"/>
  <c r="O136" i="10"/>
  <c r="O137" i="10"/>
  <c r="O138" i="10"/>
  <c r="O139" i="10"/>
  <c r="O140" i="10"/>
  <c r="O141" i="10"/>
  <c r="O142" i="10"/>
  <c r="O143" i="10"/>
  <c r="O144" i="10"/>
  <c r="O145" i="10"/>
  <c r="O146" i="10"/>
  <c r="O147" i="10"/>
  <c r="O148" i="10"/>
  <c r="O149" i="10"/>
  <c r="O150" i="10"/>
  <c r="O151" i="10"/>
  <c r="O152" i="10"/>
  <c r="O154" i="10"/>
  <c r="O155" i="10"/>
  <c r="O156" i="10"/>
  <c r="F12" i="13" l="1"/>
  <c r="F20" i="13"/>
  <c r="H22" i="13" s="1"/>
  <c r="H20" i="13"/>
  <c r="C15" i="13"/>
  <c r="F16" i="13"/>
  <c r="F14" i="13"/>
  <c r="C16" i="13"/>
  <c r="C17" i="13"/>
  <c r="F15" i="13"/>
  <c r="C14" i="13"/>
  <c r="B12" i="13"/>
  <c r="C12" i="13" s="1"/>
  <c r="C2" i="13"/>
  <c r="C9" i="13"/>
  <c r="C10" i="13"/>
  <c r="C11" i="13"/>
  <c r="F22"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tc={659CE7E0-2A7B-452D-B4EE-8BF3631BD964}</author>
  </authors>
  <commentList>
    <comment ref="C729" authorId="0" shapeId="0" xr:uid="{659CE7E0-2A7B-452D-B4EE-8BF3631BD964}">
      <text>
        <t>[Threaded comment]
Your version of Excel allows you to read this threaded comment; however, any edits to it will get removed if the file is opened in a newer version of Excel. Learn more: https://go.microsoft.com/fwlink/?linkid=870924
Comment:
    Adicionei as UCs que estavam faltando. Inseri as informações que consegui achar</t>
      </text>
    </comment>
  </commentList>
</comments>
</file>

<file path=xl/sharedStrings.xml><?xml version="1.0" encoding="utf-8"?>
<sst xmlns="http://schemas.openxmlformats.org/spreadsheetml/2006/main" count="15693" uniqueCount="3982">
  <si>
    <t>CÓDIGO UC</t>
  </si>
  <si>
    <t>NOME DA UC</t>
  </si>
  <si>
    <t>Bioma</t>
  </si>
  <si>
    <t>GR</t>
  </si>
  <si>
    <t>CRIADO?</t>
  </si>
  <si>
    <t>CARÁTER</t>
  </si>
  <si>
    <t>INTEGRAÇÃO</t>
  </si>
  <si>
    <t>SEI FORMAÇÃO DO CONSELHO</t>
  </si>
  <si>
    <t>Nº PORTARIA DE CRIAÇÃO</t>
  </si>
  <si>
    <t>ANO DA PORTARIA DE CRIAÇÃO</t>
  </si>
  <si>
    <t>1ª PORTARIA DE MODIFICAÇÃO</t>
  </si>
  <si>
    <t>DATA DE MODIFICAÇÃO (1ª)</t>
  </si>
  <si>
    <t xml:space="preserve"> 2ª PORTARIA DE MODIFICAÇÃO </t>
  </si>
  <si>
    <t>DATA DE MODIFICAÇÃO (2ª)</t>
  </si>
  <si>
    <t>3ª PORTARIA DE MODIFICAÇÃO</t>
  </si>
  <si>
    <t>DATA DE MODIFICAÇÃO (3ª)</t>
  </si>
  <si>
    <t>4ª PORTARIA DE MODIFICAÇÃO</t>
  </si>
  <si>
    <t>DATA DE MODIFICAÇÃO (4ª)</t>
  </si>
  <si>
    <t>5ª PORTARIA DE MODIFICAÇÃO</t>
  </si>
  <si>
    <t>DATA DE MODIFICAÇÃO (5ª)</t>
  </si>
  <si>
    <t>6ª PORTARIA DE MODIFICAÇÃO</t>
  </si>
  <si>
    <t>DATA DE MODIFICAÇÃO (6ª)</t>
  </si>
  <si>
    <t>7ª PORTARIA DE MODIFICAÇÃO</t>
  </si>
  <si>
    <t>DATA DE MODIFICAÇÃO (7ª)</t>
  </si>
  <si>
    <t xml:space="preserve">SEI TERMO DE HOMOLOGAÇÃO </t>
  </si>
  <si>
    <t>ANO DA HOMOLOGAÇÃO VIGENTE</t>
  </si>
  <si>
    <t>TOTAL DE CADEIRAS</t>
  </si>
  <si>
    <t>0000.00.0001</t>
  </si>
  <si>
    <t>ÁREA DE PROTEÇÃO AMBIENTAL ANHATOMIRIM</t>
  </si>
  <si>
    <t>MARINHO</t>
  </si>
  <si>
    <t>GR5 – Sul</t>
  </si>
  <si>
    <t>SIM</t>
  </si>
  <si>
    <t>CONSULTIVO</t>
  </si>
  <si>
    <t>NÃO</t>
  </si>
  <si>
    <t>02026.002430/2007-88; 02127.000832/2017-81</t>
  </si>
  <si>
    <t>022</t>
  </si>
  <si>
    <t>0000.00.0002</t>
  </si>
  <si>
    <t>ÁREA DE PROTEÇÃO AMBIENTAL CAVERNAS DO PERUAÇU</t>
  </si>
  <si>
    <t>CERRADO</t>
  </si>
  <si>
    <t>GR4 – Sudeste</t>
  </si>
  <si>
    <t>INTEGRADO</t>
  </si>
  <si>
    <t>02167.000001/2015-71; 02001.007713/2002-90</t>
  </si>
  <si>
    <t>095</t>
  </si>
  <si>
    <t>003 CR11</t>
  </si>
  <si>
    <t>0000.00.0003</t>
  </si>
  <si>
    <t>ÁREA DE PROTEÇÃO AMBIENTAL DA BACIA DO RIO DESCOBERTO</t>
  </si>
  <si>
    <t>GR3 – Centro-oeste</t>
  </si>
  <si>
    <t>02128.002804/2023-37; 02164.000005/2014-07</t>
  </si>
  <si>
    <t>0000.00.0004</t>
  </si>
  <si>
    <t>ÁREA DE PROTEÇÃO AMBIENTAL DA BACIA DO RIO SÃO BARTOLOMEU</t>
  </si>
  <si>
    <t>0000.00.0005</t>
  </si>
  <si>
    <t>ÁREA DE PROTEÇÃO AMBIENTAL DA BACIA DO RIO SÃO JOÃO - MICO-LEÃO-DOURADO</t>
  </si>
  <si>
    <t>MATA ATLÂNTICA</t>
  </si>
  <si>
    <t>02126.003059/2021-00; 02001.007117/2004-71; 02045.000154/2004-42</t>
  </si>
  <si>
    <t>87</t>
  </si>
  <si>
    <t>010</t>
  </si>
  <si>
    <t>0000.00.0006</t>
  </si>
  <si>
    <t>ÁREA DE PROTEÇÃO AMBIENTAL DA BALEIA FRANCA</t>
  </si>
  <si>
    <t>02001.007367/2005-92</t>
  </si>
  <si>
    <t>048</t>
  </si>
  <si>
    <t>107</t>
  </si>
  <si>
    <t>0000.00.0007</t>
  </si>
  <si>
    <t>ÁREA DE PROTEÇÃO AMBIENTAL BARRA DO RIO MAMANGUAPE</t>
  </si>
  <si>
    <t>GR2 – Nordeste</t>
  </si>
  <si>
    <t>02124.001087/2023-66; 02001.007708/2002-87</t>
  </si>
  <si>
    <t> </t>
  </si>
  <si>
    <t>0000.00.0008</t>
  </si>
  <si>
    <t>ÁREA DE PROTEÇÃO AMBIENTAL CHAPADA DO ARARIPE</t>
  </si>
  <si>
    <t>CAATINGA</t>
  </si>
  <si>
    <t>REUNIÕES CONJUNTAS</t>
  </si>
  <si>
    <t>02001.007667/2002-29</t>
  </si>
  <si>
    <t>027</t>
  </si>
  <si>
    <t>001 CR6</t>
  </si>
  <si>
    <t>0000.00.0009</t>
  </si>
  <si>
    <t>ÁREA DE PROTEÇÃO AMBIENTAL COSTA DOS CORAIS</t>
  </si>
  <si>
    <t>02150.000411/2010-97</t>
  </si>
  <si>
    <t>062</t>
  </si>
  <si>
    <t>012</t>
  </si>
  <si>
    <t>0000.00.0010</t>
  </si>
  <si>
    <t>ÁREA DE PROTEÇÃO AMBIENTAL DE PETRÓPOLIS</t>
  </si>
  <si>
    <t>02070.001761/2014-94; 02001.008076/2001-17</t>
  </si>
  <si>
    <t>179</t>
  </si>
  <si>
    <t>085</t>
  </si>
  <si>
    <t>02</t>
  </si>
  <si>
    <t>0000.00.0011</t>
  </si>
  <si>
    <t>ÁREA DE PROTEÇÃO AMBIENTAL SERRA DA MANTIQUEIRA</t>
  </si>
  <si>
    <t>02001.007710/2002-56 02292.000008/2014-77</t>
  </si>
  <si>
    <t>75</t>
  </si>
  <si>
    <t>060</t>
  </si>
  <si>
    <t>0000.00.0012</t>
  </si>
  <si>
    <t>ÁREA DE PROTEÇÃO AMBIENTAL SERRA DA TABATINGA</t>
  </si>
  <si>
    <t>0000.00.0013</t>
  </si>
  <si>
    <t>ÁREA DE PROTEÇÃO AMBIENTAL DE CAIRUÇU</t>
  </si>
  <si>
    <t>02253.000002/2015-47</t>
  </si>
  <si>
    <t>180</t>
  </si>
  <si>
    <t>082</t>
  </si>
  <si>
    <t>203 CR8</t>
  </si>
  <si>
    <t>0000.00.0014</t>
  </si>
  <si>
    <t>ÁREA DE PROTEÇÃO AMBIENTAL DE CANANÉIA-IGUAPÉ-PERUÍBE</t>
  </si>
  <si>
    <t xml:space="preserve">02126.000498/2019-38; 02126.011805/2016-63; 02001.000694/2002-71 </t>
  </si>
  <si>
    <t>064</t>
  </si>
  <si>
    <t>20 CR8</t>
  </si>
  <si>
    <t>0000.00.0015</t>
  </si>
  <si>
    <t>ÁREA DE PROTEÇÃO AMBIENTAL DE FERNANDO DE NORONHA</t>
  </si>
  <si>
    <t>02124.001896/2017-20; 02124.001181/2018-58; 02001.005617/2001-19 (não localizado)</t>
  </si>
  <si>
    <t>01</t>
  </si>
  <si>
    <t>0000.00.0016</t>
  </si>
  <si>
    <t>ÁREA DE PROTEÇÃO AMBIENTAL DE GUAPI-MIRIM</t>
  </si>
  <si>
    <t>02001.008070/2001-31 (não localizado); 02126.012099/2016-77 02001.008070/2001-11</t>
  </si>
  <si>
    <t>178</t>
  </si>
  <si>
    <t>020</t>
  </si>
  <si>
    <t>01 CR8</t>
  </si>
  <si>
    <t>0000.00.0017</t>
  </si>
  <si>
    <t>ÁREA DE PROTEÇÃO AMBIENTAL DE GUARAQUEÇABA</t>
  </si>
  <si>
    <t>02001.001836/2002-91 (não localizado); 02127.002471/2018-99</t>
  </si>
  <si>
    <t>065</t>
  </si>
  <si>
    <t>pendente</t>
  </si>
  <si>
    <t>0000.00.0018</t>
  </si>
  <si>
    <t>ÁREA DE PROTEÇÃO AMBIENTAL DE PIAÇABUÇU</t>
  </si>
  <si>
    <t>02124.000283/2013-41; 02001.009336/2002-23</t>
  </si>
  <si>
    <t>046</t>
  </si>
  <si>
    <t>0000.00.0019</t>
  </si>
  <si>
    <t>ÁREA DE PROTEÇÃO AMBIENTAL DELTA DO PARNAIBA</t>
  </si>
  <si>
    <t>GR1 – Norte</t>
  </si>
  <si>
    <t>02001.005219/2007-03</t>
  </si>
  <si>
    <t xml:space="preserve">036 </t>
  </si>
  <si>
    <t>038</t>
  </si>
  <si>
    <t>0000.00.0020</t>
  </si>
  <si>
    <t>ÁREA DE PROTEÇÃO AMBIENTAL CARSTE DE LAGOA SANTA</t>
  </si>
  <si>
    <t>02015.007880/2008-77 02015.013429/2004-65</t>
  </si>
  <si>
    <t>002</t>
  </si>
  <si>
    <t>021</t>
  </si>
  <si>
    <t>0000.00.0021</t>
  </si>
  <si>
    <t>ÁREA DE PROTEÇÃO AMBIENTAL IBIRAPUITÃ</t>
  </si>
  <si>
    <t>PAMPAS</t>
  </si>
  <si>
    <t>02001.008075/2001-54</t>
  </si>
  <si>
    <t>177</t>
  </si>
  <si>
    <t>24</t>
  </si>
  <si>
    <t>0000.00.0022</t>
  </si>
  <si>
    <t>ÁREA DE PROTEÇÃO AMBIENTAL DO IGARAPÉ GELADO</t>
  </si>
  <si>
    <t>AMAZÔNIA</t>
  </si>
  <si>
    <t>02106.000013/2013-59 / 02122.000334/2022-46</t>
  </si>
  <si>
    <t>073</t>
  </si>
  <si>
    <t>41</t>
  </si>
  <si>
    <t>0000.00.0023</t>
  </si>
  <si>
    <t>ÁREA DE PROTEÇÃO AMBIENTAL DO PLANALTO CENTRAL</t>
  </si>
  <si>
    <t>02008.001467/2002-01</t>
  </si>
  <si>
    <t>066</t>
  </si>
  <si>
    <t>036</t>
  </si>
  <si>
    <t>039</t>
  </si>
  <si>
    <t>n/a</t>
  </si>
  <si>
    <t>0000.00.0024</t>
  </si>
  <si>
    <t>ÁREA DE PROTEÇÃO AMBIENTAL DOS MEANDROS DO RIO ARAGUAIA</t>
  </si>
  <si>
    <t>02001.007715/2002-89 (processo não localizado)</t>
  </si>
  <si>
    <t>026 Ibama</t>
  </si>
  <si>
    <t>0000.00.0025</t>
  </si>
  <si>
    <t>ÁREA DE PROTEÇÃO AMBIENTAL ILHAS E VÁRZEAS DO RIO PARANÁ</t>
  </si>
  <si>
    <t>02070.001087/2009-81    02127.000954/2018-59</t>
  </si>
  <si>
    <t>086</t>
  </si>
  <si>
    <t>0000.00.0027</t>
  </si>
  <si>
    <t>ÁREA DE PROTEÇÃO AMBIENTAL MORRO DA PEDREIRA</t>
  </si>
  <si>
    <t>02001.007316/2002-18  02128.002653/2019-31 02070.002107/2012-36</t>
  </si>
  <si>
    <t>094</t>
  </si>
  <si>
    <t>011 CR11</t>
  </si>
  <si>
    <t>0000.00.0028</t>
  </si>
  <si>
    <t>ÁREA DE PROTEÇÃO AMBIENTAL DAS NASCENTES DO RIO VERMELHO</t>
  </si>
  <si>
    <t>02001.007714/2002-34;  02128.001252/2018-82</t>
  </si>
  <si>
    <t>0000.00.0029</t>
  </si>
  <si>
    <t>ÁREA DE PROTEÇÃO AMBIENTAL SERRA DA IBIAPABA</t>
  </si>
  <si>
    <t>02070.002985/2011-71</t>
  </si>
  <si>
    <t>02 CR5</t>
  </si>
  <si>
    <t>0000.00.0030</t>
  </si>
  <si>
    <t>ÁREA DE RELEVANTE INTERESSE ECOLÓGICO BURITI DE VASSUNUNGA</t>
  </si>
  <si>
    <t>0000.00.0031</t>
  </si>
  <si>
    <t>ÁREA DE RELEVANTE INTERESSE ECOLÓGICO CAPETINGA - TAQUARA</t>
  </si>
  <si>
    <t>0000.00.0032</t>
  </si>
  <si>
    <t>ÁREA DE RELEVANTE INTERESSE ECOLÓGICO CERRADO PÉ-DE-GIGANTE</t>
  </si>
  <si>
    <t>0000.00.0034</t>
  </si>
  <si>
    <t>MONUMENTO NATURAL DAS ILHAS CAGARRAS</t>
  </si>
  <si>
    <t>02126.000331/2010-39</t>
  </si>
  <si>
    <t>123</t>
  </si>
  <si>
    <t>04</t>
  </si>
  <si>
    <t>0000.00.0035</t>
  </si>
  <si>
    <t>ÁREA DE RELEVANTE INTERESSE ECOLÓGICO FLORESTA DA CICUTA</t>
  </si>
  <si>
    <t xml:space="preserve">02001.000435/2007-54 </t>
  </si>
  <si>
    <t>019</t>
  </si>
  <si>
    <t>0000.00.0036</t>
  </si>
  <si>
    <t>ÁREA DE RELEVANTE INTERESSE ECOLÓGICA ILHA AMEIXAL</t>
  </si>
  <si>
    <t>0000.00.0037</t>
  </si>
  <si>
    <t>ÁREA DE RELEVANTE INTERESSE ECOLÓGICO ILHAS QUEIMADA GRANDE E QUEIMADA PEQUENA</t>
  </si>
  <si>
    <t>02070.003311/2011-93</t>
  </si>
  <si>
    <t>99</t>
  </si>
  <si>
    <t>0000.00.0038</t>
  </si>
  <si>
    <t>ÁREA DE RELEVANTE INTERESSE ECOLÓGICA JAVARI BURITI</t>
  </si>
  <si>
    <t>EM FORMAÇÃO</t>
  </si>
  <si>
    <t>02021.000129/2022-19</t>
  </si>
  <si>
    <t>0000.00.0039</t>
  </si>
  <si>
    <t>ÁREA DE RELEVANTE INTERESSE ECOLÓGICA MANGUEZAIS DA FOZ DO RIO MAMANGUAPE</t>
  </si>
  <si>
    <t>02070.003155/2012-41</t>
  </si>
  <si>
    <t>0000.00.0040</t>
  </si>
  <si>
    <t>ÁREA DE RELEVANTE INTERESSE ECOLÓGICO MATA DE SANTA GENEBRA</t>
  </si>
  <si>
    <t>02126.000991/2019-58</t>
  </si>
  <si>
    <t>0000.00.0041</t>
  </si>
  <si>
    <t>ÁREA DE RELEVANTE INTERESSE ECOLÓGICA MATÃO DE COSMÓPOLIS</t>
  </si>
  <si>
    <t>02070.002349/2012-20</t>
  </si>
  <si>
    <t>edital aberto</t>
  </si>
  <si>
    <t>0000.00.0043</t>
  </si>
  <si>
    <t>ÁREA DE RELEVANTE INTERESSE ECOLÓGICO PROJETO DINÂMICA BIOLÓGICA DE FRAGMENTOS FLORESTAIS</t>
  </si>
  <si>
    <t>02120.000139/2014-26</t>
  </si>
  <si>
    <t>0000.00.0044</t>
  </si>
  <si>
    <t>ÁREA DE RELEVANTE INTERESSE ECOLÓGICA SERINGAL NOVA ESPERANÇA</t>
  </si>
  <si>
    <t>0000.00.0045</t>
  </si>
  <si>
    <t>ÁREA DE RELEVANTE INTERESSE ECOLÓGICO SERRA DA ABELHA</t>
  </si>
  <si>
    <t>02179.000052/2014-83</t>
  </si>
  <si>
    <t>0000.00.0047</t>
  </si>
  <si>
    <t>ESTAÇÃO ECOLÓGICA DA TERRA DO MEIO</t>
  </si>
  <si>
    <t>02121.011526/2016-40; 02113.000036/2012-93</t>
  </si>
  <si>
    <t>1795 </t>
  </si>
  <si>
    <t>0000.00.0048</t>
  </si>
  <si>
    <t>ESTAÇÃO ECOLÓGICA DE AIUABA</t>
  </si>
  <si>
    <t>02124.000238/2015-59</t>
  </si>
  <si>
    <t>0000.00.0049</t>
  </si>
  <si>
    <t>PARQUE NACIONAL DE ANAVILHANAS</t>
  </si>
  <si>
    <t>02001.007690/2002-13 02120.010150/2016-66</t>
  </si>
  <si>
    <t>0000.00.0050</t>
  </si>
  <si>
    <t>ESTAÇÃO ECOLÓGICA DE ARACURI-ESMERALDA</t>
  </si>
  <si>
    <t>NÃO TEM PROCESSO</t>
  </si>
  <si>
    <t>0000.00.0052</t>
  </si>
  <si>
    <t>ESTAÇÃO ECOLÓGICA DE CARIJÓS</t>
  </si>
  <si>
    <t>02026.006502/2000-90 02127.000641/2017-10</t>
  </si>
  <si>
    <t>077</t>
  </si>
  <si>
    <t>2</t>
  </si>
  <si>
    <t>0000.00.0053</t>
  </si>
  <si>
    <t>ESTAÇÃO ECOLÓGICA DE CUNIÃ</t>
  </si>
  <si>
    <t xml:space="preserve">02119.000263/2024-01; 02119.011709/2016-12 </t>
  </si>
  <si>
    <t>0000.00.0054</t>
  </si>
  <si>
    <t>ESTAÇÃO ECOLÓGICA DE GUARAQUEÇABA</t>
  </si>
  <si>
    <t xml:space="preserve">02110.000004/2011-37; 02127.002471/2018-99 </t>
  </si>
  <si>
    <t>003</t>
  </si>
  <si>
    <t>0000.00.0056</t>
  </si>
  <si>
    <t>ESTAÇÃO ECOLÓGICA DE JUTAÍ-SOLIMÕES</t>
  </si>
  <si>
    <t>02120.000079/2011-07 02070.003047/2011-98</t>
  </si>
  <si>
    <t>071</t>
  </si>
  <si>
    <t>0000.00.0057</t>
  </si>
  <si>
    <t>ESTAÇÃO ECOLÓGICA DE MARACÁ</t>
  </si>
  <si>
    <t xml:space="preserve">02070.000701/2009-97 </t>
  </si>
  <si>
    <t>056</t>
  </si>
  <si>
    <t>101</t>
  </si>
  <si>
    <t>0000.00.0058</t>
  </si>
  <si>
    <t>ESTAÇÃO ECOLÓGICA DE MARACÁ JIPIOCA</t>
  </si>
  <si>
    <t>02001.007683/2002-11 02122.000418/2019-84</t>
  </si>
  <si>
    <t>0000.00.0059</t>
  </si>
  <si>
    <t>ESTAÇÃO ECOLÓGICA DE MURICI</t>
  </si>
  <si>
    <t>02001.007689/2002-99</t>
  </si>
  <si>
    <t>152</t>
  </si>
  <si>
    <t>0000.00.0060</t>
  </si>
  <si>
    <t>ESTAÇÃO ECOLÓGICA DE NIQUIÁ</t>
  </si>
  <si>
    <t>02120.000066/2010-49</t>
  </si>
  <si>
    <t>102</t>
  </si>
  <si>
    <t>0000.00.0061</t>
  </si>
  <si>
    <t>ESTAÇÃO ECOLÓGICA DE PIRAPITINGA</t>
  </si>
  <si>
    <t>02001.007679/2002-53</t>
  </si>
  <si>
    <t>097</t>
  </si>
  <si>
    <t>0000.00.0062</t>
  </si>
  <si>
    <t>ESTAÇÃO ECOLÓGICA DE TAIAMÃ</t>
  </si>
  <si>
    <t>PANTANAL</t>
  </si>
  <si>
    <t>02001.007675/2002-75
02070.001811/2011-91</t>
  </si>
  <si>
    <t>005</t>
  </si>
  <si>
    <t>0000.00.0063</t>
  </si>
  <si>
    <t>ESTAÇÃO ECOLÓGICA DE TAMOIOS</t>
  </si>
  <si>
    <t>02001.003444/2002-92 02126.001854/2017-79</t>
  </si>
  <si>
    <t>006</t>
  </si>
  <si>
    <t>081</t>
  </si>
  <si>
    <t>0000.00.0064</t>
  </si>
  <si>
    <t>ESTAÇÃO ECOLÓGICA TUPINAMBÁS</t>
  </si>
  <si>
    <t>02001.006976/2005-24  02126.010882/2016-04 02126.012943/2016-60</t>
  </si>
  <si>
    <t>013</t>
  </si>
  <si>
    <t>0000.00.0065</t>
  </si>
  <si>
    <t>ESTAÇÃO ECOLÓGICA DE URUÇUÍ-UNA</t>
  </si>
  <si>
    <t>0000.00.0066</t>
  </si>
  <si>
    <t>ESTAÇÃO ECOLÓGICA DO CASTANHÃO</t>
  </si>
  <si>
    <t>02124.002359/2023-45</t>
  </si>
  <si>
    <t>2.636</t>
  </si>
  <si>
    <t>0000.00.0067</t>
  </si>
  <si>
    <t>ESTAÇÃO ECOLÓGICA DO JARI</t>
  </si>
  <si>
    <t>02070.000052/2014-91</t>
  </si>
  <si>
    <t>0000.00.0068</t>
  </si>
  <si>
    <t>ESTAÇÃO ECOLÓGICA RIO ACRE</t>
  </si>
  <si>
    <t>02001.007687/2002-08</t>
  </si>
  <si>
    <t>042</t>
  </si>
  <si>
    <t>0000.00.0069</t>
  </si>
  <si>
    <t>ESTAÇÃO ECOLÓGICA DO SERIDÓ</t>
  </si>
  <si>
    <t>02150.000140/2014-01</t>
  </si>
  <si>
    <t>084</t>
  </si>
  <si>
    <t>005 CR6</t>
  </si>
  <si>
    <t>0000.00.0070</t>
  </si>
  <si>
    <t>ESTAÇÃO ECOLÓGICA DO TAIM</t>
  </si>
  <si>
    <t xml:space="preserve">02001.007685/2002-19 </t>
  </si>
  <si>
    <t>075</t>
  </si>
  <si>
    <t>054</t>
  </si>
  <si>
    <t>0000.00.0071</t>
  </si>
  <si>
    <t>ESTAÇÃO ECOLÓGICA DOS TUPINIQUINS</t>
  </si>
  <si>
    <t>02070.003312/2011-38</t>
  </si>
  <si>
    <t>109</t>
  </si>
  <si>
    <t>0000.00.0072</t>
  </si>
  <si>
    <t>ESTAÇÃO ECOLÓGICA JUAMI-JAPURÁ</t>
  </si>
  <si>
    <t>02070.001716/2009-72</t>
  </si>
  <si>
    <t>072</t>
  </si>
  <si>
    <t>0000.00.0073</t>
  </si>
  <si>
    <t>ESTAÇÃO ECOLÓGICA MICO LEÃO PRETO</t>
  </si>
  <si>
    <t>02070.003593/2011-29</t>
  </si>
  <si>
    <t>026</t>
  </si>
  <si>
    <t>0000.00.0074</t>
  </si>
  <si>
    <t>ESTAÇÃO ECOLÓGICA RASO DA CATARINA</t>
  </si>
  <si>
    <t>02124.000212/2015-19 (implementação)</t>
  </si>
  <si>
    <t>cdoc0958545</t>
  </si>
  <si>
    <t>0000.00.0075</t>
  </si>
  <si>
    <t>ESTAÇÃO ECOLÓGICA DA SERRA DAS ARARAS</t>
  </si>
  <si>
    <t>02001.007676/2002-10 02070.000298/2014-63</t>
  </si>
  <si>
    <t>97</t>
  </si>
  <si>
    <t>0000.00.0076</t>
  </si>
  <si>
    <t>ESTAÇÃO ECOLÓGICA SERRA GERAL DO TOCANTINS</t>
  </si>
  <si>
    <t>02123.000654/2019-91; 02098.00049/2011-17</t>
  </si>
  <si>
    <t>0000.00.0077</t>
  </si>
  <si>
    <t>FLORESTA NACIONAL DE ASSUNGUI</t>
  </si>
  <si>
    <t>02070.005467/2010-28 02070.000377/2011-21</t>
  </si>
  <si>
    <t>832</t>
  </si>
  <si>
    <t>0000.00.0078</t>
  </si>
  <si>
    <t>FLORESTA NACIONAL DE CAÇADOR</t>
  </si>
  <si>
    <t>020070.000728/2013-06 02070.000728/2013-66</t>
  </si>
  <si>
    <t>0000.00.0079</t>
  </si>
  <si>
    <t>FLORESTA NACIONAL DE CAPÃO BONITO</t>
  </si>
  <si>
    <t>02126.001968/2018-08; 02027.001047/2008-83</t>
  </si>
  <si>
    <t>0000.00.0080</t>
  </si>
  <si>
    <t>FLORESTA NACIONAL DE CHAPECÓ</t>
  </si>
  <si>
    <t>02001.001122/2004-71; 02001.004567/2007-55</t>
  </si>
  <si>
    <t>068</t>
  </si>
  <si>
    <t>0000.00.0081</t>
  </si>
  <si>
    <t>FLORESTA NACIONAL DE CONTENDAS DO SINCORÁ</t>
  </si>
  <si>
    <t>02006.006566/2004-52</t>
  </si>
  <si>
    <t>083</t>
  </si>
  <si>
    <t>0000.00.0082</t>
  </si>
  <si>
    <t>FLORESTA NACIONAL DE AÇU</t>
  </si>
  <si>
    <t>02021.000862/2007-02 02124.011749/2016-87 02070.001916/2011-40 02124.011764/2016-25</t>
  </si>
  <si>
    <t>057</t>
  </si>
  <si>
    <t>0000.00.0083</t>
  </si>
  <si>
    <t>FLORESTA NACIONAL ALTAMIRA</t>
  </si>
  <si>
    <t>02048.000529/2007-06  02121.000693/2018-27 02048.000529/2007-97</t>
  </si>
  <si>
    <t>031</t>
  </si>
  <si>
    <t>0000.00.0084</t>
  </si>
  <si>
    <t>FLORESTA NACIONAL DE ANAUÁ</t>
  </si>
  <si>
    <t>02001.007238/2005-02 02666.000030/2013-41</t>
  </si>
  <si>
    <t>059</t>
  </si>
  <si>
    <t>0000.00.0085</t>
  </si>
  <si>
    <t>FLORESTA NACIONAL DE BALATA-TUFARI</t>
  </si>
  <si>
    <t>02070.005468//2010-72 02119.001382/2017-43 02070.003593/2013-91</t>
  </si>
  <si>
    <t>0000.00.0086</t>
  </si>
  <si>
    <t>FLORESTA NACIONAL DE BRASÍLIA</t>
  </si>
  <si>
    <t>02128.002804/2023-37; 02001.004566/2007-19</t>
  </si>
  <si>
    <t>080</t>
  </si>
  <si>
    <t>0000.00.0087</t>
  </si>
  <si>
    <t>FLORESTA NACIONAL DE CANELA</t>
  </si>
  <si>
    <t>02023.000587/2004-56</t>
  </si>
  <si>
    <t>076</t>
  </si>
  <si>
    <t>0000.00.0088</t>
  </si>
  <si>
    <t>FLORESTA NACIONAL DE CARAJÁS</t>
  </si>
  <si>
    <t>02122.000637/2018-82; 02001.003062/2003-40</t>
  </si>
  <si>
    <t>0000.00.0089</t>
  </si>
  <si>
    <t>FLORESTA NACIONAL DE CAXIUANÃ</t>
  </si>
  <si>
    <t>02070.002200/2008-64</t>
  </si>
  <si>
    <t>025</t>
  </si>
  <si>
    <t>0000.00.0090</t>
  </si>
  <si>
    <t>FLORESTA NACIONAL DE CRISTÓPOLIS</t>
  </si>
  <si>
    <t>0000.00.0091</t>
  </si>
  <si>
    <t>FLORESTA NACIONAL DE GOYTACAZES</t>
  </si>
  <si>
    <t>NÃO LOCALIZADO</t>
  </si>
  <si>
    <t>018</t>
  </si>
  <si>
    <t>0000.00.0092</t>
  </si>
  <si>
    <t>FLORESTA NACIONAL DE HUMAITÁ</t>
  </si>
  <si>
    <t>02070.001746/2010-12</t>
  </si>
  <si>
    <t>047</t>
  </si>
  <si>
    <t>0000.00.0093</t>
  </si>
  <si>
    <t>FLORESTA NACIONAL DE IBIRAMA</t>
  </si>
  <si>
    <t>02001.004027/2002-67</t>
  </si>
  <si>
    <t>093</t>
  </si>
  <si>
    <t>0000.00.0094</t>
  </si>
  <si>
    <t>FLORESTA NACIONAL DE IPANEMA</t>
  </si>
  <si>
    <t>02072.000029/2012-15; 02001.004787/2002-63 02072.000167/2017-17</t>
  </si>
  <si>
    <t>121</t>
  </si>
  <si>
    <t>030</t>
  </si>
  <si>
    <t>05</t>
  </si>
  <si>
    <t>789</t>
  </si>
  <si>
    <t>0000.00.0095</t>
  </si>
  <si>
    <t>FLORESTA NACIONAL DE ITAITUBA I</t>
  </si>
  <si>
    <t>02121.000685/2018; 02048.000530/2007-11</t>
  </si>
  <si>
    <t>033</t>
  </si>
  <si>
    <t>070</t>
  </si>
  <si>
    <t>0000.00.0096</t>
  </si>
  <si>
    <t>FLORESTA NACIONAL DE ITAITUBA II</t>
  </si>
  <si>
    <t>02121.000685/2018; 02048.000528/2007-42</t>
  </si>
  <si>
    <t>034</t>
  </si>
  <si>
    <t>06</t>
  </si>
  <si>
    <t>0000.00.0097</t>
  </si>
  <si>
    <t>FLORESTA NACIONAL DE JACUNDÁ</t>
  </si>
  <si>
    <t>02024.000001/2006-13 02119.011718/2016-03</t>
  </si>
  <si>
    <t>040</t>
  </si>
  <si>
    <t>0000.00.0098</t>
  </si>
  <si>
    <t>FLORESTA NACIONAL DE LORENA</t>
  </si>
  <si>
    <t>02027.001073/2005-69</t>
  </si>
  <si>
    <t>023</t>
  </si>
  <si>
    <t>0000.00.0099</t>
  </si>
  <si>
    <t>FLORESTA NACIONAL DE MULATA</t>
  </si>
  <si>
    <t>02070.00387/2011-67 /  02121.001478/2017-62</t>
  </si>
  <si>
    <t>0000.00.0100</t>
  </si>
  <si>
    <t>FLORESTA NACIONAL DE NÍSIA FLORESTA</t>
  </si>
  <si>
    <t>02021.000152/2008-55</t>
  </si>
  <si>
    <t>002 CR6</t>
  </si>
  <si>
    <t>0000.00.0101</t>
  </si>
  <si>
    <t>FLORESTA NACIONAL DE PACOTUBA</t>
  </si>
  <si>
    <t>02125.000874/2019-02; 02001.007238/2005-02</t>
  </si>
  <si>
    <t>1065</t>
  </si>
  <si>
    <t>0000.00.0102</t>
  </si>
  <si>
    <t>FLORESTA NACIONAL DE PALMARES</t>
  </si>
  <si>
    <t>02070.000715/2009-19</t>
  </si>
  <si>
    <t>0000.00.0103</t>
  </si>
  <si>
    <t>FLORESTA NACIONAL DE PARAOPEBA</t>
  </si>
  <si>
    <t>02001.005631/2003-72 02128.010575/2016-03 02070.002011/2011-97</t>
  </si>
  <si>
    <t>087</t>
  </si>
  <si>
    <t>009 CR11</t>
  </si>
  <si>
    <t>0000.00.0104</t>
  </si>
  <si>
    <t>FLORESTA NACIONAL DE PAU-ROSA</t>
  </si>
  <si>
    <t>02120.000898/2019-01; 02120.000029/2012-01</t>
  </si>
  <si>
    <t>0000.00.0105</t>
  </si>
  <si>
    <t>FLORESTA NACIONAL DE RITÁPOLIS</t>
  </si>
  <si>
    <t>02001.007503/2002-00</t>
  </si>
  <si>
    <t>029</t>
  </si>
  <si>
    <t>0000.00.0106</t>
  </si>
  <si>
    <t>FLORESTA NACIONAL DE RORAIMA</t>
  </si>
  <si>
    <t>02072.000140/2010-40</t>
  </si>
  <si>
    <t>0000.00.0107</t>
  </si>
  <si>
    <t>FLORESTA NACIONAL DE SANTA ROSA DO PURUS</t>
  </si>
  <si>
    <t>02119.001199/2023-96</t>
  </si>
  <si>
    <t>-</t>
  </si>
  <si>
    <t>0000.00.0108</t>
  </si>
  <si>
    <t>FLORESTA NACIONAL DE SÃO FRANCISCO</t>
  </si>
  <si>
    <t>02119.000434/2023-11; 02070.001664/2014-00</t>
  </si>
  <si>
    <t>2456 GR-1</t>
  </si>
  <si>
    <t>0000.00.0109</t>
  </si>
  <si>
    <t>FLORESTA NACIONAL DE SARACÁ-TAQUERA</t>
  </si>
  <si>
    <t>02001.009843/2001-60 02121.011138/2016-69</t>
  </si>
  <si>
    <t>127</t>
  </si>
  <si>
    <t>1393</t>
  </si>
  <si>
    <t>0000.00.0110</t>
  </si>
  <si>
    <t>FLORESTA NACIONAL DE SILVÂNIA</t>
  </si>
  <si>
    <t>02010.002154/2006-46</t>
  </si>
  <si>
    <t>0000.00.0111</t>
  </si>
  <si>
    <t>FLORESTA NACIONAL DE SOBRAL</t>
  </si>
  <si>
    <t>02123.001426/2019-38</t>
  </si>
  <si>
    <t>0000.00.0112</t>
  </si>
  <si>
    <t>FLORESTA NACIONAL DE TEFÉ</t>
  </si>
  <si>
    <t>02070.005278/2010-55</t>
  </si>
  <si>
    <t>016</t>
  </si>
  <si>
    <t>3015</t>
  </si>
  <si>
    <t>0000.00.0113</t>
  </si>
  <si>
    <t>FLORESTA NACIONAL DE AMAPÁ</t>
  </si>
  <si>
    <t>02070.002070/2008-60</t>
  </si>
  <si>
    <t>100</t>
  </si>
  <si>
    <t>0000.00.0114</t>
  </si>
  <si>
    <t>FLORESTA NACIONAL DO AMAZONAS</t>
  </si>
  <si>
    <t>0000.00.0115</t>
  </si>
  <si>
    <t>FLORESTA NACIONAL DO ARARIPE-APODI</t>
  </si>
  <si>
    <t>02001.004260/2007-54
02124.001348/2021-86
02124.001320/2020-68</t>
  </si>
  <si>
    <t>043</t>
  </si>
  <si>
    <t>011</t>
  </si>
  <si>
    <t>003 CR6</t>
  </si>
  <si>
    <t>0000.00.0116</t>
  </si>
  <si>
    <t>FLORESTA NACIONAL DE BOM FUTURO</t>
  </si>
  <si>
    <t>02119.011415/2016-82; 02070.002336/2014-12</t>
  </si>
  <si>
    <t>0000.00.0117</t>
  </si>
  <si>
    <t>FLORESTA NACIONAL DE ITACAIUNAS</t>
  </si>
  <si>
    <t>0000.00.0118</t>
  </si>
  <si>
    <t>FLORESTA NACIONAL DO JAMARI</t>
  </si>
  <si>
    <t xml:space="preserve"> 02001.0075502/2002-57 IBAMA, 02001.004542/2007-51 (IBAMA) 02212.000014/2015-58</t>
  </si>
  <si>
    <t>108</t>
  </si>
  <si>
    <t>0000.00.0119</t>
  </si>
  <si>
    <t>FLORESTA NACIONAL DO JATUARANA</t>
  </si>
  <si>
    <t>02070.001175/2011-05; 02119.000660/2022-11</t>
  </si>
  <si>
    <t>441 GR1</t>
  </si>
  <si>
    <t>0000.00.0120</t>
  </si>
  <si>
    <t>FLORESTA NACIONAL DE MACAUÃ</t>
  </si>
  <si>
    <t>0000.00.0121</t>
  </si>
  <si>
    <t>FLORESTA NACIONAL DE PURUS</t>
  </si>
  <si>
    <t>02070.002989/2009-34</t>
  </si>
  <si>
    <t>0000.00.0122</t>
  </si>
  <si>
    <t>FLORESTA NACIONAL DE RIO PRETO</t>
  </si>
  <si>
    <t>02125.000029/2022-24</t>
  </si>
  <si>
    <t>1022</t>
  </si>
  <si>
    <t>0000.00.0123</t>
  </si>
  <si>
    <t>FLORESTA NACIONAL DO TAPAJÓS</t>
  </si>
  <si>
    <t>02070.003225/2009-00 02114.000028/2018-22</t>
  </si>
  <si>
    <t>037</t>
  </si>
  <si>
    <t>0000.00.0124</t>
  </si>
  <si>
    <t>FLORESTA NACIONAL DE TAPIRAPÉ-AQUIRI</t>
  </si>
  <si>
    <t>02001.001617/2005-81 02122.000924/2017-10</t>
  </si>
  <si>
    <t>7</t>
  </si>
  <si>
    <t>0000.00.0125</t>
  </si>
  <si>
    <t>FLORESTA NACIONAL DE IRATI</t>
  </si>
  <si>
    <t>02001.004958/2002-65</t>
  </si>
  <si>
    <t>0000.00.0126</t>
  </si>
  <si>
    <t>FLORESTA NACIONAL DE MAPIÁ-INAUINÍ</t>
  </si>
  <si>
    <t>02070.002990/2009-69</t>
  </si>
  <si>
    <t>024</t>
  </si>
  <si>
    <t>0000.00.0127</t>
  </si>
  <si>
    <t>FLORESTA NACIONAL DE MÁRIO XAVIER</t>
  </si>
  <si>
    <t>02070.001537/2012-31 02126.000117/2015-97</t>
  </si>
  <si>
    <t>4</t>
  </si>
  <si>
    <t>0000.00.0128</t>
  </si>
  <si>
    <t>FLORESTA NACIONAL DA MATA GRANDE</t>
  </si>
  <si>
    <t>0000.00.0129</t>
  </si>
  <si>
    <t>FLORESTA NACIONAL DE PASSA QUATRO</t>
  </si>
  <si>
    <t>02001.009021/2002-86</t>
  </si>
  <si>
    <t>1196</t>
  </si>
  <si>
    <t>0000.00.0130</t>
  </si>
  <si>
    <t>FLORESTA NACIONAL DE PASSO FUNDO</t>
  </si>
  <si>
    <t>02001.003453/2007-98</t>
  </si>
  <si>
    <t>0000.00.0131</t>
  </si>
  <si>
    <t>FLORESTA NACIONAL DE PIRAÍ DO SUL</t>
  </si>
  <si>
    <t>02127.012804/2016-26; 02070.001293/2011-13</t>
  </si>
  <si>
    <t>0000.00.0132</t>
  </si>
  <si>
    <t>FLORESTA NACIONAL DA RESTINGA DE CABEDELO</t>
  </si>
  <si>
    <t>02070.001842/2008-46 02070.001956/2011-91</t>
  </si>
  <si>
    <t>0000.00.0133</t>
  </si>
  <si>
    <t>FLORESTA NACIONAL DE SÃO FRANCISCO DE PAULA</t>
  </si>
  <si>
    <t>02001.001195/2004-62</t>
  </si>
  <si>
    <t>079</t>
  </si>
  <si>
    <t>60</t>
  </si>
  <si>
    <t>0000.00.0134</t>
  </si>
  <si>
    <t>FLORESTA NACIONAL DE TRÊS BARRAS</t>
  </si>
  <si>
    <t>02026.004662/2005-17 02070.001002/2014-21</t>
  </si>
  <si>
    <t>007</t>
  </si>
  <si>
    <t>0000.00.0135</t>
  </si>
  <si>
    <t>PARQUE NACIONAL CAVERNAS DO PERUAÇU</t>
  </si>
  <si>
    <t>02001.007627/2002-87</t>
  </si>
  <si>
    <t>096</t>
  </si>
  <si>
    <t>004 CR11</t>
  </si>
  <si>
    <t>0000.00.0136</t>
  </si>
  <si>
    <t>PARQUE NACIONAL DA AMAZÔNIA</t>
  </si>
  <si>
    <t>02001.007650/2002-71</t>
  </si>
  <si>
    <t>1133 -CR 3</t>
  </si>
  <si>
    <t>0000.00.0137</t>
  </si>
  <si>
    <t>PARQUE NACIONAL DA CHAPADA DIAMANTINA</t>
  </si>
  <si>
    <t>02001.009347/2001-98</t>
  </si>
  <si>
    <t>0000.00.0138</t>
  </si>
  <si>
    <t>PARQUE NACIONAL DA CHAPADA DOS GUIMARÃES</t>
  </si>
  <si>
    <t>02001.007625/2002-98</t>
  </si>
  <si>
    <t>0000.00.0139</t>
  </si>
  <si>
    <t>PARQUE NACIONAL DA CHAPADA DOS VEADEIROS</t>
  </si>
  <si>
    <t>02001.003118/2001-02 - 02128.001519/2019-12</t>
  </si>
  <si>
    <t>008 CR11</t>
  </si>
  <si>
    <t>0000.00.0140</t>
  </si>
  <si>
    <t>PARQUE NACIONAL DA LAGOA DO PEIXE</t>
  </si>
  <si>
    <t>02237.000036/2014-59</t>
  </si>
  <si>
    <t>002 CR9</t>
  </si>
  <si>
    <t>fls.702</t>
  </si>
  <si>
    <t>0000.00.0141</t>
  </si>
  <si>
    <t>PARQUE NACIONAL RESTINGA DE JURUBATIBA</t>
  </si>
  <si>
    <t>02001.003449/2002-15</t>
  </si>
  <si>
    <t>0000.00.0142</t>
  </si>
  <si>
    <t>PARQUE NACIONAL DA SERRA DA BOCAINA</t>
  </si>
  <si>
    <t>02629.000029/2010-10</t>
  </si>
  <si>
    <t>200 CR8</t>
  </si>
  <si>
    <t>0000.00.0143</t>
  </si>
  <si>
    <t>PARQUE NACIONAL DA SERRA DA BODOQUENA</t>
  </si>
  <si>
    <t>02070.001791/2011-58; 02001.007651/2002-16</t>
  </si>
  <si>
    <t>003 CR10</t>
  </si>
  <si>
    <t> 3.324</t>
  </si>
  <si>
    <t>0000.00.0144</t>
  </si>
  <si>
    <t>PARQUE NACIONAL DA SERRA DA CANASTRA</t>
  </si>
  <si>
    <t>02143.000125/2015-25;  02015.00866/2006-43</t>
  </si>
  <si>
    <t>002 CR11</t>
  </si>
  <si>
    <t>0000.00.0145</t>
  </si>
  <si>
    <t>PARQUE NACIONAL DA SERRA DA CAPIVARA</t>
  </si>
  <si>
    <t>02070.004751/2010-87</t>
  </si>
  <si>
    <t>001 CR5</t>
  </si>
  <si>
    <t>0000.00.0146</t>
  </si>
  <si>
    <t>PARQUE NACIONAL SERRA DAS CONFUSÕES</t>
  </si>
  <si>
    <t>02070.000664/2010-51</t>
  </si>
  <si>
    <t>0000.00.0147</t>
  </si>
  <si>
    <t>PARQUE NACIONAL DA SERRA DE ITABAIANA</t>
  </si>
  <si>
    <t>02124.011531/2016-22</t>
  </si>
  <si>
    <t>0000.00.0148</t>
  </si>
  <si>
    <t>PARQUE NACIONAL DA SERRA DO CIPÓ</t>
  </si>
  <si>
    <t>02128.002653/2019-31; 02001.007316/2002-18</t>
  </si>
  <si>
    <t>010 CR11</t>
  </si>
  <si>
    <t>0000.00.0149</t>
  </si>
  <si>
    <t>PARQUE NACIONAL DA SERRA DO DIVISOR</t>
  </si>
  <si>
    <t>02001.005540/2002-75 02119.010137/2016-46</t>
  </si>
  <si>
    <t>0000.00.0150</t>
  </si>
  <si>
    <t>PARQUE NACIONAL DA SERRA DO ITAJAÍ</t>
  </si>
  <si>
    <t>02001.005786/2005-90</t>
  </si>
  <si>
    <t>0000.00.0151</t>
  </si>
  <si>
    <t>PARQUE NACIONAL DA SERRA DO PARDO</t>
  </si>
  <si>
    <t>02113.000037/2012-38</t>
  </si>
  <si>
    <t> 1962</t>
  </si>
  <si>
    <t>0000.00.0152</t>
  </si>
  <si>
    <t>PARQUE NACIONAL DA SERRA DOS ORGÃOS</t>
  </si>
  <si>
    <t>02001.003451/2002-94</t>
  </si>
  <si>
    <t>0000.00.0153</t>
  </si>
  <si>
    <t>PARQUE NACIONAL DA SERRA GERAL</t>
  </si>
  <si>
    <t>02127.000527/2017-90; 02001.009540/2002-44 e 02127.000198/2022-44</t>
  </si>
  <si>
    <t> 06</t>
  </si>
  <si>
    <t>0000.00.0154</t>
  </si>
  <si>
    <t>PARQUE NACIONAL DA TIJUCA</t>
  </si>
  <si>
    <t>02070.001775/2011-65; 02001.003857/2002-77</t>
  </si>
  <si>
    <t>001 CR8</t>
  </si>
  <si>
    <t>0000.00.0155</t>
  </si>
  <si>
    <t>PARQUE NACIONAL DAS EMAS</t>
  </si>
  <si>
    <t>02001.007317/2002-62</t>
  </si>
  <si>
    <t>001 CR10</t>
  </si>
  <si>
    <t>0000.00.0156</t>
  </si>
  <si>
    <t>PARQUE NACIONAL DAS NASCENTES DO RIO PARNAIBA</t>
  </si>
  <si>
    <t>02070.002321/2014-54</t>
  </si>
  <si>
    <t>0000.00.0157</t>
  </si>
  <si>
    <t>PARQUE NACIONAL DAS SEMPRE VIVAS</t>
  </si>
  <si>
    <t>02070.001491/2009-54</t>
  </si>
  <si>
    <t>FLS. 880</t>
  </si>
  <si>
    <t>0000.00.0158</t>
  </si>
  <si>
    <t>PARQUE NACIONAL DE APARADOS DA SERRA</t>
  </si>
  <si>
    <t>02001.009540/2002-44, 02127.000198/2022-44</t>
  </si>
  <si>
    <t>0000.00.0159</t>
  </si>
  <si>
    <t>PARQUE NACIONAL DE BRASÍLIA</t>
  </si>
  <si>
    <t>02001.008078/2001-87</t>
  </si>
  <si>
    <t>0000.00.0160</t>
  </si>
  <si>
    <t>PARQUE NACIONAL DE CAPARAO</t>
  </si>
  <si>
    <t>02128.013209/2016-06; 02001.007291/2001-64</t>
  </si>
  <si>
    <t>0000.00.0161</t>
  </si>
  <si>
    <t>PARQUE NACIONAL DE ILHA GRANDE</t>
  </si>
  <si>
    <t>02070.002590/2008-72</t>
  </si>
  <si>
    <t>0000.00.0162</t>
  </si>
  <si>
    <t>PARQUE NACIONAL DE JERICOACOARA</t>
  </si>
  <si>
    <t>02001.006788/2002-53</t>
  </si>
  <si>
    <t>0000.00.0163</t>
  </si>
  <si>
    <t>PARQUE NACIONAL DE PACAÁS NOVOS</t>
  </si>
  <si>
    <t>02119.000288/2020-72</t>
  </si>
  <si>
    <t> 1029</t>
  </si>
  <si>
    <t> 2679</t>
  </si>
  <si>
    <t>0000.00.0164</t>
  </si>
  <si>
    <t>PARQUE NACIONAL DE SAINT-HILAIRE/LANGE</t>
  </si>
  <si>
    <t>02017.002066/2007-65 e 02127.003343/2017-81</t>
  </si>
  <si>
    <t>0000.00.0165</t>
  </si>
  <si>
    <t>PARQUE NACIONAL DE SÃO JOAQUIM</t>
  </si>
  <si>
    <t>02127.000105/2010-48</t>
  </si>
  <si>
    <t>0000.00.0166</t>
  </si>
  <si>
    <t>PARQUE NACIONAL DE SETE CIDADES</t>
  </si>
  <si>
    <t>02001.007648/2002-01</t>
  </si>
  <si>
    <t> 4286 GR 2</t>
  </si>
  <si>
    <t>0000.00.0167</t>
  </si>
  <si>
    <t>PARQUE NACIONAL DE UBAJARA</t>
  </si>
  <si>
    <t>02001.007655/2002-02</t>
  </si>
  <si>
    <t>115 (fls.224 -22 vagas)</t>
  </si>
  <si>
    <t>0000.00.0168</t>
  </si>
  <si>
    <t>PARQUE NACIONAL DO ARAGUAIA</t>
  </si>
  <si>
    <t>02070.003486/2010-10</t>
  </si>
  <si>
    <t>fl. 354</t>
  </si>
  <si>
    <t>0000.00.0169</t>
  </si>
  <si>
    <t>PARQUE NACIONAL DO CABO ORANGE</t>
  </si>
  <si>
    <t xml:space="preserve">02001.007705/2002-43 </t>
  </si>
  <si>
    <t>1667278, fls.156</t>
  </si>
  <si>
    <t>0000.00.0170</t>
  </si>
  <si>
    <t>PARQUE NACIONAL DO CATIMBAU</t>
  </si>
  <si>
    <t>02124.001361/2023-05</t>
  </si>
  <si>
    <t> 1.248</t>
  </si>
  <si>
    <t>PENDENTE</t>
  </si>
  <si>
    <t>0000.00.0171</t>
  </si>
  <si>
    <t>PARQUE NACIONAL DO DESCOBRIMENTO</t>
  </si>
  <si>
    <t>02001.004721/2007-99</t>
  </si>
  <si>
    <t>0000.00.0172</t>
  </si>
  <si>
    <t>PARQUE NACIONAL DO IGUAÇU</t>
  </si>
  <si>
    <t xml:space="preserve">02057.000066/2009-16 </t>
  </si>
  <si>
    <t> 3822</t>
  </si>
  <si>
    <t>0000.00.0173</t>
  </si>
  <si>
    <t>PARQUE NACIONAL DO JAÚ</t>
  </si>
  <si>
    <t>02001.007639/2002-10</t>
  </si>
  <si>
    <t xml:space="preserve">FLS.199 </t>
  </si>
  <si>
    <t>0000.00.0174</t>
  </si>
  <si>
    <t>PARQUE NACIONAL DO MONTE RORAIMA</t>
  </si>
  <si>
    <t xml:space="preserve">02120.000181/2011-25 02120.000181/2011-02 </t>
  </si>
  <si>
    <t>0000.00.0175</t>
  </si>
  <si>
    <t>PARQUE NACIONAL DO PANTANAL MATOGROSSENSE</t>
  </si>
  <si>
    <t>02070.000748/2013-37; 02001.007626/2002-32</t>
  </si>
  <si>
    <t>0000.00.0176</t>
  </si>
  <si>
    <t>PARQUE NACIONAL PAU BRASIL</t>
  </si>
  <si>
    <t>02001.007622/2002-54</t>
  </si>
  <si>
    <t>0000.00.0177</t>
  </si>
  <si>
    <t>PARQUE NACIONAL DO PICO DA NEBLINA</t>
  </si>
  <si>
    <t>02070.001172/2011-63</t>
  </si>
  <si>
    <t>0000.00.0178</t>
  </si>
  <si>
    <t>PARQUE NACIONAL DO SUPERAGUI</t>
  </si>
  <si>
    <t>02001.007645/2002-69</t>
  </si>
  <si>
    <t>0000.00.0179</t>
  </si>
  <si>
    <t>PARQUE NACIONAL VIRUÁ</t>
  </si>
  <si>
    <t>02070.001809/2011-11</t>
  </si>
  <si>
    <t>0000.00.0180</t>
  </si>
  <si>
    <t>PARQUE NACIONAL DOS LENÇOIS MARANHENSES</t>
  </si>
  <si>
    <t>02099.000031/2013-77</t>
  </si>
  <si>
    <t>0000.00.0181</t>
  </si>
  <si>
    <t>MONUMENTO NATURAL DOS PONTÕES CAPIXABAS</t>
  </si>
  <si>
    <t>0000.00.0182</t>
  </si>
  <si>
    <t>PARQUE NACIONAL DO MONTE PASCOAL</t>
  </si>
  <si>
    <t>02070.003542/2011-05</t>
  </si>
  <si>
    <t>0000.00.0183</t>
  </si>
  <si>
    <t>PARQUE NACIONAL GRANDE SERTÃO VEREDAS</t>
  </si>
  <si>
    <t>02001.007652/2002-61</t>
  </si>
  <si>
    <t>0000.00.0184</t>
  </si>
  <si>
    <t>PARQUE NACIONAL DO ITATIAIA</t>
  </si>
  <si>
    <t>02001.003450/2002-40</t>
  </si>
  <si>
    <t>0000.00.0185</t>
  </si>
  <si>
    <t>PARQUE NACIONAL MARINHO DOS ABROLHOS</t>
  </si>
  <si>
    <t>02001.007623/2002-07</t>
  </si>
  <si>
    <t>0000.00.0186</t>
  </si>
  <si>
    <t>PARQUE NACIONAL MAR. DE FERNANDO DE NORONHA</t>
  </si>
  <si>
    <t>02001.005505/2001-95</t>
  </si>
  <si>
    <t>0000.00.0187</t>
  </si>
  <si>
    <t>PARQUE NACIONAL MONTANHAS DO TUMUCUMAQUE</t>
  </si>
  <si>
    <t>02001.009394/2002-57</t>
  </si>
  <si>
    <t>FLS.68</t>
  </si>
  <si>
    <t>0000.00.0188</t>
  </si>
  <si>
    <t>PARQUE NACIONAL DA SERRA DA CUTIA</t>
  </si>
  <si>
    <t>02001.007642/2002-25</t>
  </si>
  <si>
    <t>0000.00.0189</t>
  </si>
  <si>
    <t>PARQUE NACIONAL SERRA DA MOCIDADE</t>
  </si>
  <si>
    <t xml:space="preserve">02120.000063/2010-13 </t>
  </si>
  <si>
    <t>FLS. 03</t>
  </si>
  <si>
    <t>0000.00.0190</t>
  </si>
  <si>
    <t>REFUGIO DE VIDA SILVESTRE ILHA DOS LOBOS</t>
  </si>
  <si>
    <t>GR5 - Sul</t>
  </si>
  <si>
    <t>02127.000031/2016-35</t>
  </si>
  <si>
    <t>0000.00.0191</t>
  </si>
  <si>
    <t>RESERVA BIOLÓGICA AUGUSTO RUSCHI</t>
  </si>
  <si>
    <t>02001.007698/2002-80</t>
  </si>
  <si>
    <t>0000.00.0192</t>
  </si>
  <si>
    <t>RESERVA BIOLÓGICA DA CONTAGEM</t>
  </si>
  <si>
    <t>02070.002176/2012-40</t>
  </si>
  <si>
    <t>0000.00.0193</t>
  </si>
  <si>
    <t>RESERVA BIOLÓGICA DA MATA ESCURA</t>
  </si>
  <si>
    <t>02070.002635/2012-95</t>
  </si>
  <si>
    <t>0000.00.0194</t>
  </si>
  <si>
    <t>RESERVA BIOLÓGICA DO ABUFARI</t>
  </si>
  <si>
    <t>02120.000102/2011-55</t>
  </si>
  <si>
    <t>112</t>
  </si>
  <si>
    <t>1</t>
  </si>
  <si>
    <t>0000.00.0195</t>
  </si>
  <si>
    <t>RESERVA BIOLÓGICA DE COMBOIOS</t>
  </si>
  <si>
    <t>02070.000781/2013-67</t>
  </si>
  <si>
    <t>0000.00.0196</t>
  </si>
  <si>
    <t>RESERVA BIOLÓGICA GUARIBAS</t>
  </si>
  <si>
    <t>02001.007633/2002-34</t>
  </si>
  <si>
    <t>103</t>
  </si>
  <si>
    <t>SEI 1628152 - FLS 82</t>
  </si>
  <si>
    <t>0000.00.0197</t>
  </si>
  <si>
    <t>RESERVA BIOLOGICA DE PEDRA TALHADA</t>
  </si>
  <si>
    <t>02001.007693/2002-57</t>
  </si>
  <si>
    <t>008</t>
  </si>
  <si>
    <t>004 CR6</t>
  </si>
  <si>
    <t>SEI 10508007 P. 104 (FLS. 96)</t>
  </si>
  <si>
    <t>0000.00.0198</t>
  </si>
  <si>
    <t>RESERVA BIOLÓGICA DE SALTINHO</t>
  </si>
  <si>
    <t>02001.007638/2002-67</t>
  </si>
  <si>
    <t>0000.00.0199</t>
  </si>
  <si>
    <t>RESERVA BIOLÓGICA DE SANTA ISABEL</t>
  </si>
  <si>
    <t>02124.000159/2014-67</t>
  </si>
  <si>
    <t>2112199 - fls 252</t>
  </si>
  <si>
    <t>0000.00.0200</t>
  </si>
  <si>
    <t>RESERVA BIOLÓGICA DE SERRA NEGRA</t>
  </si>
  <si>
    <t>02001.007637/2002-12</t>
  </si>
  <si>
    <t>4860246  - fls 142</t>
  </si>
  <si>
    <t>0000.00.0201</t>
  </si>
  <si>
    <t>RESERVA BIOLÓGICA DE SOORETAMA</t>
  </si>
  <si>
    <t>02001.007702/2002-18</t>
  </si>
  <si>
    <t>0000.00.0202</t>
  </si>
  <si>
    <t>RESERVA BIOLÓGICA DE UNA</t>
  </si>
  <si>
    <t>02001.007697/2002-35</t>
  </si>
  <si>
    <t>0000.00.0203</t>
  </si>
  <si>
    <t>RESERVA BIOLÓGICA ATOL DAS ROCAS</t>
  </si>
  <si>
    <t>02150.000371/2011-64</t>
  </si>
  <si>
    <t>fls. 152</t>
  </si>
  <si>
    <t>0000.00.0204</t>
  </si>
  <si>
    <t>RESERVA BIOLÓGICA DO CÓRREGO DO VEADO</t>
  </si>
  <si>
    <t>02125.001421/2024-52</t>
  </si>
  <si>
    <t>0000.00.0205</t>
  </si>
  <si>
    <t>RESERVA BIOLÓGICA DO CÓRREGO GRANDE</t>
  </si>
  <si>
    <t>02001.007700/2002-11</t>
  </si>
  <si>
    <t>SEI.  N.   FLS. 44</t>
  </si>
  <si>
    <t>0000.00.0206</t>
  </si>
  <si>
    <t>RESERVA BIOLÓGICA DO GUAPORÉ</t>
  </si>
  <si>
    <t>02070.001129/2012-89</t>
  </si>
  <si>
    <t>0000.00.0207</t>
  </si>
  <si>
    <t>RESERVA BIOLÓGICA DO GURUPI</t>
  </si>
  <si>
    <t>02646.000013/2011-80</t>
  </si>
  <si>
    <t>SEI N. 3709459 - FL.S 250</t>
  </si>
  <si>
    <t>0000.00.0208</t>
  </si>
  <si>
    <t>RESERVA BIOLÓGICA DO JARU</t>
  </si>
  <si>
    <t>02001.007634/2002-89</t>
  </si>
  <si>
    <t>não localizado</t>
  </si>
  <si>
    <t>0000.00.0209</t>
  </si>
  <si>
    <t>RESERVA BIOLÓGICA DO LAGO PIRATUBA</t>
  </si>
  <si>
    <t>02001.007696/2002-91</t>
  </si>
  <si>
    <t>153</t>
  </si>
  <si>
    <t>049</t>
  </si>
  <si>
    <t>114</t>
  </si>
  <si>
    <t>0000.00.0210</t>
  </si>
  <si>
    <t>RESERVA BIOLÓGICA DO RIO TROMBETAS</t>
  </si>
  <si>
    <t>02001.007632/2002-90</t>
  </si>
  <si>
    <t>1003</t>
  </si>
  <si>
    <t>0000.00.0211</t>
  </si>
  <si>
    <t>RESERVA BIOLÓGICA DO TAPIRAPÉ</t>
  </si>
  <si>
    <t>053</t>
  </si>
  <si>
    <t>0000.00.0212</t>
  </si>
  <si>
    <t>RESERVA BIOLÓGICA DO TINGUÁ</t>
  </si>
  <si>
    <t>02001.003452/2002-39</t>
  </si>
  <si>
    <t>0000.00.0213</t>
  </si>
  <si>
    <t>RESERVA BIOLÓGICA DO UATUMÃ</t>
  </si>
  <si>
    <t>02120.000558/2019-72; 02001.007695/2002-46</t>
  </si>
  <si>
    <t>SEI N.1769631  FLS. 379</t>
  </si>
  <si>
    <t>0000.00.0214</t>
  </si>
  <si>
    <t>RESERVA BIOLÓGICA MARINHA DO ARVOREDO</t>
  </si>
  <si>
    <t>02001.005665/2003-86</t>
  </si>
  <si>
    <t>051</t>
  </si>
  <si>
    <t xml:space="preserve">SEI N. 0370742- FLS. 498   E   FLS. 529  </t>
  </si>
  <si>
    <t>0000.00.0215</t>
  </si>
  <si>
    <t>RESERVA BIOLÓGICA DE POÇO DAS ANTAS</t>
  </si>
  <si>
    <t>02126.003059/2021-00; 02001.003443/2002-48</t>
  </si>
  <si>
    <t>555</t>
  </si>
  <si>
    <t>0000.00.0216</t>
  </si>
  <si>
    <t>RESERVA BIOLÓGICA NASCENTES SERRA DO CACHIMBO</t>
  </si>
  <si>
    <t>02070.003284/2011-59</t>
  </si>
  <si>
    <t>1941 GR-1</t>
  </si>
  <si>
    <t>0000.00.0217</t>
  </si>
  <si>
    <t>RESERVA BIOLÓGICA UNIÃO</t>
  </si>
  <si>
    <t>02126.003059/2021-00; 02001.003453/2002-83</t>
  </si>
  <si>
    <t>099</t>
  </si>
  <si>
    <t>0000.00.0218</t>
  </si>
  <si>
    <t>RESERVA DE DESENVOLVIMENTO SUSTENTÁVEL DE ITATUPÃ-BAQUIÁ</t>
  </si>
  <si>
    <t>DELIBERATIVO</t>
  </si>
  <si>
    <t>02004.000254/2008-89</t>
  </si>
  <si>
    <t>0000.00.0219</t>
  </si>
  <si>
    <t>REFUGIO DE VIDA SILVESTRE DAS VEREDAS DO OESTE BAIANO</t>
  </si>
  <si>
    <t>GR3- Centro-Oeste</t>
  </si>
  <si>
    <t>02128.011868/2016-08</t>
  </si>
  <si>
    <t>0000.00.0220</t>
  </si>
  <si>
    <t>RESERVA EXTRATIVISTA AUATÍ-PARANÁ</t>
  </si>
  <si>
    <t>02001.005340/2007-27</t>
  </si>
  <si>
    <t>2457 GR-1</t>
  </si>
  <si>
    <t>0000.00.0221</t>
  </si>
  <si>
    <t>RESERVA EXTRATIVISTA BARREIRO DAS ANTAS</t>
  </si>
  <si>
    <t>02001.004116/2007-18</t>
  </si>
  <si>
    <t>0000.00.0222</t>
  </si>
  <si>
    <t>RESERVA EXTRATIVISTA CHICO MENDES</t>
  </si>
  <si>
    <t>02070.003691/2013-28</t>
  </si>
  <si>
    <t>028</t>
  </si>
  <si>
    <t>0000.00.0223</t>
  </si>
  <si>
    <t>RESERVA EXTRATIVISTA CHOCOARÉ-MATO GROSSO</t>
  </si>
  <si>
    <t>02001.001117/2007-19</t>
  </si>
  <si>
    <t>1948567 - obs. nao esta visivel para DGPEA</t>
  </si>
  <si>
    <t>0000.00.0225</t>
  </si>
  <si>
    <t>RESERVA EXTRATIVISTA MARINHA DO DELTA DO PARNAIBA</t>
  </si>
  <si>
    <t>02001.005478/2007-26</t>
  </si>
  <si>
    <t>0000.00.0226</t>
  </si>
  <si>
    <t>RESERVA EXTRATIVISTA MATA GRANDE</t>
  </si>
  <si>
    <t>02105.000003/2012-42 02122.000825/2020-25</t>
  </si>
  <si>
    <t>0000.00.0227</t>
  </si>
  <si>
    <t>RESERVA EXTRATIVISTA MARACANÃ</t>
  </si>
  <si>
    <t>02122.010498/2016-33; 02070.001713/2008-58</t>
  </si>
  <si>
    <t>01 - GR4</t>
  </si>
  <si>
    <t>1907</t>
  </si>
  <si>
    <t>0000.00.0228</t>
  </si>
  <si>
    <t>RESERVA EXTRATIVISTA SÃO JOÃO DA PONTA</t>
  </si>
  <si>
    <t>02122.001335/2019-11</t>
  </si>
  <si>
    <t>43 - GR1</t>
  </si>
  <si>
    <t>0000.00.0230</t>
  </si>
  <si>
    <t>RESERVA EXTRATIVISTA BAIXO JURUÁ</t>
  </si>
  <si>
    <t>02070.000369/2008-80</t>
  </si>
  <si>
    <t xml:space="preserve">ver obs. </t>
  </si>
  <si>
    <t>0000.00.0231</t>
  </si>
  <si>
    <t>RESERVA EXTRATIVISTA DO BATOQUE</t>
  </si>
  <si>
    <t>02070.001022/2012-31</t>
  </si>
  <si>
    <t>fls. 350</t>
  </si>
  <si>
    <t>0000.00.0232</t>
  </si>
  <si>
    <t>RESERVA EXTRATIVISTA DO CAZUMBÁ-IRACEMA</t>
  </si>
  <si>
    <t>02002.001175/2005-62</t>
  </si>
  <si>
    <t>550 - GR1</t>
  </si>
  <si>
    <t>0000.00.0233</t>
  </si>
  <si>
    <t>RESERVA EXTRATIVISTA LAGO DO CUNIÃ</t>
  </si>
  <si>
    <t>02001.000883/2006-77</t>
  </si>
  <si>
    <t>0000.00.0234</t>
  </si>
  <si>
    <t>RESERVA EXTRATIVISTA MANDIRA</t>
  </si>
  <si>
    <t>02001.007323/2005-62</t>
  </si>
  <si>
    <t>061</t>
  </si>
  <si>
    <t>2773</t>
  </si>
  <si>
    <t>0000.00.0235</t>
  </si>
  <si>
    <t>RESERVA EXTRATIVISTA MÉDIO JURUÁ</t>
  </si>
  <si>
    <t>02070.003722/2010-06 02070.002825/2013-93</t>
  </si>
  <si>
    <t>105</t>
  </si>
  <si>
    <t>950 GR1</t>
  </si>
  <si>
    <t>0000.00.0238</t>
  </si>
  <si>
    <t>RESERVA EXTRATIVISTA DO RIO CAUTÁRIO</t>
  </si>
  <si>
    <t>02070.000718/2009-44</t>
  </si>
  <si>
    <t>133</t>
  </si>
  <si>
    <t>0000.00.0239</t>
  </si>
  <si>
    <t>RESERVA EXTRATIVISTA DO RIO JUTAÍ</t>
  </si>
  <si>
    <t>02001.002347/2006-14</t>
  </si>
  <si>
    <t>ver obs</t>
  </si>
  <si>
    <t>0000.00.0240</t>
  </si>
  <si>
    <t>RESERVA EXTRATIVISTA EXTREMO NORTE DO TOCANTINS</t>
  </si>
  <si>
    <t>02070.000903/2011-53</t>
  </si>
  <si>
    <t>FLS .221 - Processo de Criação</t>
  </si>
  <si>
    <t>0000.00.0241</t>
  </si>
  <si>
    <t>RESERVA EXTRATIVISTA IPAÚ-ANILZINHO</t>
  </si>
  <si>
    <t>02070.002365/2008-36</t>
  </si>
  <si>
    <t>111</t>
  </si>
  <si>
    <t>001 CR4</t>
  </si>
  <si>
    <t>0000.00.0242</t>
  </si>
  <si>
    <t>RESERVA EXTRATIVISTA DO LAGO DO CAPANÃ GRANDE</t>
  </si>
  <si>
    <t>02120.000025/2019-91; 02001.000098/2007-03</t>
  </si>
  <si>
    <t>0000.00.0243</t>
  </si>
  <si>
    <t>RESERVA EXTRATIVISTA MAE GRANDE DE CURUÇA</t>
  </si>
  <si>
    <t>02122.001184/2018-10</t>
  </si>
  <si>
    <t>0000.00.0244</t>
  </si>
  <si>
    <t>RESERVA EXTRATIVISTA MAPUÁ</t>
  </si>
  <si>
    <t>02070.000515/2008-77</t>
  </si>
  <si>
    <t>0000.00.0245</t>
  </si>
  <si>
    <t>RESERVA EXTRATIVISTA MARINHA DA BAIA DE IGUAPÉ</t>
  </si>
  <si>
    <t>02070.002813/2009-82  02070.000805/2014-69 02125.010541/2016-31</t>
  </si>
  <si>
    <t>0000.00.0246</t>
  </si>
  <si>
    <t>RESERVA EXTRATIVISTA MARINHA DA LAGOA DO JEQUIÁ</t>
  </si>
  <si>
    <t xml:space="preserve">02061.000253/2009-31 </t>
  </si>
  <si>
    <t>0000.00.0247</t>
  </si>
  <si>
    <t>RESERVA EXTRATIVISTA MARINHA ARAI-PEROBA</t>
  </si>
  <si>
    <t>0000.00.0248</t>
  </si>
  <si>
    <t>RESERVA EXTRATIVISTA MARINHA CAETÉTAPERAÇU</t>
  </si>
  <si>
    <t>02001.001116/2007-66</t>
  </si>
  <si>
    <t>0000.00.0249</t>
  </si>
  <si>
    <t>RESERVA EXTRATIVISTA MARINHA DE GURUPI-PIRIÁ</t>
  </si>
  <si>
    <t>02001.005339/2007-01 02122.000281/2017-04</t>
  </si>
  <si>
    <t>0000.00.0250</t>
  </si>
  <si>
    <t>RESERVA EXTRATIVISTA MARINHA TRACUATEUA</t>
  </si>
  <si>
    <t>02001.003805/2007-13</t>
  </si>
  <si>
    <t>0000.00.0251</t>
  </si>
  <si>
    <t>RESERVA EXTRATIVISTA MARINHA DO ARRAIAL DO CABO</t>
  </si>
  <si>
    <t>02070.002017/2008-69</t>
  </si>
  <si>
    <t>204 CR8</t>
  </si>
  <si>
    <t>0000.00.0252</t>
  </si>
  <si>
    <t>RESERVA EXTRATIVISTA CORUMBAU</t>
  </si>
  <si>
    <t xml:space="preserve">02001.007160/2003-56 </t>
  </si>
  <si>
    <t>63</t>
  </si>
  <si>
    <t>0000.00.0253</t>
  </si>
  <si>
    <t>RESERVA EXTRATIVISTA DE CANAVIEIRAS</t>
  </si>
  <si>
    <t>02070.001687/2009-49</t>
  </si>
  <si>
    <t>03</t>
  </si>
  <si>
    <t>0000.00.0254</t>
  </si>
  <si>
    <t>RESERVA EXTRATIVISTA MARINHA DE SOURE</t>
  </si>
  <si>
    <t>02122.000475/2017-00</t>
  </si>
  <si>
    <t>0000.00.0255</t>
  </si>
  <si>
    <t>RESERVA EXTRATIVISTA MARINHA PIRAJUBAÉ</t>
  </si>
  <si>
    <t>02070.001421/2009-04 02178.000034/2014-10 02070.000048/2012-61</t>
  </si>
  <si>
    <t>113</t>
  </si>
  <si>
    <t>004 CR9</t>
  </si>
  <si>
    <t>0060954</t>
  </si>
  <si>
    <t>0000.00.0256</t>
  </si>
  <si>
    <t>RESERVA EXTRATIVISTA RIO OURO PRETO</t>
  </si>
  <si>
    <t>02024.001176/2003-97</t>
  </si>
  <si>
    <t>089</t>
  </si>
  <si>
    <t>0000.00.0257</t>
  </si>
  <si>
    <t>RESERVA EXTRATIVISTA RIOZINHO DA LIBERDADE</t>
  </si>
  <si>
    <t>02070.001124/2012-56 02119.000966/2017-00; 02119.001214/2022-15</t>
  </si>
  <si>
    <t>440 GR1</t>
  </si>
  <si>
    <t>0000.00.0258</t>
  </si>
  <si>
    <t>RESERVA EXTRATIVISTA RIOZINHO DO ANFRÍSIO</t>
  </si>
  <si>
    <t>02001.004521/2007-36 02121.000016/2018-17</t>
  </si>
  <si>
    <t>0000.00.0259</t>
  </si>
  <si>
    <t>RESERVA EXTRATIVISTA TAPAJÓS - ARAPIUNS</t>
  </si>
  <si>
    <t>02121.000140/2018-74 02001.008459/2002-47 02121.000429/2021-99</t>
  </si>
  <si>
    <t>050</t>
  </si>
  <si>
    <t>0000.00.0260</t>
  </si>
  <si>
    <t>RESERVA EXTRATIVISTA VERDE PARA SEMPRE</t>
  </si>
  <si>
    <t>02070.000383/2011-89</t>
  </si>
  <si>
    <t>001</t>
  </si>
  <si>
    <t>0000.00.0261</t>
  </si>
  <si>
    <t>ESTAÇÃO ECOLÓGICA DE MATA PRETA</t>
  </si>
  <si>
    <t>02070.001904/2011-15; 02070.003951/2010-12</t>
  </si>
  <si>
    <t>078</t>
  </si>
  <si>
    <t>0000.00.0262</t>
  </si>
  <si>
    <t>PARQUE NACIONAL DAS ARAUCÁRIAS</t>
  </si>
  <si>
    <t>02070.001904/2011-15; 02026.002058/2009-71</t>
  </si>
  <si>
    <t>0000.00.0263</t>
  </si>
  <si>
    <t>ESTAÇÃO ECOLÓGICA DA GUANABARA</t>
  </si>
  <si>
    <t>02070.000940/2011-61 02126.001742/2017-18</t>
  </si>
  <si>
    <t>0000.00.0264</t>
  </si>
  <si>
    <t>PARQUE NACIONAL DO RIO NOVO</t>
  </si>
  <si>
    <t>02070.000939/2011-37</t>
  </si>
  <si>
    <t>0000.00.0265</t>
  </si>
  <si>
    <t>FLORESTA NACIONAL DO TRAIRÃO</t>
  </si>
  <si>
    <t>02048.000527/2007-06</t>
  </si>
  <si>
    <t>032</t>
  </si>
  <si>
    <t>069</t>
  </si>
  <si>
    <t>0000.00.0266</t>
  </si>
  <si>
    <t>FLORESTA NACIONAL DO JAMANXIM</t>
  </si>
  <si>
    <t>02070.002596/2009-21</t>
  </si>
  <si>
    <t>0000.00.0267</t>
  </si>
  <si>
    <t>PARQUE NACIONAL DO JAMANXIM</t>
  </si>
  <si>
    <t xml:space="preserve">02121.010488/2016-16 </t>
  </si>
  <si>
    <t>0000.00.0268</t>
  </si>
  <si>
    <t>ÁREA DE PROTEÇÃO AMBIENTAL DO TAPAJÓS</t>
  </si>
  <si>
    <t>02070.002764/2011-01</t>
  </si>
  <si>
    <t>0000.00.0269</t>
  </si>
  <si>
    <t>FLORESTA NACIONAL DO IBURA</t>
  </si>
  <si>
    <t>02140.000001/2013-16</t>
  </si>
  <si>
    <t>0000.00.0270</t>
  </si>
  <si>
    <t>FLORESTA NACIONAL DO CREPORI</t>
  </si>
  <si>
    <t>02070.002196/2008-34 02070.001752/2011-51 02121.000612/2017-16</t>
  </si>
  <si>
    <t>0000.00.0271</t>
  </si>
  <si>
    <t>FLORESTA NACIONAL DO AMANÁ</t>
  </si>
  <si>
    <t>02070.002189/2008-12 2121.00612/2017-16 02070.002189/2008-32</t>
  </si>
  <si>
    <t>0000.00.0272</t>
  </si>
  <si>
    <t>PARQUE NACIONAL DA CHAPADA DAS MESAS</t>
  </si>
  <si>
    <t>02070.001842/2012-22</t>
  </si>
  <si>
    <t>FLS. 155</t>
  </si>
  <si>
    <t>0000.00.0273</t>
  </si>
  <si>
    <t>RESERVA EXTRATIVISTA ARIÓCA PRUANÃ</t>
  </si>
  <si>
    <t>02122.000047/2017-79; 02070.001200/2012-23</t>
  </si>
  <si>
    <t>3</t>
  </si>
  <si>
    <t>0000.00.0274</t>
  </si>
  <si>
    <t>RESERVA EXTRATIVISTA DO ALTO TARAUACÁ</t>
  </si>
  <si>
    <t>02070.005466/2010-83</t>
  </si>
  <si>
    <t>0000.00.0275</t>
  </si>
  <si>
    <t>RESERVA BIOLÓGICA DAS PEROBAS</t>
  </si>
  <si>
    <t>02070.002761/2009-44 (nao localizado) - 2070.001841/2011-05</t>
  </si>
  <si>
    <t>04 CR9</t>
  </si>
  <si>
    <t>03 G5</t>
  </si>
  <si>
    <t>0000.00.0276</t>
  </si>
  <si>
    <t>RESERVA BIOLÓGICA DAS ARAUCÁRIAS</t>
  </si>
  <si>
    <t>0000.00.0277</t>
  </si>
  <si>
    <t>PARQUE NACIONAL DOS CAMPOS GERAIS</t>
  </si>
  <si>
    <t>02127.001450/2017-75</t>
  </si>
  <si>
    <t>0000.00.0278</t>
  </si>
  <si>
    <t>REFÚGIO DE VIDA SILVESTRE DOS CAMPOS DE PALMAS</t>
  </si>
  <si>
    <t>02070.002384/2014-75; 02057.000043/2010-45; 02070.001904/2011-15</t>
  </si>
  <si>
    <t>36</t>
  </si>
  <si>
    <t>0000.00.0279</t>
  </si>
  <si>
    <t>RESERVA EXTRATIVISTA DE CURURUPU</t>
  </si>
  <si>
    <t>02070.000361/2011-19</t>
  </si>
  <si>
    <t>035</t>
  </si>
  <si>
    <t>0000.00.0280</t>
  </si>
  <si>
    <t>RESERVA EXTRATIVISTA RIO IRIRI</t>
  </si>
  <si>
    <t>02001.004552/2007-81 02121.000026/2018-44</t>
  </si>
  <si>
    <t>14</t>
  </si>
  <si>
    <t>0000.00.0281</t>
  </si>
  <si>
    <t>PARQUE NACIONAL DO JURUENA</t>
  </si>
  <si>
    <t>02070.000473/2010-99</t>
  </si>
  <si>
    <t>fls. 249</t>
  </si>
  <si>
    <t>0000.00.0282</t>
  </si>
  <si>
    <t>RESERVA EXTRATIVISTA TERRA GRANDE PRACUUBA</t>
  </si>
  <si>
    <t>02070.004043/2011-27</t>
  </si>
  <si>
    <t>0000.00.0283</t>
  </si>
  <si>
    <t>RESERVA EXTRATIVISTA DO RIO UNINI</t>
  </si>
  <si>
    <t>02070.002612/2008-02</t>
  </si>
  <si>
    <t>0000.00.0284</t>
  </si>
  <si>
    <t>PARQUE NACIONAL DOS CAMPOS AMAZÔNICOS</t>
  </si>
  <si>
    <t>02070.002737/2012-19</t>
  </si>
  <si>
    <t>0000.00.0285</t>
  </si>
  <si>
    <t>RESERVA EXTRATIVISTA ARAPIXI</t>
  </si>
  <si>
    <t>02070.001363/2009-19</t>
  </si>
  <si>
    <t>0000.00.0287</t>
  </si>
  <si>
    <t>RESERVA EXTRATIVISTA LAGO DO CEDRO</t>
  </si>
  <si>
    <t>02070.003799/2011-59</t>
  </si>
  <si>
    <t>002 CR10</t>
  </si>
  <si>
    <t xml:space="preserve">SEI n. 0403096,  fls. 91 </t>
  </si>
  <si>
    <t>0000.00.0288</t>
  </si>
  <si>
    <t>RESERVA EXTRATIVISTA GURUPÁ-MELGAÇO</t>
  </si>
  <si>
    <t>02070.002662/2011-87; 02122.000658/2021-01</t>
  </si>
  <si>
    <t>46 GR1</t>
  </si>
  <si>
    <t>0000.00.1517</t>
  </si>
  <si>
    <t>RESERVA EXTRATIVISTA ALTO JURUÁ</t>
  </si>
  <si>
    <t>02070.000834/2011-88</t>
  </si>
  <si>
    <t>67</t>
  </si>
  <si>
    <t>0000.00.1518</t>
  </si>
  <si>
    <t>RESERVA EXTRATIVISTA RIO CAJARI</t>
  </si>
  <si>
    <t>0000.00.1519</t>
  </si>
  <si>
    <t>RESERVA EXTRATIVISTA DO CIRIÁCO</t>
  </si>
  <si>
    <t>02001.004160/2004-85</t>
  </si>
  <si>
    <t>0000.00.1520</t>
  </si>
  <si>
    <t>RESERVA EXTRATIVISTA QUILOMBO DO FRECHAL</t>
  </si>
  <si>
    <t>02070.000646/2011-50 02070.005572/2018-14 02071.000067/2017-92</t>
  </si>
  <si>
    <t>0000.00.1521</t>
  </si>
  <si>
    <t>ÁREA DE PROTEÇÃO AMBIENTAL BACIA DO PARAÍBA DO SUL</t>
  </si>
  <si>
    <t>02070.001125/2012-09</t>
  </si>
  <si>
    <t>0000.00.1563</t>
  </si>
  <si>
    <t>RESERVA EXTRATIVISTA ACAÚ-GOIANA</t>
  </si>
  <si>
    <t>02070.001582/2008-17</t>
  </si>
  <si>
    <t>0000.00.1564</t>
  </si>
  <si>
    <t>RESERVA EXTRATIVISTA CHAPADA LIMPA</t>
  </si>
  <si>
    <t>02070.000359/2011-40</t>
  </si>
  <si>
    <t>0000.00.1605</t>
  </si>
  <si>
    <t>FLORESTA NACIONAL DE NEGREIROS</t>
  </si>
  <si>
    <t>02070.000831/2012-25</t>
  </si>
  <si>
    <t>0000.00.1606</t>
  </si>
  <si>
    <t>RESERVA EXTRATIVISTA DO MÉDIO PURÚS</t>
  </si>
  <si>
    <t>02070.003509/2010-96</t>
  </si>
  <si>
    <t>2529</t>
  </si>
  <si>
    <t>0000.00.1612</t>
  </si>
  <si>
    <t>FLORESTA NACIONAL DO IQUIRI</t>
  </si>
  <si>
    <t>02070.001726/2011-22</t>
  </si>
  <si>
    <t>0000.00.1626</t>
  </si>
  <si>
    <t>PARQUE NACIONAL NASCENTES DO LAGO JARI</t>
  </si>
  <si>
    <t>02120.000077/2011-18</t>
  </si>
  <si>
    <t>0000.00.1628</t>
  </si>
  <si>
    <t>RESERVA EXTRATIVISTA ITUXÍ</t>
  </si>
  <si>
    <t>02119.001012/2023-54; 02070.003487/2010-64</t>
  </si>
  <si>
    <t>0000.00.1633</t>
  </si>
  <si>
    <t>PARQUE NACIONAL MAPINGUARI</t>
  </si>
  <si>
    <t>02070.003192/2012-50</t>
  </si>
  <si>
    <t>0000.00.1635</t>
  </si>
  <si>
    <t>RESERVA EXTRATIVISTA RIO XINGU</t>
  </si>
  <si>
    <t>02070.000671/2010-52</t>
  </si>
  <si>
    <t>0000.00.1683</t>
  </si>
  <si>
    <t>ÁREA DE PROTEÇÃO AMBIENTAL SERRA DA MERUOCA</t>
  </si>
  <si>
    <t>02123.000054/2015-7</t>
  </si>
  <si>
    <t>1028</t>
  </si>
  <si>
    <t>0000.00.1808</t>
  </si>
  <si>
    <t>RESERVA EXTRATIVISTA DE CASSURUBÁ</t>
  </si>
  <si>
    <t>02070.003722/2011-89</t>
  </si>
  <si>
    <t>0000.00.1809</t>
  </si>
  <si>
    <t>RESERVA EXTRATIVISTA PRAINHA DO CANTO VERDE</t>
  </si>
  <si>
    <t>02070.004322/2010-27 02124.000858/2017-50 02070.000375/2011-32  02124.002144/2018-67</t>
  </si>
  <si>
    <t>0000.00.1810</t>
  </si>
  <si>
    <t>RESERVA EXTRATIVISTA RENASCER</t>
  </si>
  <si>
    <t>02121.001535/2018-94; 02070.000901/2012-45; 02070.002376/2013-83</t>
  </si>
  <si>
    <t>0000.00.1812</t>
  </si>
  <si>
    <t>MONUMENTO NATURAL DO RIO SÃO FRANCISCO</t>
  </si>
  <si>
    <t>02070.002837/2012-37 02124.000277/2015-56</t>
  </si>
  <si>
    <t>0000.00.1813</t>
  </si>
  <si>
    <t>REFÚGIO DE VIDA SILVESTRE DO RIO DOS FRADES</t>
  </si>
  <si>
    <t>02193.000001/2011-21 02070.002708/2011-68</t>
  </si>
  <si>
    <t>0000.00.1880</t>
  </si>
  <si>
    <t>REFÚGIO DE VIDA SILVESTRE DE UNA</t>
  </si>
  <si>
    <t>02125.011092/2016-48</t>
  </si>
  <si>
    <t>0000.00.1907</t>
  </si>
  <si>
    <t>REFÚGIO DE VIDA SILVESTRE DE BOA NOVA</t>
  </si>
  <si>
    <t>02125.000004/2015-00 02125.010196/2016-35</t>
  </si>
  <si>
    <t>3342166 p. 360 (fl. 580)</t>
  </si>
  <si>
    <t>0000.00.1908</t>
  </si>
  <si>
    <t>PARQUE NACIONAL DE BOA NOVA</t>
  </si>
  <si>
    <t>02125.000004/2015-00</t>
  </si>
  <si>
    <t>3342166 FL.576/578</t>
  </si>
  <si>
    <t>0000.00.1909</t>
  </si>
  <si>
    <t>PARQUE NACIONAL DA SERRA DAS LONTRAS</t>
  </si>
  <si>
    <t>02125.000200/2019-08</t>
  </si>
  <si>
    <t> 1868 GR-2</t>
  </si>
  <si>
    <t>0000.00.1910</t>
  </si>
  <si>
    <t>PARQUE NACIONAL DO ALTO CARIRI</t>
  </si>
  <si>
    <t>02125.000260/2017-51</t>
  </si>
  <si>
    <t>1018</t>
  </si>
  <si>
    <t>0000.00.1911</t>
  </si>
  <si>
    <t>REFÚGIO DE VIDA SILVESTRE DE SANTA CRUZ</t>
  </si>
  <si>
    <t>02070.005073/2010-70 02125.000835/2020-31</t>
  </si>
  <si>
    <t>117</t>
  </si>
  <si>
    <t>201 CR7</t>
  </si>
  <si>
    <t>0000.00.1912</t>
  </si>
  <si>
    <t>ÁREA DE PROTEÇÃO AMBIENTAL COSTA DAS ALGAS</t>
  </si>
  <si>
    <t>02070.005074/2010-14</t>
  </si>
  <si>
    <t>118</t>
  </si>
  <si>
    <t>200 CR7</t>
  </si>
  <si>
    <t>0000.00.2633</t>
  </si>
  <si>
    <t>PARQUE NACIONAL DA FURNA FEIA</t>
  </si>
  <si>
    <t>02311.000003/2016­-31</t>
  </si>
  <si>
    <t>0000.00.2634</t>
  </si>
  <si>
    <t>RESERVA BIOLÓGICA BOM JESUS</t>
  </si>
  <si>
    <t>02127.002471/2018-99</t>
  </si>
  <si>
    <t>0000.00.2874</t>
  </si>
  <si>
    <t>PARQUE NACIONAL MARINHO DAS ILHAS DOS CURRAIS</t>
  </si>
  <si>
    <t>02127.001148/2022-84</t>
  </si>
  <si>
    <t> 1089</t>
  </si>
  <si>
    <t>0000.00.3131</t>
  </si>
  <si>
    <t>ESTAÇÃO ECOLÓGICA ALTO MAUÉS</t>
  </si>
  <si>
    <t>02120.000902/2019-23</t>
  </si>
  <si>
    <t>685</t>
  </si>
  <si>
    <t>0000.00.3132</t>
  </si>
  <si>
    <t>RESERVA EXTRATIVISTA MARINHA MOCAPAJUBA</t>
  </si>
  <si>
    <t>02122.001647/2017-54</t>
  </si>
  <si>
    <t>0000.00.3133</t>
  </si>
  <si>
    <t>RESERVA EXTRATIVISTA MARINHA MESTRE LUCINDO</t>
  </si>
  <si>
    <t xml:space="preserve"> 02122.010584/2016-46</t>
  </si>
  <si>
    <t>270</t>
  </si>
  <si>
    <t>0000.00.3134</t>
  </si>
  <si>
    <t>RESERVA EXTRATIVISTA MARINHA CUINARANA</t>
  </si>
  <si>
    <t>02122001419/2017-84</t>
  </si>
  <si>
    <t>0000.00.3135</t>
  </si>
  <si>
    <t>RESERVA DE DESENVOLVIMENTO SUSTENTÁVEL NASCENTES GERAIZEIRAS</t>
  </si>
  <si>
    <t>02128.000406/2017-38</t>
  </si>
  <si>
    <t>0000.00.3136</t>
  </si>
  <si>
    <t>PARQUE NACIONAL DA SERRA DO GANDARELA</t>
  </si>
  <si>
    <t>02128.012047/2016-81</t>
  </si>
  <si>
    <t>0000.00.3137</t>
  </si>
  <si>
    <t>PARQUE NACIONAL GUARICANA</t>
  </si>
  <si>
    <t>02127.011896/2016-27</t>
  </si>
  <si>
    <t>0000.00.3407</t>
  </si>
  <si>
    <t>ÁREA DE PROTEÇÃO AMBIENTAL DOS CAMPOS DE MANICORÉ</t>
  </si>
  <si>
    <t>02120.000364/2018-96</t>
  </si>
  <si>
    <t>0000.00.3408</t>
  </si>
  <si>
    <t>FLORESTA NACIONAL DE URUPADI</t>
  </si>
  <si>
    <t>02119.000037/2023-31</t>
  </si>
  <si>
    <t>0000.00.3409</t>
  </si>
  <si>
    <t>FLORESTA NACIONAL DO ARIPUANÃ</t>
  </si>
  <si>
    <t>02119.000250/2023-42</t>
  </si>
  <si>
    <t>3.248</t>
  </si>
  <si>
    <t>0000.00.3410</t>
  </si>
  <si>
    <t>PARQUE NACIONAL DO ACARI</t>
  </si>
  <si>
    <t>0000.00.3411</t>
  </si>
  <si>
    <t>RESERVA BIOLÓGICA DO MANICORÉ</t>
  </si>
  <si>
    <t>0000.00.3432</t>
  </si>
  <si>
    <t>REFÚGIO DE VIDA SILVESTRE DO ARQUIPÉLAGO DE ALCATRAZES</t>
  </si>
  <si>
    <t>02126.012943/2016-60 02126.010882/2016-04</t>
  </si>
  <si>
    <t>541</t>
  </si>
  <si>
    <t>0000.00.3519</t>
  </si>
  <si>
    <t>PARQUE NACIONAL DOS CAMPOS FERRUGINOSOS</t>
  </si>
  <si>
    <t>02122.000537/2021-51</t>
  </si>
  <si>
    <t>0000.00.3633</t>
  </si>
  <si>
    <t>ÁREA DE PROTEÇÃO AMBIENTAL DO ARQUIPÉLAGO DE TRINDADE E MARTIM VAZ</t>
  </si>
  <si>
    <t>0000.00.3642</t>
  </si>
  <si>
    <t>MONUMENTO NATURAL DAS ILHAS DE TRINDADE, MARTIM VAZ E DO MONTE COLUMBIA</t>
  </si>
  <si>
    <t>0000.00.3643</t>
  </si>
  <si>
    <t>ÁREA DE PROTEÇÃO AMBIENTAL DO ARQUIPÉLAGO DE SÃO PEDRO E SÃO PAULO</t>
  </si>
  <si>
    <t>0000.00.3644</t>
  </si>
  <si>
    <t>MONUMENTO NATURAL DO ARQUIPÉLAGO DE SÃO PEDRO E SÃO PAULO</t>
  </si>
  <si>
    <t>0000.00.3651</t>
  </si>
  <si>
    <t>RESERVA EXTRATIVISTA ITAPETININGA</t>
  </si>
  <si>
    <t>0000.00.3652</t>
  </si>
  <si>
    <t>PARQUE NACIONAL DO BOQUEIRÃO DA ONÇA</t>
  </si>
  <si>
    <t>0000.00.3653</t>
  </si>
  <si>
    <t>RESERVA EXTRATIVISTA DA BAÍA DO TUBARÃO</t>
  </si>
  <si>
    <t>02122.000617/2019-92</t>
  </si>
  <si>
    <t>0000.00.3654</t>
  </si>
  <si>
    <t>RESERVA EXTRATIVISTA ARAPIRANGA-TROMAÍ</t>
  </si>
  <si>
    <t>02122.001557/2019-25</t>
  </si>
  <si>
    <t>0000.00.3655</t>
  </si>
  <si>
    <t>ÁREA DE PROTEÇÃO AMBIENTAL DO BOQUEIRÃO DA ONÇA</t>
  </si>
  <si>
    <t>0000.00.3693</t>
  </si>
  <si>
    <t>RESERVA EXTRATIVISTA BAIXO RIO BRANCO-JAUAPERI</t>
  </si>
  <si>
    <t>02120.000586/2020-23</t>
  </si>
  <si>
    <t>0000.00.3694</t>
  </si>
  <si>
    <t>REFÚGIO DA VIDA SILVESTRE DA ARARINHA AZUL</t>
  </si>
  <si>
    <t>02124.000349/2019-99</t>
  </si>
  <si>
    <t>716</t>
  </si>
  <si>
    <t>0000.00.3696</t>
  </si>
  <si>
    <t>ÁREA DE PROTEÇÃO AMBIENTAL DA ARARINHA AZUL</t>
  </si>
  <si>
    <t>0000.00.4581</t>
  </si>
  <si>
    <t>PARQUE NACIONAL DA SERRA DO TEIXEIRA</t>
  </si>
  <si>
    <t>0000.00.4617</t>
  </si>
  <si>
    <t>FLORESTA NACIONAL DO PARIMA</t>
  </si>
  <si>
    <t>0000.00.0286</t>
  </si>
  <si>
    <t>RESERVA EXTRATIVISTA DO RECANTO DAS ARARAS DE TERRA RONCA</t>
  </si>
  <si>
    <t>02070.002342/2012-16</t>
  </si>
  <si>
    <t>0000.00.4777</t>
  </si>
  <si>
    <t>RESEX FILHOS DO MANGUE</t>
  </si>
  <si>
    <t>GR1 - Norte</t>
  </si>
  <si>
    <t>0000.00.4780</t>
  </si>
  <si>
    <t>RESEX VIRIANDEUA</t>
  </si>
  <si>
    <t>Código UC</t>
  </si>
  <si>
    <t>Nome da UC</t>
  </si>
  <si>
    <t>CR vinculada</t>
  </si>
  <si>
    <t>SEI Implementação do Conselho</t>
  </si>
  <si>
    <t>REGIMENTO INTERNO</t>
  </si>
  <si>
    <t>Regimento Interno SEI</t>
  </si>
  <si>
    <t>Reuniões Ordinárias/ano previstas no RI</t>
  </si>
  <si>
    <t>Situação  ano anterior (2023) - atividade em relação ao RI</t>
  </si>
  <si>
    <t>Situação 2024 (Ativo/Inativo/modificação/reativação)</t>
  </si>
  <si>
    <t>Data da última IMPLANTAÇÃO (posse das conselheiras)</t>
  </si>
  <si>
    <t>MONITORAMENTO 2023?</t>
  </si>
  <si>
    <t>PLANO DE AÇÃO 2024?</t>
  </si>
  <si>
    <t>REUNIÕES PLANEJADAS 2024 (NÃO REALIZADAS)</t>
  </si>
  <si>
    <t>REUNIÕES ORDINÁRIAS REALIZADAS - 2024</t>
  </si>
  <si>
    <t>REUNIÕES EXTRA REALIZADAS</t>
  </si>
  <si>
    <t>Fonte de recursos</t>
  </si>
  <si>
    <t>Custo de uma reunião ordinária (estimativa)</t>
  </si>
  <si>
    <t>Principais dificuldades</t>
  </si>
  <si>
    <t>RI precisa atualização?</t>
  </si>
  <si>
    <t>Composição precisa atualização?</t>
  </si>
  <si>
    <t>OBSERVAÇÕES</t>
  </si>
  <si>
    <t>02127.000835/2017-15</t>
  </si>
  <si>
    <t>MENOS REUNIÕES DO QUE NO RI</t>
  </si>
  <si>
    <t>Recursos humanos</t>
  </si>
  <si>
    <t>02167.000002/2015-16</t>
  </si>
  <si>
    <t>ATIVO</t>
  </si>
  <si>
    <t>R</t>
  </si>
  <si>
    <t>P</t>
  </si>
  <si>
    <t>02128.002804/2023-37</t>
  </si>
  <si>
    <t>NÃO HOUVE REUNIÕES</t>
  </si>
  <si>
    <t>ORÇAMENTO</t>
  </si>
  <si>
    <t>02126.000819/2024-61</t>
  </si>
  <si>
    <t>1226837</t>
  </si>
  <si>
    <t>GEF MAR</t>
  </si>
  <si>
    <t>02124.002887/2023-02</t>
  </si>
  <si>
    <t>Recursos humanos; Dificuldade de mobilização</t>
  </si>
  <si>
    <t>02070.001750/2011-61</t>
  </si>
  <si>
    <t>COMPENSAÇÃO AMBIENTAL</t>
  </si>
  <si>
    <t>02070.002706/2011-79</t>
  </si>
  <si>
    <t>02201.000145/2014-83</t>
  </si>
  <si>
    <t>REUNIÕES DE ACORDO COM O RI</t>
  </si>
  <si>
    <t>02292.000008/2014-77</t>
  </si>
  <si>
    <t>02253.000020/2016-18</t>
  </si>
  <si>
    <t>02126.000509/2024-47</t>
  </si>
  <si>
    <t>02124.001181/2018-58</t>
  </si>
  <si>
    <t>02127.002466/2018-86</t>
  </si>
  <si>
    <t>02124.000315/2015-71</t>
  </si>
  <si>
    <t>INATIVO</t>
  </si>
  <si>
    <t>02070.001827/2011-01</t>
  </si>
  <si>
    <t>02128.001767/2020-05</t>
  </si>
  <si>
    <t>02127.001239/2017-52</t>
  </si>
  <si>
    <t>02127.001352/2019-08</t>
  </si>
  <si>
    <t>02128.001090/2023-40</t>
  </si>
  <si>
    <t>02128.001252/2018-82</t>
  </si>
  <si>
    <t xml:space="preserve">02070.002708/2012-49 </t>
  </si>
  <si>
    <t>02070.001840/2011-52</t>
  </si>
  <si>
    <t>02072.000085/2023-11</t>
  </si>
  <si>
    <t>02120.001284/2017-77</t>
  </si>
  <si>
    <t>02127.010285/2016-61</t>
  </si>
  <si>
    <t>02070.003009/2012-16</t>
  </si>
  <si>
    <t>680019 p.107 (FL. 103)</t>
  </si>
  <si>
    <t>02124.003224/2021-35</t>
  </si>
  <si>
    <t>02120.001453/2023-17</t>
  </si>
  <si>
    <t>ARPA</t>
  </si>
  <si>
    <t>02127.000641/2017-10</t>
  </si>
  <si>
    <t>02119.000266/2024-36</t>
  </si>
  <si>
    <t>02070.003047/2011-98</t>
  </si>
  <si>
    <t>02120.001224/2018-35</t>
  </si>
  <si>
    <t>02122.000425/2019-86</t>
  </si>
  <si>
    <t>02070.001966/2011-27</t>
  </si>
  <si>
    <t>Recursos financeiros; Dificuldade de mobilização;</t>
  </si>
  <si>
    <t>02120.000117/2019-71</t>
  </si>
  <si>
    <t>em reunião com a CGSam, foi relatada uma reunião em 2023, mas no processo consta documento de 2024 falando que a última reunião foi em 2019</t>
  </si>
  <si>
    <t>02070.001811/2011-91</t>
  </si>
  <si>
    <t>5834304 p.18 (fl. 58)</t>
  </si>
  <si>
    <t>02070.001825/2011-12</t>
  </si>
  <si>
    <t>02126.012943/2016-60</t>
  </si>
  <si>
    <t>02119.001436/2024-08; 02119.000885/2022-69</t>
  </si>
  <si>
    <t>02070.001955/2011-47; 02124.001494/2019-97</t>
  </si>
  <si>
    <t>Dificuldade de mobilização;Complexidade na gestão;</t>
  </si>
  <si>
    <t>020070.002005/2011-30</t>
  </si>
  <si>
    <t>02124.000212/2015-19</t>
  </si>
  <si>
    <t>02129.000173/2017-63</t>
  </si>
  <si>
    <t>a gestão informou que não pretende implementar o conselho (17298016)</t>
  </si>
  <si>
    <t>02070.000377/2011-21</t>
  </si>
  <si>
    <t>EM REATIVAÇÃO</t>
  </si>
  <si>
    <t>02126.001968/2018-08</t>
  </si>
  <si>
    <t>02127.002504/2018-09</t>
  </si>
  <si>
    <t>02070.001914/2011-51</t>
  </si>
  <si>
    <t>3326444, p.303 (fl. 342)</t>
  </si>
  <si>
    <t>02070.001916/2011-40; 02124.011749/2016-87</t>
  </si>
  <si>
    <t>02070.001915/2011-03</t>
  </si>
  <si>
    <t>02120.001114/2017-92</t>
  </si>
  <si>
    <t>02119.001515/2019-43</t>
  </si>
  <si>
    <t>02127.001520/2017-95</t>
  </si>
  <si>
    <t>CR Belém</t>
  </si>
  <si>
    <t>02122.000455/2017-21</t>
  </si>
  <si>
    <t>02119.001073/2019-35</t>
  </si>
  <si>
    <t>02070.001921/2011-52</t>
  </si>
  <si>
    <t>9451400, p. 265 (fl. 133)</t>
  </si>
  <si>
    <t>02072.000111/2017-54; 02072.000167/2017-17</t>
  </si>
  <si>
    <t>02121.010308/2016-98</t>
  </si>
  <si>
    <t>02119.000267/2024-81; 02119.000487/2018-66</t>
  </si>
  <si>
    <t>KFW</t>
  </si>
  <si>
    <t>02070.001967/2011-71</t>
  </si>
  <si>
    <t>0417738 p. 179 (fl. 778)</t>
  </si>
  <si>
    <t>02070.000387/2011-67</t>
  </si>
  <si>
    <t>02125.000118/2022-71</t>
  </si>
  <si>
    <t>02070.001964/2011-38</t>
  </si>
  <si>
    <t>02128.010575/2016-03; 02070.002011/2011-97</t>
  </si>
  <si>
    <t>4472901, p. 281 (fl.522)</t>
  </si>
  <si>
    <t>02070.001666/2012-29</t>
  </si>
  <si>
    <t>02070.001943/2011-12</t>
  </si>
  <si>
    <t>1092805, p.217</t>
  </si>
  <si>
    <t>02070.000033/2012-01</t>
  </si>
  <si>
    <t>02119.001219/2019-42</t>
  </si>
  <si>
    <t>02121.001632/2019-68</t>
  </si>
  <si>
    <t>02128.002177/2018-77</t>
  </si>
  <si>
    <t>02120.000157/2018-31</t>
  </si>
  <si>
    <t>02122.001199/2022-56</t>
  </si>
  <si>
    <t>02124.003223/2021-91; 02001.004260/2007-54</t>
  </si>
  <si>
    <t>GEF TERRESTRE</t>
  </si>
  <si>
    <t>02119.011415/2016-82</t>
  </si>
  <si>
    <t>2430385, p. 281 (fl. 141)</t>
  </si>
  <si>
    <t>02119.001348/2017-79</t>
  </si>
  <si>
    <t>02119.000279/2022-43</t>
  </si>
  <si>
    <t>02125.000472/2023-86</t>
  </si>
  <si>
    <t>02070.001929/2011-19</t>
  </si>
  <si>
    <t>02122.000924/2017-10</t>
  </si>
  <si>
    <t>02070.001928/2011-74</t>
  </si>
  <si>
    <t>17429074, p.129</t>
  </si>
  <si>
    <t>02126.000117/2015-97</t>
  </si>
  <si>
    <t>02126.001648/2017-69</t>
  </si>
  <si>
    <t>02127.002054/2019-27</t>
  </si>
  <si>
    <t>02127.012804/2016-26</t>
  </si>
  <si>
    <t>02070.001956/2011-91</t>
  </si>
  <si>
    <t>02127.011514/2016-65</t>
  </si>
  <si>
    <t>02127.001509/2018-14</t>
  </si>
  <si>
    <t>3364676, p. 5 (fl. 05)</t>
  </si>
  <si>
    <t>02070.001895/2011-62</t>
  </si>
  <si>
    <t>02070.001805/2011-33</t>
  </si>
  <si>
    <t>02070.001787/2011-90</t>
  </si>
  <si>
    <t>02128.001642/2019-33</t>
  </si>
  <si>
    <t>02127.001927/2017-12</t>
  </si>
  <si>
    <t>0463321, p.14 (fl. 14)</t>
  </si>
  <si>
    <t>02126.002453/2017-36</t>
  </si>
  <si>
    <t>02126.000161/2021-45; 02070.001780/2011-78</t>
  </si>
  <si>
    <t>02129.010216/2016-38</t>
  </si>
  <si>
    <t>1331567, P. 80 (FL. 526)</t>
  </si>
  <si>
    <t>EM MODIFICAÇÃO</t>
  </si>
  <si>
    <t>02128.001673/2018-11</t>
  </si>
  <si>
    <t>02070.000380/2011-45</t>
  </si>
  <si>
    <t>02119.010137/2016-46</t>
  </si>
  <si>
    <t>02070.001758/2011-28</t>
  </si>
  <si>
    <t>02070.000055/2013-44</t>
  </si>
  <si>
    <t>02126.000184/2016-55</t>
  </si>
  <si>
    <t>02127.001856/2021-34</t>
  </si>
  <si>
    <t>02070.001775/2011-65; 02084.000012/2015-71</t>
  </si>
  <si>
    <t>E</t>
  </si>
  <si>
    <t>02129.000006/2016-55</t>
  </si>
  <si>
    <t>02123.002888/2018-91</t>
  </si>
  <si>
    <t>02070.001764/2011-85</t>
  </si>
  <si>
    <t>02070.001766/2011-74</t>
  </si>
  <si>
    <t>0769219, p. 110 (fl. 294)</t>
  </si>
  <si>
    <t>02128.000501/2023-80</t>
  </si>
  <si>
    <t>02123.010858/2016-97</t>
  </si>
  <si>
    <t>02119.000890/2024-33</t>
  </si>
  <si>
    <t>02070.001790/2011-11</t>
  </si>
  <si>
    <t>02198.000033/2015-18</t>
  </si>
  <si>
    <t>https://www.icmbio.gov.br/parnasaojoaquim/images/stories/REGIMENTO_2020.pdf</t>
  </si>
  <si>
    <t>02123.010572/2016-10</t>
  </si>
  <si>
    <t>02070.001788/2011-34</t>
  </si>
  <si>
    <t>356772, p. 115 (fl. 114)</t>
  </si>
  <si>
    <t>02129.000120/2019-12</t>
  </si>
  <si>
    <t>02070.001792/2011-01</t>
  </si>
  <si>
    <t>02125.000253/2020-54</t>
  </si>
  <si>
    <t>02070.001797/2011-25</t>
  </si>
  <si>
    <t>02070.001789/2011-89</t>
  </si>
  <si>
    <t>02120.000736/2019-65</t>
  </si>
  <si>
    <t>02070.001807/2011-22</t>
  </si>
  <si>
    <t>02120.005800/2023-81</t>
  </si>
  <si>
    <t>02120.005880/2023-74</t>
  </si>
  <si>
    <t>02123.000106/2018-80</t>
  </si>
  <si>
    <t>02070.004007/2011-63; 02070.003542/2011-05</t>
  </si>
  <si>
    <t>6056, p. 250</t>
  </si>
  <si>
    <t>02125.010113/2016-16</t>
  </si>
  <si>
    <t>02122.001473/2019-91</t>
  </si>
  <si>
    <t>02119.000107/2023-51; 02119.001293/2022-64</t>
  </si>
  <si>
    <t>02127.000447/2017-34</t>
  </si>
  <si>
    <t>02075.000024/2014-24</t>
  </si>
  <si>
    <t>171014, p. 32 (fl. 83)</t>
  </si>
  <si>
    <t>02120.000319/2019-12</t>
  </si>
  <si>
    <t>5166012, p. 427 (fl. 195)</t>
  </si>
  <si>
    <t>02125.001424/2024-96</t>
  </si>
  <si>
    <t>02070.001909/2011-48</t>
  </si>
  <si>
    <t>10508007, p. 39 (fl. 32)</t>
  </si>
  <si>
    <t>02070.001816/2011-13</t>
  </si>
  <si>
    <t>02124.011244/2016-12</t>
  </si>
  <si>
    <t>02125.000706/2017-47</t>
  </si>
  <si>
    <t>02125.001624/2024-49</t>
  </si>
  <si>
    <t>02119.001890/2018-11</t>
  </si>
  <si>
    <t>02122.000261/2023-73; 02122.000809/2022-02</t>
  </si>
  <si>
    <t>02208.000001/2016-29</t>
  </si>
  <si>
    <t>02121.001633/2019-11</t>
  </si>
  <si>
    <t>02122.001395/2019-25</t>
  </si>
  <si>
    <t>02070.001856/2011-65</t>
  </si>
  <si>
    <t>02120.000558/2019-72</t>
  </si>
  <si>
    <t>02248.000026/2015-75</t>
  </si>
  <si>
    <t>51314, p. 25</t>
  </si>
  <si>
    <t>02070.003594/2011-73</t>
  </si>
  <si>
    <t>3262838, p. 20 (fl. 162)</t>
  </si>
  <si>
    <t>02122.000458/2023-11</t>
  </si>
  <si>
    <t>02120.000120/2021-17</t>
  </si>
  <si>
    <t xml:space="preserve">CR Porto Velho  </t>
  </si>
  <si>
    <t>02119.000106/2023-14; 02119.001288/2022-51</t>
  </si>
  <si>
    <t>02119.000669/2017-56 (Documentos do dia a dia); 02119.001638/2018-01 (Registros das reuniões)</t>
  </si>
  <si>
    <t>02070.001479/2011-64</t>
  </si>
  <si>
    <t>Dificuldade de encontrar datas disponíveis em comum para os conselheiros e de manter uma regularidade mais constante das reuniões. Logística complexa e dispendiosa em algumas regiões da Resex. Gestão do tempo, da pauta e da dinâmica (grande de demanda de temas para pouco tempo). Manutenção do engajamento com um Plano de Ação.</t>
  </si>
  <si>
    <t>02070.001822/2011-71</t>
  </si>
  <si>
    <t>02070.001793/2011-47</t>
  </si>
  <si>
    <t>processo não está acessível</t>
  </si>
  <si>
    <t>02122.000458/2017-64</t>
  </si>
  <si>
    <t>02120.000381/2020-48</t>
  </si>
  <si>
    <t>02070.001669/2012-62</t>
  </si>
  <si>
    <t>02119.001760/2021-75</t>
  </si>
  <si>
    <t>02119.000265/2024-91; 02119.000487/2018-66</t>
  </si>
  <si>
    <t>Recursos humanos e financeiros</t>
  </si>
  <si>
    <t>0498773, p.42 (fl. 41)</t>
  </si>
  <si>
    <t>02120.000449/2019-55</t>
  </si>
  <si>
    <t>02119.000493/2018-13</t>
  </si>
  <si>
    <t>Interesse dos conselheiros em se fazerem presentes nas reuniões.</t>
  </si>
  <si>
    <t>02120.000123/2021-42</t>
  </si>
  <si>
    <t>02122.000786/2020-66</t>
  </si>
  <si>
    <t>02122.000571/2019-10</t>
  </si>
  <si>
    <t>02122.010248/2016-01</t>
  </si>
  <si>
    <t>02122.000790/2018-18</t>
  </si>
  <si>
    <t>02125.010541/2016-31</t>
  </si>
  <si>
    <t>02070.003048/2011-32</t>
  </si>
  <si>
    <t>02122.000690/2023-41; 02122.000792/2020-13</t>
  </si>
  <si>
    <t>02122.000459/2023-57</t>
  </si>
  <si>
    <t>2018349, p. 257 (fl. 133)</t>
  </si>
  <si>
    <t>02122.001475/2018-08</t>
  </si>
  <si>
    <t>1801677, p. 267 (fl. 134)</t>
  </si>
  <si>
    <t>02126.002869/2022-11</t>
  </si>
  <si>
    <t>02001.005282/2005-70</t>
  </si>
  <si>
    <t>8452040, p. 377 (fl. 187)</t>
  </si>
  <si>
    <t>02070.001755/2011-94</t>
  </si>
  <si>
    <t>02122.010315/2016-80</t>
  </si>
  <si>
    <t>02070.000048/2012-61</t>
  </si>
  <si>
    <t>0036722, p. 76 (fl. 76)</t>
  </si>
  <si>
    <t>02119.000103/2023-72</t>
  </si>
  <si>
    <t>02119.000966/2017-00</t>
  </si>
  <si>
    <t>42134,p. 147 (fl. 142)</t>
  </si>
  <si>
    <t xml:space="preserve">mobilização comunitária </t>
  </si>
  <si>
    <t>02121.000016/2018-17; 02121.001538/2017-47; 02070.001776/2011-18</t>
  </si>
  <si>
    <t>02121.000430/2021-13</t>
  </si>
  <si>
    <t>02121.001753/2018-29</t>
  </si>
  <si>
    <t>02070.001946/2011-56</t>
  </si>
  <si>
    <t>02070.001904/2011-15</t>
  </si>
  <si>
    <t>02126.001386/2021-19</t>
  </si>
  <si>
    <t>02070.003595/2011-18</t>
  </si>
  <si>
    <t>02070.001931/2011-98</t>
  </si>
  <si>
    <t>1953503, p. 175 (fl. 488)</t>
  </si>
  <si>
    <t>02121.001517/2023-70</t>
  </si>
  <si>
    <t>02121.000541/2017-43</t>
  </si>
  <si>
    <t>02070.000038/2012-26</t>
  </si>
  <si>
    <t>GEF PAISAGENS</t>
  </si>
  <si>
    <t>02070.001752/2011-51</t>
  </si>
  <si>
    <t>02122.010281/2016-23</t>
  </si>
  <si>
    <t>02119.001036/2018-46</t>
  </si>
  <si>
    <t>2063363, p. 23</t>
  </si>
  <si>
    <t>Servidores capacitados na temática, para realizar capacitações para novos conselheiros</t>
  </si>
  <si>
    <t>02127.011466/2016-13</t>
  </si>
  <si>
    <t>02127.003108/2018-91</t>
  </si>
  <si>
    <t>02122.000435/2018-31</t>
  </si>
  <si>
    <t>02121.000016/2018-17; 02121.001538/2017-47</t>
  </si>
  <si>
    <t>02070.002567/2011-83</t>
  </si>
  <si>
    <t>02122.000266/2018-39</t>
  </si>
  <si>
    <t>3319404, p. 13 (fl. 808)</t>
  </si>
  <si>
    <t>02119.011008/2016-75</t>
  </si>
  <si>
    <t>02070.001753/2011-03; 02119.011007/2016-21; 02119.002036/2017-82; 02119.000595/2019-10</t>
  </si>
  <si>
    <t>1549340 (páginas 181-195)</t>
  </si>
  <si>
    <t>Desordem na reunião em função de conflitos entre comunitários; Capacitação da equipe gestora; logística para realização das reuniões.</t>
  </si>
  <si>
    <t>02122.000456/2023-13</t>
  </si>
  <si>
    <t>02119.011377/2016-68</t>
  </si>
  <si>
    <t>Recursos financeiros para realizar as reuniões</t>
  </si>
  <si>
    <t>02122.001783/2022-10</t>
  </si>
  <si>
    <t>2012933, p. 269 (fl. 135)</t>
  </si>
  <si>
    <t>02105.000009/2015-62</t>
  </si>
  <si>
    <t>02122.000373/2018-67</t>
  </si>
  <si>
    <t>02070.002833/2012-59</t>
  </si>
  <si>
    <t>02070.002087/2011-12</t>
  </si>
  <si>
    <t>0177986, p. 32 (fl. 28)</t>
  </si>
  <si>
    <t>02124.000055/2019-67</t>
  </si>
  <si>
    <t>02119.011546/2016-60</t>
  </si>
  <si>
    <t>Logística complexa e dispendiosa, recursos financeiros reduzidos, poucos servidores</t>
  </si>
  <si>
    <t>02070.002834/2012-01</t>
  </si>
  <si>
    <t>02119.000598/2019-53</t>
  </si>
  <si>
    <t>02119.011426/2016-62</t>
  </si>
  <si>
    <t>02119.001299/2018-55</t>
  </si>
  <si>
    <t>02070.001751/2011-14</t>
  </si>
  <si>
    <t>02123.001685/2017-05</t>
  </si>
  <si>
    <t>02070.001530/2012-19</t>
  </si>
  <si>
    <t>2496114, p. 143 (fl. 175)</t>
  </si>
  <si>
    <t>02070.000375/2011-32</t>
  </si>
  <si>
    <t>02070.002376/2013-83</t>
  </si>
  <si>
    <t>02124.000277/2015-56</t>
  </si>
  <si>
    <t>02125.000262/2019-10</t>
  </si>
  <si>
    <t>02125.010196/2016-35</t>
  </si>
  <si>
    <t>02125.000866/2023-34</t>
  </si>
  <si>
    <t>02125.001038/2022-32</t>
  </si>
  <si>
    <t>02125.000039/2015-31</t>
  </si>
  <si>
    <t>02124.011710/2016-60</t>
  </si>
  <si>
    <t>02127.003302/2022-52</t>
  </si>
  <si>
    <t>02120.000232/2022-41</t>
  </si>
  <si>
    <t>02122.000481/2021-35</t>
  </si>
  <si>
    <t>02122.000429/2018-83</t>
  </si>
  <si>
    <t>CT</t>
  </si>
  <si>
    <t>02122.000353/2018-96</t>
  </si>
  <si>
    <t>02128.001682/2019-85</t>
  </si>
  <si>
    <t>02128.002285/2017-69</t>
  </si>
  <si>
    <t>02127.000159/2021-66</t>
  </si>
  <si>
    <t>02119.000034/2024-88</t>
  </si>
  <si>
    <t>02126.011733/2016-54; 02126.012943/2016-60</t>
  </si>
  <si>
    <t>RI não define qtd de RO anuais</t>
  </si>
  <si>
    <t>LIRA</t>
  </si>
  <si>
    <t>02124.003158/2022-84</t>
  </si>
  <si>
    <t>%</t>
  </si>
  <si>
    <t>NÍVEL DE CONFIANÇA DA INFORMAÇÃO</t>
  </si>
  <si>
    <t>UNIDADES COM CONSELHO CRIADO</t>
  </si>
  <si>
    <t>CONFIÁVEL</t>
  </si>
  <si>
    <t>UNIDADES COM CONSELHO EM FORMAÇÃO</t>
  </si>
  <si>
    <t>MÉDIO</t>
  </si>
  <si>
    <t>UNIDADES COM CONSELHO CRIADO EM 2024</t>
  </si>
  <si>
    <t>PORTARIAS DE MODIFICAÇÃO EM 2024</t>
  </si>
  <si>
    <t>BOM</t>
  </si>
  <si>
    <t>PORTARIAS DE MODIFICAÇÃO EM 2023</t>
  </si>
  <si>
    <t>TERMOS DE HOMOLOGAÇÃO EM 2024</t>
  </si>
  <si>
    <t>TERMOS DE HOMOLOGAÇÃO EM 2023</t>
  </si>
  <si>
    <t>UCs COM CONSELHOS ATIVOS 2024</t>
  </si>
  <si>
    <t>REUNIÕES DE ACORDO COM O RI 2023</t>
  </si>
  <si>
    <t>EM REATIVAÇÃO OU MODIFICAÇÃO 2024</t>
  </si>
  <si>
    <t>MENOS REUNIÕES QUE NO RI 2023</t>
  </si>
  <si>
    <t>INATIVOS CONFIRMADOS 2024</t>
  </si>
  <si>
    <t>BAIXO</t>
  </si>
  <si>
    <t>NÃO REALIZOU REUNIÕES EM 2023</t>
  </si>
  <si>
    <t>SEM INFORMAÇÃO</t>
  </si>
  <si>
    <t>SEM INFORMAÇÃO SOBRE REUNIÕES 2023</t>
  </si>
  <si>
    <t>PORTARIAS DE CONSELHOS INTEGRADOS</t>
  </si>
  <si>
    <t>MÉDIA DE UC POR CCI OU RC</t>
  </si>
  <si>
    <t>TERRITÓRIOS QUE REALIZAM REUNIÕES CONJUNTAS</t>
  </si>
  <si>
    <t>TOTAL CCI OU RC</t>
  </si>
  <si>
    <t>UC DENTRO DE CONSELHOS INTEGRADOS</t>
  </si>
  <si>
    <t>TOTAL DE CONSELHOS</t>
  </si>
  <si>
    <t>UC QUE REALIZAM REUNIÃO CONJUNTA</t>
  </si>
  <si>
    <t>CONSELHEIRAS</t>
  </si>
  <si>
    <t>REUNIÕES ORDINÁRIAS ANUAIS (pelos regimentos internos)</t>
  </si>
  <si>
    <t>REUNIÕES ORDINÁRIAS EM 2024 (Sei)</t>
  </si>
  <si>
    <t>REUNIÕES EXTRAORDINÁRIAS EM 2024 (Fonte: Sei)</t>
  </si>
  <si>
    <t>CONSELHOS COM REGIMENTO</t>
  </si>
  <si>
    <t>REGIMENTOS QUE PREVEEM Nº DE RO</t>
  </si>
  <si>
    <t>MÉDIA DE REUNIÕES POR UC (pelo RI)</t>
  </si>
  <si>
    <t>PROPORÇÃO DE RO CONTABILIZADAS</t>
  </si>
  <si>
    <t>UCs com homologação pendente</t>
  </si>
  <si>
    <t>RI que precisam de modificação</t>
  </si>
  <si>
    <t>Unidade</t>
  </si>
  <si>
    <t>CCI ou reuniões conjuntas</t>
  </si>
  <si>
    <t>Nome do Conselho</t>
  </si>
  <si>
    <t>Território de reuniões conjuntas</t>
  </si>
  <si>
    <t>APA Cavernas do Peruaçu</t>
  </si>
  <si>
    <t>I</t>
  </si>
  <si>
    <t>Conselho Consultivo Cavernas do Peruaçu</t>
  </si>
  <si>
    <t>APA Costa das Algas</t>
  </si>
  <si>
    <t>Conselho Consultivo Integrado da APA Costa das Algas e do RVS de Santa Cruz</t>
  </si>
  <si>
    <t>RVS de Santa Cruz</t>
  </si>
  <si>
    <t>PARNA Carvernas do Peruaçu</t>
  </si>
  <si>
    <t>APA de Fernando de Noronha</t>
  </si>
  <si>
    <t>Conselho Fernando de Noronha</t>
  </si>
  <si>
    <t>PARNA Marinho de Fernando de Noronha</t>
  </si>
  <si>
    <t>ESEC de Guaraqueçaba</t>
  </si>
  <si>
    <t>Conselho Consultivo Integrado Antonina-Guaraqueçaba</t>
  </si>
  <si>
    <t>APA de Guaraqueçaba</t>
  </si>
  <si>
    <t>PARNA de Superagui</t>
  </si>
  <si>
    <t>REBIO Bom Jesus</t>
  </si>
  <si>
    <t>ESEC de Cuniã</t>
  </si>
  <si>
    <t>C</t>
  </si>
  <si>
    <t>Cuniã-Jacundá</t>
  </si>
  <si>
    <t>RESEX Lago do Cuniã</t>
  </si>
  <si>
    <t>FLONA de Jacundá</t>
  </si>
  <si>
    <t>Flona de Macauã</t>
  </si>
  <si>
    <t>Conselho Consultivo das Flonas Macauã e São Francisco</t>
  </si>
  <si>
    <t>FLONA de São Francisco</t>
  </si>
  <si>
    <t>FLONA Amana</t>
  </si>
  <si>
    <t>Conselho das Floresta Nacional do Amana e da Floresta Nacional do Crepori</t>
  </si>
  <si>
    <t>FLONA Crepori</t>
  </si>
  <si>
    <t>Flona Aripuanã</t>
  </si>
  <si>
    <t>Conselho Consultivo Integrado Rebio Manicoré e Flona Aripuanã</t>
  </si>
  <si>
    <t>Rebio Manicoré</t>
  </si>
  <si>
    <t>Área de Proteção Ambiental da Bacia do Rio São João/Mico-Leão-Dourado</t>
  </si>
  <si>
    <t>Conselho Consultivo Integrado da Apa da Bacia do Rio São João/Mico-Leão-Dourado, RB Poço das Antas e RB União</t>
  </si>
  <si>
    <t>Reserva Biológica de Poço das Antas</t>
  </si>
  <si>
    <t>Reserva Biológica União</t>
  </si>
  <si>
    <t>Conselho Consultivo da APA e ARIE  MAMANGUAPE</t>
  </si>
  <si>
    <t>ARIE dos Manguezais da Foz do Rio Mamanguape</t>
  </si>
  <si>
    <t>Conselho Consultivo da APA e ARIE MAMANGUAPE</t>
  </si>
  <si>
    <t>APA Guapi-mirim</t>
  </si>
  <si>
    <t>Conselho Consultivo Guapimirim e Guanabara</t>
  </si>
  <si>
    <t>ESEC Guanabara</t>
  </si>
  <si>
    <t>Conselho Gestor Rio Paraná - Ilha Grande</t>
  </si>
  <si>
    <t>Parque Nacional de Ilha Grande</t>
  </si>
  <si>
    <t>Conselho Consultivo Cipó-Pedreira</t>
  </si>
  <si>
    <t>parque nacional da serra do cipó</t>
  </si>
  <si>
    <t>Estação Ecológica Tupinambás</t>
  </si>
  <si>
    <t>Conselho Consultivo da Esec Estação Ecológica Tupinambás e do Revis do Arquipélago de Alcatrazes</t>
  </si>
  <si>
    <t>Refúgio de Vida Silvestre do Arquipélago de Alcatrazes</t>
  </si>
  <si>
    <t>Conselho Consultivo das Flonas de Itaituba</t>
  </si>
  <si>
    <t>PARQUE NACIONAL APARADOS DA SERRA</t>
  </si>
  <si>
    <t>Conselho Consultivo dos Parques Nacionais de Aparados da Serra e da Serra Geral</t>
  </si>
  <si>
    <t>Unini e Jaú</t>
  </si>
  <si>
    <t xml:space="preserve"> </t>
  </si>
  <si>
    <t>FLORESTAS NACIONAIS DE RORAIMA</t>
  </si>
  <si>
    <t>Conselho Consultivo Descoberto-Brasília</t>
  </si>
  <si>
    <t>Conselho Consultivo da Reserva Biológica de Una e do Refúgio de Vida Silvestre de Una</t>
  </si>
  <si>
    <t>Conselhos Consultivos do Parque Nacional das Araucárias, Estação
Ecológica da Mata Preta e Refúgio da Vida Silvestre dos Campos de Palmas</t>
  </si>
  <si>
    <t>Boa Nova</t>
  </si>
  <si>
    <t>Chapada do Araripe</t>
  </si>
  <si>
    <t>Flona Araripe e Esec Auiaba</t>
  </si>
  <si>
    <t>RESEXs RIOZINHO DO ANFÍSIO, RIO IRIRI E RIO XINGU</t>
  </si>
  <si>
    <t>Regimento Interno, MONITORAMENTO E PLANO DE AÇÃO</t>
  </si>
  <si>
    <t>Situação  ano anterior (2023)</t>
  </si>
  <si>
    <t>TERRITÓRIOS INTEGRADOS</t>
  </si>
  <si>
    <t>CR Oeste do Pará</t>
  </si>
  <si>
    <t>CR Manaus</t>
  </si>
  <si>
    <t>MARINHO-COSTEIRO</t>
  </si>
  <si>
    <t>ADPF</t>
  </si>
  <si>
    <t>Apa Chapada do Araripe e Flona Negreiros</t>
  </si>
  <si>
    <t>Flona Araripe-Apodi e Esec Aiuaba</t>
  </si>
  <si>
    <t>ID_UC</t>
  </si>
  <si>
    <t>Esfera Administrativa</t>
  </si>
  <si>
    <t>Categoria de Manejo</t>
  </si>
  <si>
    <t>Categoria IUCN</t>
  </si>
  <si>
    <t>UF</t>
  </si>
  <si>
    <t>Ano de criação</t>
  </si>
  <si>
    <t>Ato Legal de Criação</t>
  </si>
  <si>
    <t>Outros atos legais</t>
  </si>
  <si>
    <t>Municípios Abrangidos</t>
  </si>
  <si>
    <t>Plano de Manejo</t>
  </si>
  <si>
    <t>Fonte da Área: (1 = SHP, 0 = Ato legal)</t>
  </si>
  <si>
    <t>Área soma Biomas</t>
  </si>
  <si>
    <t>Continental</t>
  </si>
  <si>
    <t>Área Ato Legal de Criação</t>
  </si>
  <si>
    <t>Amazônia</t>
  </si>
  <si>
    <t>Caatinga</t>
  </si>
  <si>
    <t>Cerrado</t>
  </si>
  <si>
    <t>Mata Atlântica</t>
  </si>
  <si>
    <t>Pampa</t>
  </si>
  <si>
    <t>Pantanal</t>
  </si>
  <si>
    <t>Área Marinha</t>
  </si>
  <si>
    <t>Grupo</t>
  </si>
  <si>
    <t>Federal</t>
  </si>
  <si>
    <t>ÁREA DE PROTEÇÃO AMBIENTAL</t>
  </si>
  <si>
    <t>V</t>
  </si>
  <si>
    <t>SANTA CATARINA</t>
  </si>
  <si>
    <t>Decreto 528 de 20-05-1992</t>
  </si>
  <si>
    <t>Sem informação</t>
  </si>
  <si>
    <t>GOVERNADOR CELSO RAMOS (SC)</t>
  </si>
  <si>
    <t>SHP</t>
  </si>
  <si>
    <t>Uso Sustentável</t>
  </si>
  <si>
    <t>MINAS GERAIS</t>
  </si>
  <si>
    <t>Decreto 98182 de 26-09-1989</t>
  </si>
  <si>
    <t>BONITO DE MINAS (MG), CÔNEGO MARINHO (MG), ITACARAMBI (MG), JANUÁRIA (MG)</t>
  </si>
  <si>
    <t>DISTRITO FEDERAL, GOIÁS</t>
  </si>
  <si>
    <t>Decreto nº 88.940 de 07-11-1983</t>
  </si>
  <si>
    <t>ÁGUAS LINDAS DE GOIÁS (GO), BRASÍLIA (DF), PADRE BERNARDO (GO)</t>
  </si>
  <si>
    <t>Sim</t>
  </si>
  <si>
    <t>DISTRITO FEDERAL</t>
  </si>
  <si>
    <t>Decreto 88940 de 07-11-1983</t>
  </si>
  <si>
    <t>BRASÍLIA (DF)</t>
  </si>
  <si>
    <t>RIO DE JANEIRO</t>
  </si>
  <si>
    <t>Decreto S/N de 27-06-2002</t>
  </si>
  <si>
    <t>ARARUAMA (RJ), CABO FRIO (RJ), CACHOEIRAS DE MACACU (RJ), CASIMIRO DE ABREU (RJ), RIO BONITO (RJ), RIO DAS OSTRAS (RJ), SILVA JARDIM (RJ)</t>
  </si>
  <si>
    <t>Decreto SN de 14-09-2000</t>
  </si>
  <si>
    <t>FLORIANÓPOLIS (SC), GAROPABA (SC), IÇARA (SC), IMBITUBA (SC), JAGUARUNA (SC), LAGUNA (SC), PALHOÇA (SC), PAULO LOPES (SC), TUBARÃO (SC)</t>
  </si>
  <si>
    <t>PARAÍBA</t>
  </si>
  <si>
    <t>Decreto 924 de 10-09-1993</t>
  </si>
  <si>
    <t>Decreto S/N de 07-03-1998 Revisão dos limites</t>
  </si>
  <si>
    <t>BAÍA DA TRAIÇÃO (PB), LUCENA (PB), MARCAÇÃO (PB), RIO TINTO (PB)</t>
  </si>
  <si>
    <t>CEARÁ, PERNAMBUCO, PIAUÍ</t>
  </si>
  <si>
    <t>Decreto sn de 04-08-1997</t>
  </si>
  <si>
    <t>ABAIARA (CE), ALEGRETE DO PIAUÍ (PI), ARARIPE (CE), ARARIPINA (PE), BARBALHA (CE), BODOCÓ (PE), BREJO SANTO (CE), CALDEIRÃO GRANDE DO PIAUÍ (PI), CAMPOS SALES (CE), CARIDADE DO PIAUÍ (PI), CEDRO (PE), CRATO (CE), CURRAL NOVO DO PIAUÍ (PI), EXU (PE), FRAN</t>
  </si>
  <si>
    <t>ALAGOAS, PERNAMBUCO</t>
  </si>
  <si>
    <t>Decreto s/n de 23-10-1997</t>
  </si>
  <si>
    <t>BARRA DE SANTO ANTÔNIO (AL), BARREIROS (PE), JAPARATINGA (AL), MACEIÓ (AL), MARAGOGI (AL), PARIPUEIRA (AL), PASSO DE CAMARAGIBE (AL), PORTO CALVO (AL), PORTO DE PEDRAS (AL), RIO FORMOSO (PE), SÃO JOSÉ DA COROA GRANDE (PE), SÃO LUÍS DO QUITUNDE (AL), SÃO</t>
  </si>
  <si>
    <t>Decreto 87561 de 13-09-1982</t>
  </si>
  <si>
    <t>Decreto 527 de 20-05-1992 Revisão dos limites</t>
  </si>
  <si>
    <t>DUQUE DE CAXIAS (RJ), GUAPIMIRIM (RJ), MAGÉ (RJ), PETRÓPOLIS (RJ)</t>
  </si>
  <si>
    <t>MINAS GERAIS, RIO DE JANEIRO, SÃO PAULO</t>
  </si>
  <si>
    <t>Decreto 91304 de 03-06-1985</t>
  </si>
  <si>
    <t>AIURUOCA (MG), ALAGOA (MG), BAEPENDI (MG), BOCAINA DE MINAS (MG), CAMPOS DO JORDÃO (SP), CRUZEIRO (SP), DELFIM MOREIRA (MG), GUARATINGUETÁ (SP), ITAMONTE (MG), ITANHANDU (MG), ITATIAIA (RJ), LAVRINHAS (SP), LIBERDADE (MG), LORENA (SP), MARMELÓPOLIS (MG),</t>
  </si>
  <si>
    <t>TOCANTINS</t>
  </si>
  <si>
    <t>Decreto 99.278 de 06-06-1990</t>
  </si>
  <si>
    <t>Decreto S/N de 16-07-2002 Redução</t>
  </si>
  <si>
    <t>MATEIROS (TO)</t>
  </si>
  <si>
    <t>Decreto 89242 de 27-12-1983</t>
  </si>
  <si>
    <t>PARATY (RJ)</t>
  </si>
  <si>
    <t>SÃO PAULO</t>
  </si>
  <si>
    <t>Decreto 90347 de 23-10-1984</t>
  </si>
  <si>
    <t>Decreto 91892 de 06-11-1995 Ampliação</t>
  </si>
  <si>
    <t>CANANÉIA (SP), IGUAPE (SP), ILHA COMPRIDA (SP), ITARIRI (SP), MIRACATU (SP), PERUÍBE (SP)</t>
  </si>
  <si>
    <t>PERNAMBUCO</t>
  </si>
  <si>
    <t>Decreto 92755 de 05-06-1986</t>
  </si>
  <si>
    <t>FERNANDO DE NORONHA (PE)</t>
  </si>
  <si>
    <t>Decreto 90225 de 25-09-1984</t>
  </si>
  <si>
    <t>GUAPIMIRIM (RJ), ITABORAÍ (RJ), MAGÉ (RJ), SÃO GONÇALO (RJ)</t>
  </si>
  <si>
    <t>PARANÁ</t>
  </si>
  <si>
    <t>Decreto 90883 de 31-01-1985</t>
  </si>
  <si>
    <t>Lei ordinária 9.513 Art 3 de 20-11-1997 Redução</t>
  </si>
  <si>
    <t>ANTONINA (PR), CAMPINA GRANDE DO SUL (PR), GUARAQUEÇABA (PR), PARANAGUÁ (PR)</t>
  </si>
  <si>
    <t>ALAGOAS</t>
  </si>
  <si>
    <t>Decreto 88421 de 21-06-1983</t>
  </si>
  <si>
    <t>FELIZ DESERTO (AL), PIAÇABUÇU (AL)</t>
  </si>
  <si>
    <t>CEARÁ, MARANHÃO, PIAUÍ</t>
  </si>
  <si>
    <t>Decreto S/N de 28-08-1996</t>
  </si>
  <si>
    <t>ÁGUA DOCE DO MARANHÃO (MA), ARAIOSES (MA), BARROQUINHA (CE), CAJUEIRO DA PRAIA (PI), CHAVAL (CE), ILHA GRANDE (PI), LUÍS CORREIA (PI), PARNAÍBA (PI), PAULINO NEVES (MA), TUTÓIA (MA)</t>
  </si>
  <si>
    <t>Decreto 98881 de 25-01-1990</t>
  </si>
  <si>
    <t>Decreto 1876 de 25-04-1996 Revisão dos limites</t>
  </si>
  <si>
    <t>CONFINS (MG), FUNILÂNDIA (MG), LAGOA SANTA (MG), MATOZINHOS (MG), PEDRO LEOPOLDO (MG)</t>
  </si>
  <si>
    <t>RIO GRANDE DO SUL</t>
  </si>
  <si>
    <t>Decreto 529 de 20-05-1992</t>
  </si>
  <si>
    <t>ALEGRETE (RS), QUARAÍ (RS), ROSÁRIO DO SUL (RS), SANT'ANA DO LIVRAMENTO (RS)</t>
  </si>
  <si>
    <t>PARÁ</t>
  </si>
  <si>
    <t>Decreto 97718 de 05-05-1989</t>
  </si>
  <si>
    <t>PARAUAPEBAS (PA)</t>
  </si>
  <si>
    <t>Decreto s/n de 10-01-2002</t>
  </si>
  <si>
    <t>BRASÍLIA (DF), PADRE BERNARDO (GO), PLANALTINA (GO)</t>
  </si>
  <si>
    <t>GOIÁS, MATO GROSSO, TOCANTINS</t>
  </si>
  <si>
    <t>Decreto S/N de 02-10-1998</t>
  </si>
  <si>
    <t>COCALINHO (MT), FORMOSO DO ARAGUAIA (TO), NOVA CRIXÁS (GO), SANDOLÂNDIA (TO), SÃO MIGUEL DO ARAGUAIA (GO)</t>
  </si>
  <si>
    <t>Não</t>
  </si>
  <si>
    <t>MATO GROSSO DO SUL, PARANÁ, SÃO PAULO</t>
  </si>
  <si>
    <t>Decreto S/N de 30-09-1997</t>
  </si>
  <si>
    <t>ALTÔNIA (PR), ALTO PARAÍSO (PR), BATAYPORÃ (MS), DIAMANTE DO NORTE (PR), ELDORADO (MS), GUAÍRA (PR), ICARAÍMA (PR), IGUATEMI (MS), ITAQUIRAÍ (MS), IVATÉ (PR), IVINHEMA (MS), JAPORÃ (MS), JATEÍ (MS), MARILENA (PR), MUNDO NOVO (MS), NAVIRAÍ (MS), NOVA ANDR</t>
  </si>
  <si>
    <t>Decreto 98891 de 26-01-1990</t>
  </si>
  <si>
    <t>CONCEIÇÃO DO MATO DENTRO (MG), ITABIRA (MG), ITAMBÉ DO MATO DENTRO (MG), JABOTICATUBAS (MG), MORRO DO PILAR (MG), NOVA UNIÃO (MG), SANTANA DO RIACHO (MG), TAQUARAÇU DE MINAS (MG)</t>
  </si>
  <si>
    <t>BAHIA, GOIÁS</t>
  </si>
  <si>
    <t>Decreto S/N de 27-09-2001</t>
  </si>
  <si>
    <t>BURITINÓPOLIS (GO), DAMIANÓPOLIS (GO), JABORANDI (BA), MAMBAÍ (GO), POSSE (GO)</t>
  </si>
  <si>
    <t>CEARÁ, PIAUÍ</t>
  </si>
  <si>
    <t>Decreto s/n de 26-11-1996</t>
  </si>
  <si>
    <t>BOM PRINCÍPIO DO PIAUÍ (PI), BRASILEIRA (PI), BURITI DOS LOPES (PI), CHAVAL (CE), COCAL (PI), CONCEIÇÃO DO CANINDÉ (PI), DOMINGOS MOURÃO (PI), GRANJA (CE), LAGOA DE SÃO FRANCISCO (PI), MORAÚJO (CE), PEDRO II (PI), PIRACURUCA (PI), PIRIPIRI (PI), TIANGUÁ</t>
  </si>
  <si>
    <t>ÁREA DE RELEVANTE INTERESSE ECOLÓGICO</t>
  </si>
  <si>
    <t>Decreto 99276 de 06-06-1990</t>
  </si>
  <si>
    <t>SANTA RITA DO PASSA QUATRO (SP)</t>
  </si>
  <si>
    <t>Decreto 91.303 de 03-06-1985</t>
  </si>
  <si>
    <t>Decreto 99275 de 06-06-1990</t>
  </si>
  <si>
    <t>MONUMENTO NATURAL</t>
  </si>
  <si>
    <t>III</t>
  </si>
  <si>
    <t>Resolução 11 de 14-09-1989</t>
  </si>
  <si>
    <t>Decreto S/N.º de 13-04-2010 Recategorização</t>
  </si>
  <si>
    <t>NITERÓI (RJ)</t>
  </si>
  <si>
    <t>Proteção Integral</t>
  </si>
  <si>
    <t>Decreto 90.792 de 09-01-1985</t>
  </si>
  <si>
    <t>BARRA MANSA (RJ), VOLTA REDONDA (RJ)</t>
  </si>
  <si>
    <t>Decreto 91889 de 05-11-1985</t>
  </si>
  <si>
    <t>PERUÍBE (SP)</t>
  </si>
  <si>
    <t>Decreto 91887 de 05-11-1985</t>
  </si>
  <si>
    <t>AMAZONAS</t>
  </si>
  <si>
    <t>Decreto 91886 de 05-11-1985</t>
  </si>
  <si>
    <t>SANTO ANTÔNIO DO IÇÁ (AM)</t>
  </si>
  <si>
    <t>Decreto 91.890 de 05-11-1985</t>
  </si>
  <si>
    <t>MARCAÇÃO (PB), RIO TINTO (PB)</t>
  </si>
  <si>
    <t>Decreto 91885 de 05-11-1985</t>
  </si>
  <si>
    <t>CAMPINAS (SP), PAULÍNIA (SP)</t>
  </si>
  <si>
    <t>Decreto 90791 de 09-01-1985</t>
  </si>
  <si>
    <t>ARTUR NOGUEIRA (SP), COSMÓPOLIS (SP)</t>
  </si>
  <si>
    <t>Decreto nº 91.884 de 05-11-1985</t>
  </si>
  <si>
    <t>Outros NOTA n. 00058/2022/CPAR/PFE-ICMBIO/PGF/AGU de 25-03-2022 Revisão dos limites</t>
  </si>
  <si>
    <t>MANAUS (AM), RIO PRETO DA EVA (AM)</t>
  </si>
  <si>
    <t>ACRE</t>
  </si>
  <si>
    <t>Decreto S/N de 20-08-1999</t>
  </si>
  <si>
    <t>EPITACIOLÂNDIA (AC)</t>
  </si>
  <si>
    <t>Decreto S/N de 28-05-1996</t>
  </si>
  <si>
    <t>VITOR MEIRELES (SC)</t>
  </si>
  <si>
    <t>ESTAÇÃO ECOLÓGICA</t>
  </si>
  <si>
    <t>Ia</t>
  </si>
  <si>
    <t>Decreto sem número de 17-02-2005</t>
  </si>
  <si>
    <t>ALTAMIRA (PA), SÃO FÉLIX DO XINGU (PA)</t>
  </si>
  <si>
    <t>CEARÁ</t>
  </si>
  <si>
    <t>Decreto s/n de 06-02-2001</t>
  </si>
  <si>
    <t>AIUABA (CE)</t>
  </si>
  <si>
    <t>PARQUE NACIONAL</t>
  </si>
  <si>
    <t>II</t>
  </si>
  <si>
    <t>Decreto nº 86.061 de 02-06-1981</t>
  </si>
  <si>
    <t>Lei ordinária nº 11.799 de 29-10-2008 Recategorização</t>
  </si>
  <si>
    <t>MANAUS (AM), NOVO AIRÃO (AM)</t>
  </si>
  <si>
    <t>Decreto 86061 de 02-06-1981</t>
  </si>
  <si>
    <t>MUITOS CAPÕES (RS)</t>
  </si>
  <si>
    <t>Decreto 94656 de 20-07-1987</t>
  </si>
  <si>
    <t>FLORIANÓPOLIS (SC)</t>
  </si>
  <si>
    <t>AMAZONAS, RONDÔNIA</t>
  </si>
  <si>
    <t>Decreto S/Nº de 27-09-2001</t>
  </si>
  <si>
    <t>Decreto S/N de 13-03-2008 Ampliação , Decreto S/N de 21-12-2007 Ampliação , Lei ordinária S/Nº de 11-06-2010 Ampliação</t>
  </si>
  <si>
    <t>CANUTAMA (AM), HUMAITÁ (AM), PORTO VELHO (RO)</t>
  </si>
  <si>
    <t>Decreto 87.222 de 31-05-1982</t>
  </si>
  <si>
    <t>Decreto 93.053 de 31-07-1986 Ampliação , Lei ordinária 9.513 de 20-11-1997 Revisão dos limites</t>
  </si>
  <si>
    <t>GUARAQUEÇABA (PR)</t>
  </si>
  <si>
    <t>Decreto 88541 de 21-07-1983</t>
  </si>
  <si>
    <t>Portaria 375 de 11-10-2001 Recategorização</t>
  </si>
  <si>
    <t>AMATURÁ (AM), JUTAÍ (AM), SANTO ANTÔNIO DO IÇÁ (AM), TONANTINS (AM)</t>
  </si>
  <si>
    <t>RORAIMA</t>
  </si>
  <si>
    <t>Decreto 11.684 de 05-09-2023 Ampliação</t>
  </si>
  <si>
    <t>ALTO ALEGRE (RR), AMAJARI (RR)</t>
  </si>
  <si>
    <t>AMAPÁ</t>
  </si>
  <si>
    <t>AMAPÁ (AP)</t>
  </si>
  <si>
    <t>Decreto S/N de 28-05-2001</t>
  </si>
  <si>
    <t>FLEXEIRAS (AL), MESSIAS (AL), MURICI (AL)</t>
  </si>
  <si>
    <t>Decreto 91306 de 03-06-1985</t>
  </si>
  <si>
    <t>CARACARAÍ (RR)</t>
  </si>
  <si>
    <t>MORADA NOVA DE MINAS (MG)</t>
  </si>
  <si>
    <t>MATO GROSSO</t>
  </si>
  <si>
    <t>Resolução 02 de 03-01-2018 Regulamentação</t>
  </si>
  <si>
    <t>CÁCERES (MT), POCONÉ (MT)</t>
  </si>
  <si>
    <t>Decreto 98864 de 23-01-1990</t>
  </si>
  <si>
    <t>ANGRA DOS REIS (RJ), PARATY (RJ)</t>
  </si>
  <si>
    <t>SÃO SEBASTIÃO (SP), UBATUBA (SP)</t>
  </si>
  <si>
    <t>PIAUÍ</t>
  </si>
  <si>
    <t>BAIXA GRANDE DO RIBEIRO (PI), BOM JESUS (PI), SANTA FILOMENA (PI)</t>
  </si>
  <si>
    <t>ALTO SANTO (CE), JAGUARIBARA (CE), JAGUARIBE (CE)</t>
  </si>
  <si>
    <t>AMAPÁ, PARÁ</t>
  </si>
  <si>
    <t>Decreto 87092 de 12-04-1982</t>
  </si>
  <si>
    <t>Decreto 89.440 de 13-03-1984 Ampliação</t>
  </si>
  <si>
    <t>ALMEIRIM (PA), LARANJAL DO JARI (AP)</t>
  </si>
  <si>
    <t>ASSIS BRASIL (AC), SENA MADUREIRA (AC)</t>
  </si>
  <si>
    <t>RIO GRANDE DO NORTE</t>
  </si>
  <si>
    <t>SERRA NEGRA DO NORTE (RN)</t>
  </si>
  <si>
    <t>Decreto nº 92.963 de 21-07-1986</t>
  </si>
  <si>
    <t>Decreto S/N de 05-06-2017 Ampliação</t>
  </si>
  <si>
    <t>RIO GRANDE (RS), SANTA VITÓRIA DO PALMAR (RS)</t>
  </si>
  <si>
    <t>Decreto 92964 de 21-07-1986</t>
  </si>
  <si>
    <t>CANANÉIA (SP), ITANHAÉM (SP), PERUÍBE (SP)</t>
  </si>
  <si>
    <t>Decreto 91.307 de 03-06-1985</t>
  </si>
  <si>
    <t>Portaria 374 de 11-10-2001 Recategorização</t>
  </si>
  <si>
    <t>JAPURÁ (AM)</t>
  </si>
  <si>
    <t>Decreto S/N de 16-07-2002</t>
  </si>
  <si>
    <t>Decreto S/N de 14-05-2004 Ampliação</t>
  </si>
  <si>
    <t>EUCLIDES DA CUNHA PAULISTA (SP), MARABÁ PAULISTA (SP), PRESIDENTE EPITÁCIO (SP), TEODORO SAMPAIO (SP)</t>
  </si>
  <si>
    <t>BAHIA</t>
  </si>
  <si>
    <t>Decreto 89.268 de 03-01-1984</t>
  </si>
  <si>
    <t>Portaria 373 (MMA) de 11-10-2001 Recategorização</t>
  </si>
  <si>
    <t>JEREMOABO (BA), PAULO AFONSO (BA), RODELAS (BA)</t>
  </si>
  <si>
    <t>Decreto 87222 de 31-05-1982</t>
  </si>
  <si>
    <t>CÁCERES (MT), PORTO ESTRELA (MT)</t>
  </si>
  <si>
    <t>BAHIA, TOCANTINS</t>
  </si>
  <si>
    <t>Decreto sem número de 27-09-2001</t>
  </si>
  <si>
    <t>ALMAS (TO), FORMOSA DO RIO PRETO (BA), MATEIROS (TO), PONTE ALTA DO TOCANTINS (TO), RIO DA CONCEIÇÃO (TO)</t>
  </si>
  <si>
    <t>FLORESTA NACIONAL</t>
  </si>
  <si>
    <t>VI</t>
  </si>
  <si>
    <t>Portaria 559 de 25-10-1968</t>
  </si>
  <si>
    <t>CAMPO LARGO (PR)</t>
  </si>
  <si>
    <t>Portaria 560 de 25-10-1968</t>
  </si>
  <si>
    <t>CAÇADOR (SC)</t>
  </si>
  <si>
    <t>Portaria nº 558 de 25-10-1968</t>
  </si>
  <si>
    <t>Outros S/N de 20-03-1953 Alteração de nome , Resolução nº 13 de 01-04-1944 Deliberação</t>
  </si>
  <si>
    <t>BURI (SP), CAPÃO BONITO (SP)</t>
  </si>
  <si>
    <t>CHAPECÓ (SC), GUATAMBÚ (SC)</t>
  </si>
  <si>
    <t>Decreto S/N de 21-09-1999</t>
  </si>
  <si>
    <t>CONTENDAS DO SINCORÁ (BA), TANHAÇU (BA)</t>
  </si>
  <si>
    <t>Lei ordinária 1.175 de 10-08-1950</t>
  </si>
  <si>
    <t>Portaria 245 (MMA) de 18-07-2001 Alteração de nome</t>
  </si>
  <si>
    <t>AÇU (RN)</t>
  </si>
  <si>
    <t>Decreto 2483 de 02-02-1998</t>
  </si>
  <si>
    <t>ALTAMIRA (PA), ITAITUBA (PA), TRAIRÃO (PA)</t>
  </si>
  <si>
    <t>Decreto S/N de 18-02-2005</t>
  </si>
  <si>
    <t>CARACARAÍ (RR), RORAINÓPOLIS (RR)</t>
  </si>
  <si>
    <t>Decreto S/N de 17-02-2005</t>
  </si>
  <si>
    <t>Decreto s/n de 08-05-2008 Ampliação</t>
  </si>
  <si>
    <t>CANUTAMA (AM), HUMAITÁ (AM), TAPAUÁ (AM)</t>
  </si>
  <si>
    <t>Decreto S/N de 10-06-1999</t>
  </si>
  <si>
    <t>Lei delegada 14447 de 09-09-2022 Redução</t>
  </si>
  <si>
    <t>Portaria 561 de 25-10-1968</t>
  </si>
  <si>
    <t>CANELA (RS)</t>
  </si>
  <si>
    <t>Decreto 2486 de 02-02-1998</t>
  </si>
  <si>
    <t>ÁGUA AZUL DO NORTE (PA), CANAÃ DOS CARAJÁS (PA), PARAUAPEBAS (PA)</t>
  </si>
  <si>
    <t>Decreto 239 de 28-11-1961</t>
  </si>
  <si>
    <t>GURUPÁ (PA), MELGAÇO (PA), PORTEL (PA), PORTO DE MOZ (PA)</t>
  </si>
  <si>
    <t>Decreto S/N de 18-05-2001</t>
  </si>
  <si>
    <t>BAIANÓPOLIS (BA)</t>
  </si>
  <si>
    <t>ESPÍRITO SANTO</t>
  </si>
  <si>
    <t>Decreto S/N de 28-11-2002</t>
  </si>
  <si>
    <t>Decreto S/N de 05-06-2012 Ampliação</t>
  </si>
  <si>
    <t>LINHARES (ES)</t>
  </si>
  <si>
    <t>Decreto 2485 de 02-02-1998</t>
  </si>
  <si>
    <t>HUMAITÁ (AM)</t>
  </si>
  <si>
    <t>Decreto nº 95.818 de 11-03-1988</t>
  </si>
  <si>
    <t>APIÚNA (SC), ASCURRA (SC), IBIRAMA (SC)</t>
  </si>
  <si>
    <t>Decreto 530 de 20-05-1992</t>
  </si>
  <si>
    <t>ARAÇOIABA DA SERRA (SP), CAPELA DO ALTO (SP), IPERÓ (SP)</t>
  </si>
  <si>
    <t>Decreto 2481 de 02-02-1998</t>
  </si>
  <si>
    <t>Lei ordinária 12678 de 25-06-2012 Revisão dos limites</t>
  </si>
  <si>
    <t>ITAITUBA (PA), TRAIRÃO (PA)</t>
  </si>
  <si>
    <t>Decreto 2482 de 02-02-1998</t>
  </si>
  <si>
    <t>RONDÔNIA</t>
  </si>
  <si>
    <t>Decreto S/N de 01-12-2004</t>
  </si>
  <si>
    <t>CANDEIAS DO JAMARI (RO), PORTO VELHO (RO)</t>
  </si>
  <si>
    <t>Portaria 24104 de 10-04-1934</t>
  </si>
  <si>
    <t>Portaria 246 de 18-07-2001 Recategorização</t>
  </si>
  <si>
    <t>LORENA (SP)</t>
  </si>
  <si>
    <t>Decreto S/N de 01-08-2001</t>
  </si>
  <si>
    <t>ALENQUER (PA), MONTE ALEGRE (PA)</t>
  </si>
  <si>
    <t>NÍSIA FLORESTA (RN)</t>
  </si>
  <si>
    <t>Decreto Decreto s/nº, de 13/12/2002 de 13-12-2002</t>
  </si>
  <si>
    <t>CACHOEIRO DE ITAPEMIRIM (ES)</t>
  </si>
  <si>
    <t>Decreto s/n de 21-02-2005</t>
  </si>
  <si>
    <t>ALTOS (PI), TERESINA (PI)</t>
  </si>
  <si>
    <t>Lei ordinária 1170 de 07-08-1950</t>
  </si>
  <si>
    <t>Portaria 248 de 18-07-2001 Recategorização</t>
  </si>
  <si>
    <t>PARAOPEBA (MG)</t>
  </si>
  <si>
    <t>Decreto S/N de 07-08-2001</t>
  </si>
  <si>
    <t>MAUÉS (AM), NOVA OLINDA DO NORTE (AM)</t>
  </si>
  <si>
    <t>CORONEL XAVIER CHAVES (MG), RITÁPOLIS (MG), SÃO JOÃO DEL REI (MG)</t>
  </si>
  <si>
    <t>Decreto 97545 de 01-03-1989</t>
  </si>
  <si>
    <t>Lei ordinária 12.058 de 13-10-2009 Revisão dos limites</t>
  </si>
  <si>
    <t>ALTO ALEGRE (RR), AMAJARI (RR), IRACEMA (RR), MUCAJAÍ (RR)</t>
  </si>
  <si>
    <t>FEIJÓ (AC)</t>
  </si>
  <si>
    <t>SENA MADUREIRA (AC)</t>
  </si>
  <si>
    <t>Decreto 98704 de 27-12-1989</t>
  </si>
  <si>
    <t>FARO (PA), ORIXIMINÁ (PA), TERRA SANTA (PA)</t>
  </si>
  <si>
    <t>GOIÁS</t>
  </si>
  <si>
    <t>Portaria nº 247 de 18-07-2001</t>
  </si>
  <si>
    <t>Lei ordinária nº 612 de 13-01-1949 Deliberação</t>
  </si>
  <si>
    <t>SILVÂNIA (GO)</t>
  </si>
  <si>
    <t>Lei ordinária 127 de 30-10-1947</t>
  </si>
  <si>
    <t>Portaria 358 de 27-09-2001 Recategorização</t>
  </si>
  <si>
    <t>SOBRAL (CE)</t>
  </si>
  <si>
    <t>Decreto Decreto n° 97.629 de 10-04-1989</t>
  </si>
  <si>
    <t>ALVARÃES (AM), CARAUARI (AM), JURUÁ (AM), TEFÉ (AM), UARINI (AM)</t>
  </si>
  <si>
    <t>Decreto 97630 de 10-04-1989</t>
  </si>
  <si>
    <t>AMAPÁ (AP), CALÇOENE (AP), FERREIRA GOMES (AP), PORTO GRANDE (AP), PRACUÚBA (AP), SERRA DO NAVIO (AP), TARTARUGALZINHO (AP)</t>
  </si>
  <si>
    <t>Decreto nº 97.546 de 01-03-1989</t>
  </si>
  <si>
    <t>BARCELOS (AM), SANTA ISABEL DO RIO NEGRO (AM)</t>
  </si>
  <si>
    <t>Decreto DECRETO-LEI No 9.226 de 02-05-1946</t>
  </si>
  <si>
    <t>BARBALHA (CE), CRATO (CE), JARDIM (CE), MISSÃO VELHA (CE), NOVA OLINDA (CE), SANTANA DO CARIRI (CE)</t>
  </si>
  <si>
    <t>Decreto 96188 de 21-06-1988</t>
  </si>
  <si>
    <t>Lei ordinária 12249 de 11-06-2010 Revisão dos limites</t>
  </si>
  <si>
    <t>BURITIS (RO), PORTO VELHO (RO)</t>
  </si>
  <si>
    <t>Decreto 2.480 de 02-02-1998</t>
  </si>
  <si>
    <t>MARABÁ (PA), PARAUAPEBAS (PA), SÃO FÉLIX DO XINGU (PA)</t>
  </si>
  <si>
    <t>Decreto 90224 de 25-09-1984</t>
  </si>
  <si>
    <t>CUJUBIM (RO), ITAPUÃ DO OESTE (RO)</t>
  </si>
  <si>
    <t>Decreto S/N de 19-09-2002</t>
  </si>
  <si>
    <t>APUÍ (AM)</t>
  </si>
  <si>
    <t>Decreto 96189 de 21-06-1988</t>
  </si>
  <si>
    <t>Decreto 96190 de 21-06-1988</t>
  </si>
  <si>
    <t>BOCA DO ACRE (AM), PAUINI (AM)</t>
  </si>
  <si>
    <t>Decreto 98845 de 17-01-1990</t>
  </si>
  <si>
    <t>CONCEIÇÃO DA BARRA (ES)</t>
  </si>
  <si>
    <t>Decreto nº 73.684 de 19-02-1974</t>
  </si>
  <si>
    <t>Lei ordinária nº 12.678 de 25-06-2012 Redução</t>
  </si>
  <si>
    <t>AVEIRO (PA), BELTERRA (PA), PLACAS (PA), RURÓPOLIS (PA)</t>
  </si>
  <si>
    <t>Decreto 97720 de 05-05-1989</t>
  </si>
  <si>
    <t>FERNANDES PINHEIRO (PR), IMBITUVA (PR), TEIXEIRA SOARES (PR)</t>
  </si>
  <si>
    <t>Decreto 98051 de 14-08-1989</t>
  </si>
  <si>
    <t>Decreto 93369 de 08-10-1986</t>
  </si>
  <si>
    <t>SEROPÉDICA (RJ)</t>
  </si>
  <si>
    <t>Decreto S/N de 13-10-2003</t>
  </si>
  <si>
    <t>SÃO DOMINGOS (GO)</t>
  </si>
  <si>
    <t>Portaria 562 de 25-10-1968</t>
  </si>
  <si>
    <t>PASSA QUATRO (MG)</t>
  </si>
  <si>
    <t>MATO CASTELHANO (RS)</t>
  </si>
  <si>
    <t>Decreto S/N de 02-06-2004</t>
  </si>
  <si>
    <t>PIRAÍ DO SUL (PR)</t>
  </si>
  <si>
    <t>CABEDELO (PB), JOÃO PESSOA (PB)</t>
  </si>
  <si>
    <t>Portaria 561 de 25-10-1968 Alteração de nome</t>
  </si>
  <si>
    <t>SÃO FRANCISCO DE PAULA (RS)</t>
  </si>
  <si>
    <t>TRÊS BARRAS (SC)</t>
  </si>
  <si>
    <t>ITACARAMBI (MG), SÃO JOÃO DAS MISSÕES (MG)</t>
  </si>
  <si>
    <t>AMAZONAS, PARÁ</t>
  </si>
  <si>
    <t>Decreto 73683 de 19-02-1974</t>
  </si>
  <si>
    <t>Decreto 90.823 de 18-01-1985 Revisão dos limites , Decreto S/N de 13-02-2006 Ampliação , Decreto s/n de 13-03-2006 Ampliação , Lei ordinária 12678 de 25-07-2012 Revisão dos limites</t>
  </si>
  <si>
    <t>AVEIRO (PA), ITAITUBA (PA), MAUÉS (AM)</t>
  </si>
  <si>
    <t>Decreto 91.655 de 17-09-1985</t>
  </si>
  <si>
    <t>ANDARAÍ (BA), IBICOARA (BA), LENÇÓIS (BA), MUCUGÊ (BA), PALMEIRAS (BA)</t>
  </si>
  <si>
    <t>Decreto nº 97.656 de 12-04-1989</t>
  </si>
  <si>
    <t>CHAPADA DOS GUIMARÃES (MT), CUIABÁ (MT)</t>
  </si>
  <si>
    <t>Decreto 49875 de 11-01-1961</t>
  </si>
  <si>
    <t>Decreto 70492 de 11-05-1972 Revisão dos limites , Decreto 86173 de 02-07-1981 Redução , Decreto 86.596 de 17-11-1981 Redução , Decreto S/N de 05-06-2017 Ampliação</t>
  </si>
  <si>
    <t>ALTO PARAÍSO DE GOIÁS (GO), CAVALCANTE (GO), NOVA ROMA (GO), SÃO JOÃO D'ALIANÇA (GO), TERESINA DE GOIÁS (GO)</t>
  </si>
  <si>
    <t>Decreto nº 93.546 de 06-11-1986</t>
  </si>
  <si>
    <t>MOSTARDAS (RS), TAVARES (RS)</t>
  </si>
  <si>
    <t>Decreto 29/04/07 de 29-04-1998</t>
  </si>
  <si>
    <t>CARAPEBUS (RJ), MACAÉ (RJ), QUISSAMÃ (RJ)</t>
  </si>
  <si>
    <t>RIO DE JANEIRO, SÃO PAULO</t>
  </si>
  <si>
    <t>Decreto 68.172 de 04-02-1971</t>
  </si>
  <si>
    <t>Decreto 70.694 de 08-06-1972 Redução</t>
  </si>
  <si>
    <t>ANGRA DOS REIS (RJ), AREIAS (SP), CUNHA (SP), PARATY (RJ), SÃO JOSÉ DO BARREIRO (SP), UBATUBA (SP)</t>
  </si>
  <si>
    <t>MATO GROSSO DO SUL</t>
  </si>
  <si>
    <t>Decreto S/N de 21-09-2000</t>
  </si>
  <si>
    <t>BODOQUENA (MS), BONITO (MS), JARDIM (MS), PORTO MURTINHO (MS)</t>
  </si>
  <si>
    <t>Decreto 70.355 de 03-04-1972</t>
  </si>
  <si>
    <t>CAPITÓLIO (MG), DELFINÓPOLIS (MG), SACRAMENTO (MG), SÃO JOÃO BATISTA DO GLÓRIA (MG), SÃO ROQUE DE MINAS (MG), VARGEM BONITA (MG)</t>
  </si>
  <si>
    <t>Decreto 83548 de 05-06-1979</t>
  </si>
  <si>
    <t>Decreto 99143 de 12-03-1990 Ampliação</t>
  </si>
  <si>
    <t>CANTO DO BURITI (PI), CORONEL JOSÉ DIAS (PI), SÃO JOÃO DO PIAUÍ (PI), SÃO RAIMUNDO NONATO (PI)</t>
  </si>
  <si>
    <t>Decreto S/N.º de 30-12-2010 Ampliação</t>
  </si>
  <si>
    <t>ALVORADA DO GURGUÉIA (PI), BOM JESUS (PI), BREJO DO PIAUÍ (PI), CANTO DO BURITI (PI), CARACOL (PI), CRISTINO CASTRO (PI), GUARIBAS (PI), JUREMA (PI), SANTA LUZ (PI), TAMBORIL DO PIAUÍ (PI)</t>
  </si>
  <si>
    <t>SERGIPE</t>
  </si>
  <si>
    <t>Decreto S/N de 15-06-2005</t>
  </si>
  <si>
    <t>AREIA BRANCA (SE), CAMPO DO BRITO (SE), ITABAIANA (SE), ITAPORANGA D'AJUDA (SE), LARANJEIRAS (SE), MALHADOR (SE)</t>
  </si>
  <si>
    <t>Decreto 90223 de 25-09-1984</t>
  </si>
  <si>
    <t>Decreto 94.984 de 30-09-1987 Revisão dos limites</t>
  </si>
  <si>
    <t>ITABIRA (MG), ITAMBÉ DO MATO DENTRO (MG), JABOTICATUBAS (MG), MORRO DO PILAR (MG), NOVA UNIÃO (MG), SANTANA DO RIACHO (MG)</t>
  </si>
  <si>
    <t>Decreto 97839 de 16-06-1989</t>
  </si>
  <si>
    <t>CRUZEIRO DO SUL (AC), MÂNCIO LIMA (AC), MARECHAL THAUMATURGO (AC), PORTO WALTER (AC), RODRIGUES ALVES (AC)</t>
  </si>
  <si>
    <t>Decreto sem número de 04-06-2004</t>
  </si>
  <si>
    <t>Decreto sem número de 20-02-2006 Regulamentação</t>
  </si>
  <si>
    <t>APIÚNA (SC), BLUMENAU (SC), BOTUVERÁ (SC), GASPAR (SC), GUABIRUBA (SC), INDAIAL (SC), PRESIDENTE NEREU (SC), VIDAL RAMOS (SC)</t>
  </si>
  <si>
    <t>Decreto 1822 de 30-11-1939</t>
  </si>
  <si>
    <t>Decreto 90.023 de 02-08-1984 Revisão dos limites , Decreto S/N de 13-09-2008 Ampliação</t>
  </si>
  <si>
    <t>GUAPIMIRIM (RJ), MAGÉ (RJ), PETRÓPOLIS (RJ), TERESÓPOLIS (RJ)</t>
  </si>
  <si>
    <t>RIO GRANDE DO SUL, SANTA CATARINA</t>
  </si>
  <si>
    <t>Decreto 531 de 20-05-1992</t>
  </si>
  <si>
    <t>CAMBARÁ DO SUL (RS), JACINTO MACHADO (SC), PRAIA GRANDE (SC)</t>
  </si>
  <si>
    <t>Decreto 50923 de 06-07-1961</t>
  </si>
  <si>
    <t>Decreto 60.183 de 08-02-1967 Alteração de nome , Decreto 70.186 de 23-02-1972 Revisão dos limites , Decreto S/N de 03-06-2004 Ampliação</t>
  </si>
  <si>
    <t>RIO DE JANEIRO (RJ)</t>
  </si>
  <si>
    <t>Decreto 49874 de 11-01-1961</t>
  </si>
  <si>
    <t>Decreto 70.375 de 06-04-1972 Revisão dos limites</t>
  </si>
  <si>
    <t>CHAPADÃO DO CÉU (GO), MINEIROS (GO)</t>
  </si>
  <si>
    <t>BAHIA, MARANHÃO, PIAUÍ, TOCANTINS</t>
  </si>
  <si>
    <t>Lei complementar 13090 de 12-01-2015 Ampliação</t>
  </si>
  <si>
    <t>ALTO PARNAÍBA (MA), BARREIRAS DO PIAUÍ (PI), CORRENTE (PI), FORMOSA DO RIO PRETO (BA), GILBUÉS (PI), LIZARDA (TO), MATEIROS (TO), SÃO FÉLIX DO TOCANTINS (TO), SÃO GONÇALO DO GURGUÉIA (PI)</t>
  </si>
  <si>
    <t>Decreto S/N de 13-12-2002</t>
  </si>
  <si>
    <t>BOCAIÚVA (MG), BUENÓPOLIS (MG), DIAMANTINA (MG), OLHOS-D'ÁGUA (MG)</t>
  </si>
  <si>
    <t>Decreto 47.446 de 17-12-1959</t>
  </si>
  <si>
    <t>Decreto 70.296 de 17-03-1972 Revisão dos limites</t>
  </si>
  <si>
    <t>CAMBARÁ DO SUL (RS), PRAIA GRANDE (SC)</t>
  </si>
  <si>
    <t>Decreto 241 de 29-11-1961</t>
  </si>
  <si>
    <t>Lei ordinária 11285 de 08-03-2006 Revisão dos limites</t>
  </si>
  <si>
    <t>ESPÍRITO SANTO, MINAS GERAIS</t>
  </si>
  <si>
    <t>Decreto 50646 de 24-05-1961</t>
  </si>
  <si>
    <t>Decreto s/n de 20-11-1991 Revisão dos limites , Decreto S/N de 20-11-1997 Revisão dos limites</t>
  </si>
  <si>
    <t>ALTO CAPARAÓ (MG), ALTO JEQUITIBÁ (MG), CAPARAÓ (MG), DIVINO DE SÃO LOURENÇO (ES), DORES DO RIO PRETO (ES), ESPERA FELIZ (MG), IBITIRAMA (ES), IRUPI (ES), IÚNA (ES)</t>
  </si>
  <si>
    <t>MATO GROSSO DO SUL, PARANÁ</t>
  </si>
  <si>
    <t>ALTÔNIA (PR), ALTO PARAÍSO (PR), ELDORADO (MS), GUAÍRA (PR), ICARAÍMA (PR), ITAQUIRAÍ (MS), MUNDO NOVO (MS), NAVIRAÍ (MS), SÃO JORGE DO PATROCÍNIO (PR)</t>
  </si>
  <si>
    <t>Decreto S/N de 04-02-2002</t>
  </si>
  <si>
    <t>Lei ordinária 11486 de 15-06-2007 Revisão dos limites</t>
  </si>
  <si>
    <t>CRUZ (CE), JIJOCA DE JERICOACOARA (CE)</t>
  </si>
  <si>
    <t>Decreto 84.019 de 21-09-1979</t>
  </si>
  <si>
    <t>ALVORADA D'OESTE (RO), CAMPO NOVO DE RONDÔNIA (RO), GOVERNADOR JORGE TEIXEIRA (RO), GUAJARÁ-MIRIM (RO), MIRANTE DA SERRA (RO), NOVA MAMORÉ (RO), SÃO MIGUEL DO GUAPORÉ (RO)</t>
  </si>
  <si>
    <t>Lei ordinária 10227 de 23-05-2001</t>
  </si>
  <si>
    <t>GUARATUBA (PR), MATINHOS (PR), MORRETES (PR), PARANAGUÁ (PR)</t>
  </si>
  <si>
    <t>Decreto 50.922 de 06-07-1961</t>
  </si>
  <si>
    <t>Lei ordinária 13273 de 15-04-2016 Ampliação</t>
  </si>
  <si>
    <t>BOM JARDIM DA SERRA (SC), GRÃO PARÁ (SC), ORLEANS (SC), URUBICI (SC)</t>
  </si>
  <si>
    <t>Decreto 50744 de 05-06-1961</t>
  </si>
  <si>
    <t>BRASILEIRA (PI), PIRACURUCA (PI)</t>
  </si>
  <si>
    <t>Decreto 45954 de 30-04-1959</t>
  </si>
  <si>
    <t>Decreto 72144 de 26-04-1973 Revisão dos limites , Decreto S/N de 13-12-2002 Ampliação</t>
  </si>
  <si>
    <t>FRECHEIRINHA (CE), TIANGUÁ (CE), UBAJARA (CE)</t>
  </si>
  <si>
    <t>Decreto 47570 de 31-12-1959</t>
  </si>
  <si>
    <t>Decreto 68.873 de 05-07-1971 Revisão dos limites , Decreto 71.879 de 01-03-1973 Revisão dos limites , Decreto 84.844 de 24-06-1980 Revisão dos limites</t>
  </si>
  <si>
    <t>LAGOA DA CONFUSÃO (TO), PIUM (TO)</t>
  </si>
  <si>
    <t>Decreto 84913 de 15-07-1980</t>
  </si>
  <si>
    <t>CALÇOENE (AP), OIAPOQUE (AP)</t>
  </si>
  <si>
    <t>BUÍQUE (PE), IBIMIRIM (PE), SERTÂNIA (PE), TUPANATINGA (PE)</t>
  </si>
  <si>
    <t>Decreto s/n de 20-04-1999</t>
  </si>
  <si>
    <t>PRADO (BA)</t>
  </si>
  <si>
    <t>Decreto 1035 de 10-01-1939</t>
  </si>
  <si>
    <t>Decreto 86.676 de 01-12-1981 Ampliação</t>
  </si>
  <si>
    <t>CÉU AZUL (PR), FOZ DO IGUAÇU (PR), MATELÂNDIA (PR), MEDIANEIRA (PR), SÃO MIGUEL DO IGUAÇU (PR)</t>
  </si>
  <si>
    <t>Decreto nº 85.200 de 24-09-1980</t>
  </si>
  <si>
    <t>BARCELOS (AM), NOVO AIRÃO (AM)</t>
  </si>
  <si>
    <t>Decreto 97887 de 28-06-1989</t>
  </si>
  <si>
    <t>UIRAMUTÃ (RR)</t>
  </si>
  <si>
    <t>MATO GROSSO, MATO GROSSO DO SUL</t>
  </si>
  <si>
    <t>Decreto 86.392 de 24-09-1981</t>
  </si>
  <si>
    <t>CÁCERES (MT), CORUMBÁ (MS), POCONÉ (MT)</t>
  </si>
  <si>
    <t>Decreto S/N de 20-04-1999</t>
  </si>
  <si>
    <t>Decreto S/Nº de 11-06-2010 Ampliação</t>
  </si>
  <si>
    <t>PORTO SEGURO (BA)</t>
  </si>
  <si>
    <t>Decreto nº 83.550 de 05-06-1979</t>
  </si>
  <si>
    <t>SANTA ISABEL DO RIO NEGRO (AM), SÃO GABRIEL DA CACHOEIRA (AM)</t>
  </si>
  <si>
    <t>Decreto nº 97.688 de 25-04-1989</t>
  </si>
  <si>
    <t>Lei ordinária nº 9.513 de 20-11-1997 Ampliação</t>
  </si>
  <si>
    <t>Decreto s/n de 29-04-1998</t>
  </si>
  <si>
    <t>Decreto 11.683 de 05-09-2023 Ampliação</t>
  </si>
  <si>
    <t>MARANHÃO</t>
  </si>
  <si>
    <t>Decreto 86060 de 02-06-1981</t>
  </si>
  <si>
    <t>BARREIRINHAS (MA), PRIMEIRA CRUZ (MA)</t>
  </si>
  <si>
    <t>Decreto S/N de 19-12-2002</t>
  </si>
  <si>
    <t>Lei ordinária 11.686 de 02-06-2008 Recategorização</t>
  </si>
  <si>
    <t>ÁGUIA BRANCA (ES), PANCAS (ES)</t>
  </si>
  <si>
    <t>Decreto 242 de 29-11-1961</t>
  </si>
  <si>
    <t>Decreto 3.421 de 20-04-2000 Alteração de nome</t>
  </si>
  <si>
    <t>PORTO SEGURO (BA), PRADO (BA)</t>
  </si>
  <si>
    <t>BAHIA, MINAS GERAIS</t>
  </si>
  <si>
    <t>Decreto nº 97.658 de 12-04-1989</t>
  </si>
  <si>
    <t>Decreto S/N de 21-05-2004 Ampliação</t>
  </si>
  <si>
    <t>ARINOS (MG), CHAPADA GAÚCHA (MG), COCOS (BA), FORMOSO (MG)</t>
  </si>
  <si>
    <t>MINAS GERAIS, RIO DE JANEIRO</t>
  </si>
  <si>
    <t>Decreto 1713 de 14-06-1937</t>
  </si>
  <si>
    <t>Decreto 87586 de 20-09-1982 Ampliação</t>
  </si>
  <si>
    <t>BOCAINA DE MINAS (MG), ITAMONTE (MG), ITATIAIA (RJ), RESENDE (RJ)</t>
  </si>
  <si>
    <t>Decreto 88218 de 06-04-1983</t>
  </si>
  <si>
    <t>ALCOBAÇA (BA), CARAVELAS (BA)</t>
  </si>
  <si>
    <t>Decreto 96693 de 14-10-1988</t>
  </si>
  <si>
    <t>Decreto S/N de 22-08-2002</t>
  </si>
  <si>
    <t>ALMEIRIM (PA), CALÇOENE (AP), LARANJAL DO JARI (AP), OIAPOQUE (AP), SERRA DO NAVIO (AP)</t>
  </si>
  <si>
    <t>Decreto Sem Número de 01-08-2001</t>
  </si>
  <si>
    <t>COSTA MARQUES (RO), GUAJARÁ-MIRIM (RO)</t>
  </si>
  <si>
    <t>AMAZONAS, RORAIMA</t>
  </si>
  <si>
    <t>Decreto S/N de 29-04-1998</t>
  </si>
  <si>
    <t>BARCELOS (AM), CARACARAÍ (RR)</t>
  </si>
  <si>
    <t>REFÚGIO DE VIDA SILVESTRE</t>
  </si>
  <si>
    <t>Decreto 88.463 de 04-07-1983</t>
  </si>
  <si>
    <t>Decreto s/n de 04-07-2005 Recategorização</t>
  </si>
  <si>
    <t>PORTO ALEGRE (RS)</t>
  </si>
  <si>
    <t>RESERVA BIOLÓGICA</t>
  </si>
  <si>
    <t>Decreto 87589 de 20-09-1982</t>
  </si>
  <si>
    <t>Decreto 92.753 de 05-06-1986 Alteração de nome</t>
  </si>
  <si>
    <t>SANTA TERESA (ES)</t>
  </si>
  <si>
    <t>Decreto S/N de 05-06-2003</t>
  </si>
  <si>
    <t>ALMENARA (MG), JEQUITINHONHA (MG)</t>
  </si>
  <si>
    <t>Decreto 87585 de 20-09-1982</t>
  </si>
  <si>
    <t>TAPAUÁ (AM)</t>
  </si>
  <si>
    <t>Decreto 90222 de 25-09-1984</t>
  </si>
  <si>
    <t>ARACRUZ (ES), LINHARES (ES)</t>
  </si>
  <si>
    <t>Decreto 98884 de 25-01-1990</t>
  </si>
  <si>
    <t>MAMANGUAPE (PB), RIO TINTO (PB)</t>
  </si>
  <si>
    <t>Decreto 98524 de 13-12-1989</t>
  </si>
  <si>
    <t>CHÃ PRETA (AL), LAGOA DO OURO (PE), QUEBRANGULO (AL)</t>
  </si>
  <si>
    <t>Decreto 88744 de 21-09-1983</t>
  </si>
  <si>
    <t>RIO FORMOSO (PE), TAMANDARÉ (PE)</t>
  </si>
  <si>
    <t>Decreto 96999 de 20-10-1988</t>
  </si>
  <si>
    <t>PACATUBA (SE), PIRAMBU (SE)</t>
  </si>
  <si>
    <t>Decreto 87591 de 20-09-1982</t>
  </si>
  <si>
    <t>FLORESTA (PE), INAJÁ (PE), TACARATU (PE)</t>
  </si>
  <si>
    <t>Decreto 87588 de 20-09-1982</t>
  </si>
  <si>
    <t>JAGUARÉ (ES), LINHARES (ES), SOORETAMA (ES), VILA VALÉRIO (ES)</t>
  </si>
  <si>
    <t>Decreto 85463 de 10-12-1980</t>
  </si>
  <si>
    <t>Decreto s/n de 21-12-2007 Ampliação</t>
  </si>
  <si>
    <t>UNA (BA)</t>
  </si>
  <si>
    <t>Decreto 83549 de 05-06-1979</t>
  </si>
  <si>
    <t>NATAL (RN)</t>
  </si>
  <si>
    <t>Decreto 87590 de 20-09-1982</t>
  </si>
  <si>
    <t>Decreto 89.569 de 23-04-1984 Revisão dos limites</t>
  </si>
  <si>
    <t>PINHEIROS (ES)</t>
  </si>
  <si>
    <t>BAHIA, ESPÍRITO SANTO</t>
  </si>
  <si>
    <t>Decreto 97657 de 12-04-1989</t>
  </si>
  <si>
    <t>CONCEIÇÃO DA BARRA (ES), MUCURI (BA)</t>
  </si>
  <si>
    <t>Decreto 87587 de 20-09-1982</t>
  </si>
  <si>
    <t>ALTA FLORESTA D'OESTE (RO), SÃO FRANCISCO DO GUAPORÉ (RO)</t>
  </si>
  <si>
    <t>Decreto nº 95.614 de 12-01-1988</t>
  </si>
  <si>
    <t>BOM JARDIM (MA), CENTRO NOVO DO MARANHÃO (MA), SÃO JOÃO DO CARÚ (MA)</t>
  </si>
  <si>
    <t>Decreto 83716 de 11-07-1979</t>
  </si>
  <si>
    <t>Decreto s/n de 02-05-2006 Ampliação</t>
  </si>
  <si>
    <t>JI-PARANÁ (RO), MACHADINHO D'OESTE (RO), VALE DO ANARI (RO)</t>
  </si>
  <si>
    <t>Decreto 84.914 de 16-07-1980</t>
  </si>
  <si>
    <t>Decreto 89.932 de 10-07-1984 Revisão dos limites</t>
  </si>
  <si>
    <t>AMAPÁ (AP), PRACUÚBA (AP), TARTARUGALZINHO (AP)</t>
  </si>
  <si>
    <t>Decreto 84018 de 21-09-1979</t>
  </si>
  <si>
    <t>ORIXIMINÁ (PA)</t>
  </si>
  <si>
    <t>Decreto 97719 de 05-05-1989</t>
  </si>
  <si>
    <t>MARABÁ (PA), SÃO FÉLIX DO XINGU (PA)</t>
  </si>
  <si>
    <t>Decreto 97780 de 23-05-1989</t>
  </si>
  <si>
    <t>DUQUE DE CAXIAS (RJ), MIGUEL PEREIRA (RJ), NOVA IGUAÇU (RJ), PETRÓPOLIS (RJ)</t>
  </si>
  <si>
    <t>Decreto DECRETO N° 99.277 de 06-06-1990</t>
  </si>
  <si>
    <t>Decreto DECRETO S/N de 19-09-2002 Ampliação</t>
  </si>
  <si>
    <t>PRESIDENTE FIGUEIREDO (AM), SÃO SEBASTIÃO DO UATUMÃ (AM), URUCARÁ (AM)</t>
  </si>
  <si>
    <t>Decreto 99.142 de 12-03-1990</t>
  </si>
  <si>
    <t>BOMBINHAS (SC), FLORIANÓPOLIS (SC), GOVERNADOR CELSO RAMOS (SC)</t>
  </si>
  <si>
    <t>Decreto 73791 de 11-03-1974</t>
  </si>
  <si>
    <t>Decreto 76534 de 13-11-1975 Ampliação</t>
  </si>
  <si>
    <t>SILVA JARDIM (RJ)</t>
  </si>
  <si>
    <t>Decreto S/N de 20-05-2005</t>
  </si>
  <si>
    <t>ALTAMIRA (PA), NOVO PROGRESSO (PA)</t>
  </si>
  <si>
    <t>Decreto s/n de 22-04-1998</t>
  </si>
  <si>
    <t>Decreto s/n de 05-06-2017 Ampliação</t>
  </si>
  <si>
    <t>CASIMIRO DE ABREU (RJ), MACAÉ (RJ), RIO DAS OSTRAS (RJ)</t>
  </si>
  <si>
    <t>RESERVA DE DESENVOLVIMENTO SUSTENTÁVEL</t>
  </si>
  <si>
    <t>Decreto S/N de 14-06-2005</t>
  </si>
  <si>
    <t>GURUPÁ (PA)</t>
  </si>
  <si>
    <t>COCOS (BA), JABORANDI (BA)</t>
  </si>
  <si>
    <t>RESERVA EXTRATIVISTA</t>
  </si>
  <si>
    <t>Decreto s/n de 07-08-2001</t>
  </si>
  <si>
    <t>FONTE BOA (AM), JAPURÁ (AM), MARAÃ (AM)</t>
  </si>
  <si>
    <t>Decreto Decreto não numerado de 07-08-2001</t>
  </si>
  <si>
    <t>GUAJARÁ-MIRIM (RO)</t>
  </si>
  <si>
    <t>Decreto nº 99144  de 12-03-1990</t>
  </si>
  <si>
    <t>ASSIS BRASIL (AC), BRASILÉIA (AC), CAPIXABA (AC), EPITACIOLÂNDIA (AC), RIO BRANCO (AC), SENA MADUREIRA (AC), XAPURI (AC)</t>
  </si>
  <si>
    <t>Decreto S/N de 16-12-2002</t>
  </si>
  <si>
    <t>SANTARÉM NOVO (PA)</t>
  </si>
  <si>
    <t>MARANHÃO, PIAUÍ</t>
  </si>
  <si>
    <t>Decreto S/N de 16-11-2000</t>
  </si>
  <si>
    <t>ÁGUA DOCE DO MARANHÃO (MA), ILHA GRANDE (PI)</t>
  </si>
  <si>
    <t>Decreto 532 de 20-05-1992</t>
  </si>
  <si>
    <t>CIDELÂNDIA (MA), IMPERATRIZ (MA)</t>
  </si>
  <si>
    <t>MARACANÃ (PA)</t>
  </si>
  <si>
    <t>SÃO JOÃO DA PONTA (PA)</t>
  </si>
  <si>
    <t>Decreto s/n de 01-08-2001</t>
  </si>
  <si>
    <t>JURUÁ (AM), UARINI (AM)</t>
  </si>
  <si>
    <t>AQUIRAZ (CE)</t>
  </si>
  <si>
    <t>Decreto s/n de 19-09-2002</t>
  </si>
  <si>
    <t>MANOEL URBANO (AC), SENA MADUREIRA (AC)</t>
  </si>
  <si>
    <t>Decreto 3238 de 10-11-1999</t>
  </si>
  <si>
    <t>Decreto 3449 de 09-05-2000 Revisão dos limites , Decreto 9368 de 26-12-2018 Ampliação , Outros SEI ICMBio 02070.012754/2017-61 de 16-08-2022 Revisão dos limites</t>
  </si>
  <si>
    <t>PORTO VELHO (RO)</t>
  </si>
  <si>
    <t>CANANÉIA (SP)</t>
  </si>
  <si>
    <t>Decreto s/n de 04-03-1997</t>
  </si>
  <si>
    <t>Decreto s/n de 13-10-0214 Ampliação</t>
  </si>
  <si>
    <t>CARAUARI (AM)</t>
  </si>
  <si>
    <t>Decreto s/n de 16-07-2002</t>
  </si>
  <si>
    <t>JUTAÍ (AM)</t>
  </si>
  <si>
    <t>Decreto 535 de 20-05-1992</t>
  </si>
  <si>
    <t>CARRASCO BONITO (TO)</t>
  </si>
  <si>
    <t>BAIÃO (PA)</t>
  </si>
  <si>
    <t>Decreto s/n de 03-06-2004</t>
  </si>
  <si>
    <t>MANICORÉ (AM)</t>
  </si>
  <si>
    <t>CURUÇÁ (PA)</t>
  </si>
  <si>
    <t>PORTO DE MOZ (PA)</t>
  </si>
  <si>
    <t>Decreto S/N de 11-08-2000</t>
  </si>
  <si>
    <t>CACHOEIRA (BA), MARAGOGIPE (BA)</t>
  </si>
  <si>
    <t>Decreto s/n de 27-09-2001</t>
  </si>
  <si>
    <t>JEQUIÁ DA PRAIA (AL)</t>
  </si>
  <si>
    <t>Decreto legislativo S/N de 20-05-2005</t>
  </si>
  <si>
    <t>AUGUSTO CORRÊA (PA)</t>
  </si>
  <si>
    <t>BRAGANÇA (PA)</t>
  </si>
  <si>
    <t>VISEU (PA)</t>
  </si>
  <si>
    <t>TRACUATEUA (PA)</t>
  </si>
  <si>
    <t>Decreto S/N, de 03 de janeiro de 1997 de 03-01-1997</t>
  </si>
  <si>
    <t>ARARUAMA (RJ), ARRAIAL DO CABO (RJ), CABO FRIO (RJ)</t>
  </si>
  <si>
    <t>Decreto S/N de 05-06-2006</t>
  </si>
  <si>
    <t>BELMONTE (BA), CANAVIEIRAS (BA), UNA (BA)</t>
  </si>
  <si>
    <t>Decreto S/N de 22-11-2001</t>
  </si>
  <si>
    <t>SOURE (PA)</t>
  </si>
  <si>
    <t>Decreto 533 de 20-05-1992</t>
  </si>
  <si>
    <t>Decreto 99.166 de 13-03-1990</t>
  </si>
  <si>
    <t>GUAJARÁ-MIRIM (RO), NOVA MAMORÉ (RO)</t>
  </si>
  <si>
    <t>Decreto s/n de 08-11-2004</t>
  </si>
  <si>
    <t>ALTAMIRA (PA)</t>
  </si>
  <si>
    <t>Decreto S/N de 06-11-1998</t>
  </si>
  <si>
    <t>AVEIRO (PA), SANTARÉM (PA)</t>
  </si>
  <si>
    <t>Decreto S/N de 08-11-2004</t>
  </si>
  <si>
    <t>PARANÁ, SANTA CATARINA</t>
  </si>
  <si>
    <t>Decreto S/N de 19-10-2005</t>
  </si>
  <si>
    <t>ABELARDO LUZ (SC), CLEVELÂNDIA (PR), PALMAS (PR)</t>
  </si>
  <si>
    <t>PASSOS MAIA (SC), PONTE SERRADA (SC)</t>
  </si>
  <si>
    <t>Decreto s/n de 15-02-2006</t>
  </si>
  <si>
    <t>GUAPIMIRIM (RJ), ITABORAÍ (RJ), SÃO GONÇALO (RJ)</t>
  </si>
  <si>
    <t>Decreto S/N de 13-02-2006</t>
  </si>
  <si>
    <t>ITAITUBA (PA), NOVO PROGRESSO (PA)</t>
  </si>
  <si>
    <t>ALTAMIRA (PA), ITAITUBA (PA), RURÓPOLIS (PA), TRAIRÃO (PA)</t>
  </si>
  <si>
    <t>Decreto 47570 de 13-02-2006</t>
  </si>
  <si>
    <t>Lei ordinária 13452 de 19-06-2017 Redução , Medida provisória 758 de 19-12-2016 Revisão dos limites</t>
  </si>
  <si>
    <t>Decreto S/N de 13-02-2006 Revisão dos limites , Lei ordinária 12678 de 25-06-2012 Revisão dos limites</t>
  </si>
  <si>
    <t>ITAITUBA (PA), JACAREACANGA (PA), NOVO PROGRESSO (PA), TRAIRÃO (PA)</t>
  </si>
  <si>
    <t>Decreto S/N de 19-09-2005</t>
  </si>
  <si>
    <t>LARANJEIRAS (SE), NOSSA SENHORA DO SOCORRO (SE)</t>
  </si>
  <si>
    <t>ITAITUBA (PA), JACAREACANGA (PA)</t>
  </si>
  <si>
    <t>Decreto S/N de 11-05-2016 Ampliação</t>
  </si>
  <si>
    <t>Decreto S/N de 12-12-2005</t>
  </si>
  <si>
    <t>Decreto S/N de 31-01-2006 Revisão dos limites</t>
  </si>
  <si>
    <t>CAROLINA (MA), ESTREITO (MA), RIACHÃO (MA)</t>
  </si>
  <si>
    <t>Decreto S/N de 16-11-2005</t>
  </si>
  <si>
    <t>OEIRAS DO PARÁ (PA)</t>
  </si>
  <si>
    <t>Decreto S/N de 08-11-2000</t>
  </si>
  <si>
    <t>JORDÃO (AC), MARECHAL THAUMATURGO (AC), TARAUACÁ (AC)</t>
  </si>
  <si>
    <t>Decreto S/N de 20-03-2006</t>
  </si>
  <si>
    <t>CIANORTE (PR), TUNEIRAS DO OESTE (PR)</t>
  </si>
  <si>
    <t>Decreto S/N de 23-03-2006</t>
  </si>
  <si>
    <t>FERNANDES PINHEIRO (PR), IMBITUVA (PR), IPIRANGA (PR), TEIXEIRA SOARES (PR)</t>
  </si>
  <si>
    <t>CARAMBEÍ (PR), CASTRO (PR), PONTA GROSSA (PR)</t>
  </si>
  <si>
    <t>Decreto S/Nº de 03-04-2006</t>
  </si>
  <si>
    <t>GENERAL CARNEIRO (PR), PALMAS (PR)</t>
  </si>
  <si>
    <t>CURURUPU (MA)</t>
  </si>
  <si>
    <t>AMAZONAS, MATO GROSSO</t>
  </si>
  <si>
    <t>APIACÁS (MT), APUÍ (AM), COTRIGUAÇU (MT), MAUÉS (AM), NOVA BANDEIRANTES (MT)</t>
  </si>
  <si>
    <t>Decreto s/n de 21-06-2006</t>
  </si>
  <si>
    <t>BARCELOS (AM)</t>
  </si>
  <si>
    <t>AMAZONAS, MATO GROSSO, RONDÔNIA</t>
  </si>
  <si>
    <t>Decreto S/N de 21-06-2006</t>
  </si>
  <si>
    <t>Lei ordinária 12.678 de 25-06-2012 Revisão dos limites , Lei ordinária 12678 de 25-06-2012 Revisão dos limites , Medida provisória 542 de 12-08-2011 Revisão dos limites</t>
  </si>
  <si>
    <t>COLNIZA (MT), MACHADINHO D'OESTE (RO), MANICORÉ (AM), NOVO ARIPUANÃ (AM)</t>
  </si>
  <si>
    <t>BOCA DO ACRE (AM)</t>
  </si>
  <si>
    <t>Decreto S/N de 11-09-2006</t>
  </si>
  <si>
    <t>ARUANÃ (GO)</t>
  </si>
  <si>
    <t>Decreto S/N de 30-11-2006</t>
  </si>
  <si>
    <t>GURUPÁ (PA), MELGAÇO (PA)</t>
  </si>
  <si>
    <t>0000.00.1140</t>
  </si>
  <si>
    <t>RESERVA PARTICULAR DO PATRIMÔNIO NATURAL FAZENDA SÃO GERALDO</t>
  </si>
  <si>
    <t>RFPN</t>
  </si>
  <si>
    <t>RESERVA PARTICULAR DO PATRIMÔNIO NATURAL</t>
  </si>
  <si>
    <t>Portaria 39-N de 16-04-1999</t>
  </si>
  <si>
    <t>VALENÇA (RJ)</t>
  </si>
  <si>
    <t>0000.00.1144</t>
  </si>
  <si>
    <t>RESERVA PARTICULAR DO PATRIMÔNIO NATURAL RESERVA NOSSA SENHORA DAS GRAÇAS</t>
  </si>
  <si>
    <t>Portaria 171 de 26-12-2002</t>
  </si>
  <si>
    <t>RIO CLARO (RJ)</t>
  </si>
  <si>
    <t>0000.00.1151</t>
  </si>
  <si>
    <t>RESERVA PARTICULAR DO PATRIMÔNIO NATURAL UNIÃO</t>
  </si>
  <si>
    <t>RPPN</t>
  </si>
  <si>
    <t>IV</t>
  </si>
  <si>
    <t>RJ</t>
  </si>
  <si>
    <t>Portaria 68 de 17/10/2000</t>
  </si>
  <si>
    <t>Silva Jardim (RJ)</t>
  </si>
  <si>
    <t>Ato Legal</t>
  </si>
  <si>
    <t>0000.00.1257</t>
  </si>
  <si>
    <t>RESERVA PARTICULAR DO PATRIMÔNIO NATURAL FAZENDA SERROTE</t>
  </si>
  <si>
    <t>Portaria 57/98-N de 14-05-1998</t>
  </si>
  <si>
    <t>IBIÁ (MG)</t>
  </si>
  <si>
    <t>Decreto nº 98.863  de 23-01-1990</t>
  </si>
  <si>
    <t>JORDÃO (AC), MARECHAL THAUMATURGO (AC), PORTO WALTER (AC), TARAUACÁ (AC)</t>
  </si>
  <si>
    <t>Decreto 99.145 de 12-03-1990</t>
  </si>
  <si>
    <t>LARANJAL DO JARI (AP), MAZAGÃO (AP), VITÓRIA DO JARI (AP)</t>
  </si>
  <si>
    <t>Decreto 534 de 20-05-1992</t>
  </si>
  <si>
    <t>Decreto S/Nº de 17-06-2010 Ampliação</t>
  </si>
  <si>
    <t>Decreto 536 de 20-05-1992</t>
  </si>
  <si>
    <t>MIRINZAL (MA)</t>
  </si>
  <si>
    <t>APARECIDA (SP)</t>
  </si>
  <si>
    <t>PARAÍBA, PERNAMBUCO</t>
  </si>
  <si>
    <t>Decreto S/N de 26-09-2007</t>
  </si>
  <si>
    <t>CAAPORÃ (PB), GOIANA (PE), PITIMBU (PB)</t>
  </si>
  <si>
    <t>CHAPADINHA (MA)</t>
  </si>
  <si>
    <t>Decreto S/N de 11-10-2007</t>
  </si>
  <si>
    <t>PARNAMIRIM (PE), SERRITA (PE)</t>
  </si>
  <si>
    <t>Decreto DEC S/N, de 08/05/2008 de 08-05-2008</t>
  </si>
  <si>
    <t>LÁBREA (AM), PAUINI (AM), TAPAUÁ (AM)</t>
  </si>
  <si>
    <t>Decreto SN de 08-05-2008</t>
  </si>
  <si>
    <t>LÁBREA (AM)</t>
  </si>
  <si>
    <t>Decreto S/N de 08-05-2008</t>
  </si>
  <si>
    <t>BERURI (AM), TAPAUÁ (AM)</t>
  </si>
  <si>
    <t>Decreto S/N de 05-06-2008</t>
  </si>
  <si>
    <t>Lei ordinária 12.249 de 11-06-2010 Ampliação , Lei ordinária 12678 de 25-06-2012 Revisão dos limites</t>
  </si>
  <si>
    <t>CANUTAMA (AM), LÁBREA (AM), PORTO VELHO (RO)</t>
  </si>
  <si>
    <t>Decreto s/n de 05-06-2008</t>
  </si>
  <si>
    <t>Lei ordinária LEI Nº 11.891 de 24-12-2008</t>
  </si>
  <si>
    <t>ALCÂNTARAS (CE), MASSAPÊ (CE), MERUOCA (CE), SOBRAL (CE)</t>
  </si>
  <si>
    <t>Decreto S/N de 05-06-2009</t>
  </si>
  <si>
    <t>ALCOBAÇA (BA), CARAVELAS (BA), NOVA VIÇOSA (BA)</t>
  </si>
  <si>
    <t>BEBERIBE (CE)</t>
  </si>
  <si>
    <t>PRAINHA (PA)</t>
  </si>
  <si>
    <t>ALAGOAS, BAHIA, SERGIPE</t>
  </si>
  <si>
    <t>CANINDÉ DE SÃO FRANCISCO (SE), DELMIRO GOUVEIA (AL), OLHO D'ÁGUA DO CASADO (AL), PAULO AFONSO (BA), PIRANHAS (AL)</t>
  </si>
  <si>
    <t>Decreto S/N de 21-12-2007</t>
  </si>
  <si>
    <t>Decreto s/n de 21-12-2007</t>
  </si>
  <si>
    <t>Decreto s/nº de 11-06-2010</t>
  </si>
  <si>
    <t>BOA NOVA (BA), DÁRIO MEIRA (BA), MANOEL VITORINO (BA)</t>
  </si>
  <si>
    <t>Decreto S/Nº de 11-06-2010</t>
  </si>
  <si>
    <t>Decreto S/N de 11-06-2010</t>
  </si>
  <si>
    <t>ARATACA (BA), UNA (BA)</t>
  </si>
  <si>
    <t>GUARATINGA (BA)</t>
  </si>
  <si>
    <t>Decreto s/n de 17-06-2010</t>
  </si>
  <si>
    <t>ARACRUZ (ES), FUNDÃO (ES), SERRA (ES)</t>
  </si>
  <si>
    <t>Decreto S/N de 05-06-2012</t>
  </si>
  <si>
    <t>BARAÚNA (RN), MOSSORÓ (RN)</t>
  </si>
  <si>
    <t>ANTONINA (PR), GUARAQUEÇABA (PR), PARANAGUÁ (PR)</t>
  </si>
  <si>
    <t>Lei ordinária 12829 de 20-06-2013</t>
  </si>
  <si>
    <t>PONTAL DO PARANÁ (PR)</t>
  </si>
  <si>
    <t>Decreto sem número de 16-10-2014</t>
  </si>
  <si>
    <t>MAUÉS (AM)</t>
  </si>
  <si>
    <t>Decreto sem número de 10-10-2014</t>
  </si>
  <si>
    <t>SÃO CAETANO DE ODIVELAS (PA)</t>
  </si>
  <si>
    <t>Decreto Sem número de 10-10-2014</t>
  </si>
  <si>
    <t>MARAPANIM (PA)</t>
  </si>
  <si>
    <t>MAGALHÃES BARATA (PA)</t>
  </si>
  <si>
    <t>Decreto Sem número de 13-10-2014</t>
  </si>
  <si>
    <t>MONTEZUMA (MG), RIO PARDO DE MINAS (MG), VARGEM GRANDE DO RIO PARDO (MG)</t>
  </si>
  <si>
    <t>CAETÉ (MG), ITABIRITO (MG), MARIANA (MG), NOVA LIMA (MG), OURO PRETO (MG), RAPOSOS (MG), RIO ACIMA (MG), SANTA BÁRBARA (MG)</t>
  </si>
  <si>
    <t>GUARATUBA (PR), MORRETES (PR), SÃO JOSÉ DOS PINHAIS (PR)</t>
  </si>
  <si>
    <t>Decreto 11 de maio de 2016 de 11-05-2016</t>
  </si>
  <si>
    <t>APUÍ (AM), MANICORÉ (AM), NOVO ARIPUANÃ (AM)</t>
  </si>
  <si>
    <t>APUÍ (AM), BORBA (AM), NOVO ARIPUANÃ (AM)</t>
  </si>
  <si>
    <t>MANICORÉ (AM), NOVO ARIPUANÃ (AM)</t>
  </si>
  <si>
    <t>Decreto S/N° de 02-08-2016</t>
  </si>
  <si>
    <t>SÃO SEBASTIÃO (SP)</t>
  </si>
  <si>
    <t>Decreto s/n de 05-06-2017</t>
  </si>
  <si>
    <t>CANAÃ DOS CARAJÁS (PA), PARAUAPEBAS (PA)</t>
  </si>
  <si>
    <t>Decreto 9312 de 19-03-2018</t>
  </si>
  <si>
    <t>Decreto 9313 de 19-03-2018</t>
  </si>
  <si>
    <t>CABEDELO (PB)</t>
  </si>
  <si>
    <t>Decreto 9333 de 05-04-2018</t>
  </si>
  <si>
    <t>BEQUIMÃO (MA)</t>
  </si>
  <si>
    <t>Decreto nº 9.336 de 05-04-2018</t>
  </si>
  <si>
    <t>CAMPO FORMOSO (BA), JUAZEIRO (BA), SENTO SÉ (BA), SOBRADINHO (BA)</t>
  </si>
  <si>
    <t>Decreto 9340 de 05-04-2018</t>
  </si>
  <si>
    <t>HUMBERTO DE CAMPOS (MA), ICATU (MA)</t>
  </si>
  <si>
    <t>Decreto 9339 de 05-04-2018</t>
  </si>
  <si>
    <t>CARUTAPERA (MA), LUÍS DOMINGUES (MA)</t>
  </si>
  <si>
    <t>Decreto nº 9.337 de 05-04-2018</t>
  </si>
  <si>
    <t>CAMPO FORMOSO (BA), JUAZEIRO (BA), MORRO DO CHAPÉU (BA), SENTO SÉ (BA), SOBRADINHO (BA), UMBURANAS (BA)</t>
  </si>
  <si>
    <t>Decreto nº 9401 de 05-06-2018</t>
  </si>
  <si>
    <t>NOVO AIRÃO (AM), RORAINÓPOLIS (RR)</t>
  </si>
  <si>
    <t>Decreto 9402 de 05-06-2018</t>
  </si>
  <si>
    <t>CURAÇÁ (BA), JUAZEIRO (BA)</t>
  </si>
  <si>
    <t>0000.11.0744</t>
  </si>
  <si>
    <t>RESERVA EXTRATIVISTA MARACATIARA</t>
  </si>
  <si>
    <t>Estadual</t>
  </si>
  <si>
    <t>Decreto 7096 de 04-09-1995</t>
  </si>
  <si>
    <t>MACHADINHO D'OESTE (RO)</t>
  </si>
  <si>
    <t>0000.11.0753</t>
  </si>
  <si>
    <t>RESERVA EXTRATIVISTA CASTANHEIRA</t>
  </si>
  <si>
    <t>Decreto 7105 de 04-09-1995</t>
  </si>
  <si>
    <t>0000.11.0754</t>
  </si>
  <si>
    <t>RESERVA EXTRATIVISTA AQUARIQUARA</t>
  </si>
  <si>
    <t>Decreto 7106 de 04-09-1995</t>
  </si>
  <si>
    <t>0000.11.0764</t>
  </si>
  <si>
    <t>ESTAÇÃO ECOLÓGICA SAMUEL</t>
  </si>
  <si>
    <t>Decreto 4227 de 13-07-1989</t>
  </si>
  <si>
    <t>Decreto 763 de 29-12-1997 Revisão dos limites</t>
  </si>
  <si>
    <t>CANDEIAS DO JAMARI (RO)</t>
  </si>
  <si>
    <t>0000.11.0765</t>
  </si>
  <si>
    <t>PARQUE ESTADUAL DE GUAJARÁ-MIRIM</t>
  </si>
  <si>
    <t>PARQUE ESTADUAL</t>
  </si>
  <si>
    <t>Decreto 4575 de 23-03-1990</t>
  </si>
  <si>
    <t>Decreto 700 de 27-12-1996 Revisão dos limites , Lei complementar LEI Nº 700 de 27-12-1996 Revisão dos limites</t>
  </si>
  <si>
    <t>0000.11.0767</t>
  </si>
  <si>
    <t>RESERVA BIOLÓGICA RIO OURO PRETO</t>
  </si>
  <si>
    <t>Decreto 4580 de 28-03-1990</t>
  </si>
  <si>
    <t>0000.11.0768</t>
  </si>
  <si>
    <t>ESTAÇÃO ECOLÓGICA SERRA DOS TRÊS IRMÃOS</t>
  </si>
  <si>
    <t>Decreto 4584 de 28-03-1990</t>
  </si>
  <si>
    <t>Lei complementar 581 de 30-06-2010 Redução</t>
  </si>
  <si>
    <t>0000.11.0770</t>
  </si>
  <si>
    <t>RESERVA BIOLÓGICA TRAÇADAL</t>
  </si>
  <si>
    <t>Decreto 4583 de 28-03-1990</t>
  </si>
  <si>
    <t>0000.11.0771</t>
  </si>
  <si>
    <t>RESERVA EXTRATIVISTA CURRALINHO</t>
  </si>
  <si>
    <t>Decreto 6952 de 14-07-1995</t>
  </si>
  <si>
    <t>COSTA MARQUES (RO)</t>
  </si>
  <si>
    <t>0000.11.0772</t>
  </si>
  <si>
    <t>RESERVA EXTRATIVISTA RIO PACAÁS NOVOS</t>
  </si>
  <si>
    <t>Decreto 6953 de 14-07-1995</t>
  </si>
  <si>
    <t>0000.11.0773</t>
  </si>
  <si>
    <t>RESERVA EXTRATIVISTA PEDRAS NEGRAS</t>
  </si>
  <si>
    <t>Decreto 6954 de 14-07-1995</t>
  </si>
  <si>
    <t>ALTA FLORESTA D'OESTE (RO), COSTA MARQUES (RO)</t>
  </si>
  <si>
    <t>0000.11.0774</t>
  </si>
  <si>
    <t>PARQUE ESTADUAL SERRA DOS REIS</t>
  </si>
  <si>
    <t>Decreto 3910 de 29-12-1997</t>
  </si>
  <si>
    <t>0000.11.0775</t>
  </si>
  <si>
    <t>RESERVA EXTRATIVISTA RIO CAUTÁRIO</t>
  </si>
  <si>
    <t>Decreto 7028 de 08-08-1995</t>
  </si>
  <si>
    <t>0000.11.0777</t>
  </si>
  <si>
    <t>RESERVA EXTRATIVISTA RIO PRETO-JACUNDÁ</t>
  </si>
  <si>
    <t>Decreto 7336 de 17-01-1996</t>
  </si>
  <si>
    <t>0000.11.1495</t>
  </si>
  <si>
    <t>PARQUE ESTADUAL DE CORUMBIARA</t>
  </si>
  <si>
    <t>Decreto 4576 de 23-03-1990</t>
  </si>
  <si>
    <t>Lei complementar 1171 de 31-12-2002 Redução , Lei complementar 692 de 27-12-1996 Redução</t>
  </si>
  <si>
    <t>ALTO ALEGRE DOS PARECIS (RO), CEREJEIRAS (RO), PIMENTEIRAS DO OESTE (RO)</t>
  </si>
  <si>
    <t>0000.12.0939</t>
  </si>
  <si>
    <t>PARQUE ESTADUAL CHANDLESS</t>
  </si>
  <si>
    <t>Decreto 10.670 de 02-09-2004</t>
  </si>
  <si>
    <t>MANOEL URBANO (AC), SANTA ROSA DO PURUS (AC), SENA MADUREIRA (AC)</t>
  </si>
  <si>
    <t>0000.12.0941</t>
  </si>
  <si>
    <t>ÁREA DE PROTEÇÃO AMBIENTAL LAGO DO AMAPÁ</t>
  </si>
  <si>
    <t>Decreto 13.531 de 26-12-2005</t>
  </si>
  <si>
    <t>RIO BRANCO (AC)</t>
  </si>
  <si>
    <t>0000.14.1927</t>
  </si>
  <si>
    <t>ÁREA DE PROTEÇÃO AMBIENTAL - BAIXO RIO BRANCO</t>
  </si>
  <si>
    <t>RR</t>
  </si>
  <si>
    <t>Lei ordinária 555 de 14/07/2006</t>
  </si>
  <si>
    <t>Ampliação - Lei ordinária 714 de 21/05/2009;</t>
  </si>
  <si>
    <t>Rorainópolis (RR)</t>
  </si>
  <si>
    <t>US</t>
  </si>
  <si>
    <t>0000.14.4382</t>
  </si>
  <si>
    <t>PARQUE ESTADUAL DAS NASCENTES</t>
  </si>
  <si>
    <t>Lei ordinária 1704 de 15-07-2022</t>
  </si>
  <si>
    <t>RORAINÓPOLIS (RR)</t>
  </si>
  <si>
    <t>0000.14.4385</t>
  </si>
  <si>
    <t>RESERVA DE DESENVOLVIMENTO SUSTENTÁVEL ITAPARÁ - BOIAÇU</t>
  </si>
  <si>
    <t>0000.14.4397</t>
  </si>
  <si>
    <t>RESERVA DE DESENVOLVIMENTO SUSTENTÁVEL CAMPINA</t>
  </si>
  <si>
    <t>Lei ordinária 1.704 de 15-07-2022</t>
  </si>
  <si>
    <t>0000.14.4398</t>
  </si>
  <si>
    <t>RESERVA DE DESENVOLVIMENTO SUSTENTÁVEL XERIUINI</t>
  </si>
  <si>
    <t>0000.15.1021</t>
  </si>
  <si>
    <t>PARQUE ESTADUAL DA SERRA DOS MARTÍRIOS/ANDORINHAS</t>
  </si>
  <si>
    <t>Lei complementar 5.982 de 25-07-1996</t>
  </si>
  <si>
    <t>SÃO GERALDO DO ARAGUAIA (PA)</t>
  </si>
  <si>
    <t>0000.15.1022</t>
  </si>
  <si>
    <t>PARQUE ESTADUAL DO UTINGA</t>
  </si>
  <si>
    <t>Decreto 1552 de 03-05-1993</t>
  </si>
  <si>
    <t>Decreto 265/2011 de 30-11-2011 Revisão dos limites , Decreto 31268 de 02-10-2008 Recategorização</t>
  </si>
  <si>
    <t>0000.15.1023</t>
  </si>
  <si>
    <t>ÁREA DE PROTEÇÃO AMBIENTAL DO ARQUIPÉLAGO DO MARAJÓ</t>
  </si>
  <si>
    <t>Constituição Art.13 §2º de 05-10-1989</t>
  </si>
  <si>
    <t>AFUÁ (PA), ANAJÁS (PA), BREVES (PA), CACHOEIRA DO ARARI (PA), CHAVES (PA), CURRALINHO (PA), MUANÁ (PA), SALVATERRA (PA), SANTA CRUZ DO ARARI (PA), SÃO SEBASTIÃO DA BOA VISTA (PA), SOURE (PA)</t>
  </si>
  <si>
    <t>0000.15.1024</t>
  </si>
  <si>
    <t>ÁREA DE PROTEÇÃO AMBIENTAL DE ALGODOAL-MAIANDEUA</t>
  </si>
  <si>
    <t>Lei ordinária 5.621 de 27-11-1990</t>
  </si>
  <si>
    <t>Portaria 2100 de 30-08-2012 Revisão dos limites</t>
  </si>
  <si>
    <t>0000.15.1025</t>
  </si>
  <si>
    <t>ÁREA DE PROTEÇÃO AMBIENTAL DA REGIÃO METROLPOLITANA DE BELÉM</t>
  </si>
  <si>
    <t>Decreto 1.551 de 03-05-1993</t>
  </si>
  <si>
    <t>ANANINDEUA (PA), BELÉM (PA)</t>
  </si>
  <si>
    <t>0000.15.1026</t>
  </si>
  <si>
    <t>ÁREA DE PROTEÇÃO AMBIENTAL DE SÃO GERALDO DO ARAGUAIA</t>
  </si>
  <si>
    <t>Lei ordinária 5.983 de 25-07-1996</t>
  </si>
  <si>
    <t>0000.15.1027</t>
  </si>
  <si>
    <t>ÁREA DE PROTEÇÃO AMBIENTAL DA ILHA DO COMBU</t>
  </si>
  <si>
    <t>Lei ordinária 6.083 de 13-11-1997</t>
  </si>
  <si>
    <t>BELÉM (PA)</t>
  </si>
  <si>
    <t>0000.15.1028</t>
  </si>
  <si>
    <t>ÁREA DE PROTEÇÃO AMBIENTAL PAYTUNA</t>
  </si>
  <si>
    <t>Lei ordinária 6.426 de 17-12-2001</t>
  </si>
  <si>
    <t>Lei ordinária 7.692 de 03-01-2013 Revisão dos limites</t>
  </si>
  <si>
    <t>MONTE ALEGRE (PA)</t>
  </si>
  <si>
    <t>0000.15.1029</t>
  </si>
  <si>
    <t>ÁREA DE PROTEÇÃO AMBIENTAL DO LAGO DE TUCURUI</t>
  </si>
  <si>
    <t>Lei ordinária 6.451 de 08-04-2002</t>
  </si>
  <si>
    <t>BREU BRANCO (PA), GOIANÉSIA DO PARÁ (PA), ITUPIRANGA (PA), JACUNDÁ (PA), NOVA IPIXUNA (PA), NOVO REPARTIMENTO (PA), TUCURUÍ (PA)</t>
  </si>
  <si>
    <t>0000.15.1030</t>
  </si>
  <si>
    <t>RESERVA DE DESENVOLVIMENTO SUSTENTÁVEL ALCOBAÇA</t>
  </si>
  <si>
    <t>NOVO REPARTIMENTO (PA), TUCURUÍ (PA)</t>
  </si>
  <si>
    <t>0000.15.1031</t>
  </si>
  <si>
    <t>RESERVA DE DESENVOLVIMENTO SUSTENTÁVEL PUCURUÍ - ARARÃO</t>
  </si>
  <si>
    <t>0000.15.1032</t>
  </si>
  <si>
    <t>PARQUE ESTADUAL DE MONTE ALEGRE</t>
  </si>
  <si>
    <t>Lei ordinária 6.412 de 09-11-2001</t>
  </si>
  <si>
    <t>0000.15.1033</t>
  </si>
  <si>
    <t>RESERVA BIOLÓGICA DE MAICURU</t>
  </si>
  <si>
    <t>Decreto 2610/2006 de 04-12-2006</t>
  </si>
  <si>
    <t>ALMEIRIM (PA), MONTE ALEGRE (PA)</t>
  </si>
  <si>
    <t>0000.15.1034</t>
  </si>
  <si>
    <t>ESTAÇÃO ECOLÓGICA DO GRÃO PARÁ</t>
  </si>
  <si>
    <t>Decreto 2609 de 04-12-2006</t>
  </si>
  <si>
    <t>ALENQUER (PA), MONTE ALEGRE (PA), ÓBIDOS (PA), ORIXIMINÁ (PA)</t>
  </si>
  <si>
    <t>0000.15.1035</t>
  </si>
  <si>
    <t>FLORESTA ESTADUAL DE FARO</t>
  </si>
  <si>
    <t>FLORESTA ESTADUAL</t>
  </si>
  <si>
    <t>Decreto 2605 de 04-12-2006</t>
  </si>
  <si>
    <t>Decreto 201 de 16-09-2011 Revisão dos limites</t>
  </si>
  <si>
    <t>FARO (PA), ORIXIMINÁ (PA)</t>
  </si>
  <si>
    <t>0000.15.1036</t>
  </si>
  <si>
    <t>FLORESTA ESTADUAL DE IRIRI</t>
  </si>
  <si>
    <t>Decreto 2606 de 04-12-2006</t>
  </si>
  <si>
    <t>0000.15.1037</t>
  </si>
  <si>
    <t>FLORESTA ESTADUAL DO TROMBETAS</t>
  </si>
  <si>
    <t>Decreto 2.607 de 04-12-2006</t>
  </si>
  <si>
    <t>ALENQUER (PA), ALMEIRIM (PA), MONTE ALEGRE (PA), ÓBIDOS (PA)</t>
  </si>
  <si>
    <t>0000.15.1038</t>
  </si>
  <si>
    <t>FLORESTA ESTADUAL DO PARU</t>
  </si>
  <si>
    <t>Decreto 2.608  de 04-12-2006</t>
  </si>
  <si>
    <t>0000.15.1039</t>
  </si>
  <si>
    <t>ÁREA DE PROTEÇÃO AMBIENTAL TRIUNFO DO XINGU</t>
  </si>
  <si>
    <t>Decreto 2.612  de 04-12-2006</t>
  </si>
  <si>
    <t>0000.15.1881</t>
  </si>
  <si>
    <t>REFÚGIO DE VIDA SILVESTRE METRÓPOLE DA AMAZÔNIA</t>
  </si>
  <si>
    <t>Decreto 2.211 de 30-03-2010</t>
  </si>
  <si>
    <t>ANANINDEUA (PA), BENEVIDES (PA), MARITUBA (PA), SANTA IZABEL DO PARÁ (PA)</t>
  </si>
  <si>
    <t>0000.15.2042</t>
  </si>
  <si>
    <t>PARQUE ESTADUAL CHARAPUCU</t>
  </si>
  <si>
    <t>Decreto 2.592 de 09-11-2010</t>
  </si>
  <si>
    <t>AFUÁ (PA)</t>
  </si>
  <si>
    <t>0000.15.3478</t>
  </si>
  <si>
    <t>REFÚGIO DE VIDA SILVESTRE TABULEIRO DO EMBAUBAL</t>
  </si>
  <si>
    <t>Decreto 1.566 de 17-06-2016</t>
  </si>
  <si>
    <t>SENADOR JOSÉ PORFÍRIO (PA)</t>
  </si>
  <si>
    <t>0000.15.3479</t>
  </si>
  <si>
    <t>REFÚGIO DE VIDA SILVESTRE PADRE SÉRGIO TONETTO</t>
  </si>
  <si>
    <t>Decreto 1.567 de 17-06-2016</t>
  </si>
  <si>
    <t>0000.15.3480</t>
  </si>
  <si>
    <t>RESERVA DE DESENVOLVIMENTO SUSTENTÁVEL VITÓRIA DE SOUZEL</t>
  </si>
  <si>
    <t>0000.15.3481</t>
  </si>
  <si>
    <t>RESERVA DE DESENVOLVIMENTO SUSTENTÁVEL CAMPO DAS MANGABAS</t>
  </si>
  <si>
    <t>0000.15.3828</t>
  </si>
  <si>
    <t>MONUMENTO NATURAL ATALAIA</t>
  </si>
  <si>
    <t>Decreto 2.077 de 23-05-2018</t>
  </si>
  <si>
    <t>SALINÓPOLIS (PA)</t>
  </si>
  <si>
    <t>0000.16.0291</t>
  </si>
  <si>
    <t>RESERVA BIOLÓGICA DO PARAZINHO</t>
  </si>
  <si>
    <t>Decreto 5 de 21-01-1985</t>
  </si>
  <si>
    <t>MACAPÁ (AP)</t>
  </si>
  <si>
    <t>0000.16.0292</t>
  </si>
  <si>
    <t>RESERVA DE DESENVOLVIMENTO SUSTENTÁVEL DO RIO IRATAPURU</t>
  </si>
  <si>
    <t>Lei ordinária 0392 de 11-12-1997</t>
  </si>
  <si>
    <t>LARANJAL DO JARI (AP), MAZAGÃO (AP), PEDRA BRANCA DO AMAPARI (AP)</t>
  </si>
  <si>
    <t>0000.16.0293</t>
  </si>
  <si>
    <t>ÁREA DE PROTEÇÃO AMBIENTAL DO RIO CURIAÚ</t>
  </si>
  <si>
    <t>Decreto 0431 de 15-09-1998</t>
  </si>
  <si>
    <t>0000.16.0885</t>
  </si>
  <si>
    <t>FLORESTA ESTADUAL DO AMAPÁ</t>
  </si>
  <si>
    <t>Lei ordinária 1028 de 12-07-2006</t>
  </si>
  <si>
    <t>AMAPÁ (AP), CALÇOENE (AP), FERREIRA GOMES (AP), MAZAGÃO (AP), OIAPOQUE (AP), PORTO GRANDE (AP), PRACUÚBA (AP), SERRA DO NAVIO (AP), TARTARUGALZINHO (AP)</t>
  </si>
  <si>
    <t>0000.16.0886</t>
  </si>
  <si>
    <t>ÁREA DE PROTEÇÃO AMBIENTAL DA FAZENDINHA</t>
  </si>
  <si>
    <t>Lei complementar 0873 de 31-12-2004</t>
  </si>
  <si>
    <t>0000.17.1487</t>
  </si>
  <si>
    <t>PARQUE ESTADUAL DO CANTÃO</t>
  </si>
  <si>
    <t>Lei ordinária 996 de 14-07-1998</t>
  </si>
  <si>
    <t>Lei ordinária 1.319 de 04-04-2002 Ampliação</t>
  </si>
  <si>
    <t>PIUM (TO)</t>
  </si>
  <si>
    <t>0000.17.1488</t>
  </si>
  <si>
    <t>PARQUE ESTADUAL DO LAJEADO</t>
  </si>
  <si>
    <t>Lei ordinária 1.224 de 11-05-2001</t>
  </si>
  <si>
    <t>PALMAS (TO)</t>
  </si>
  <si>
    <t>0000.17.1489</t>
  </si>
  <si>
    <t>MONUMENTO NATURAL DAS ÁRVORES FOSSILIZADAS DO ESTADO DO TOCANTINS</t>
  </si>
  <si>
    <t>Lei ordinária 1.179 de 04-10-2000</t>
  </si>
  <si>
    <t>FILADÉLFIA (TO)</t>
  </si>
  <si>
    <t>0000.17.1491</t>
  </si>
  <si>
    <t>ÁREA DE PROTEÇÃO AMBIENTAL DAS NASCENTES DE ARAGUAINA</t>
  </si>
  <si>
    <t>Lei ordinária 1.116 de 09-12-1999</t>
  </si>
  <si>
    <t>ARAGUAÍNA (TO), BABAÇULÂNDIA (TO), WANDERLÂNDIA (TO)</t>
  </si>
  <si>
    <t>0000.17.1497</t>
  </si>
  <si>
    <t>ÁREA DE PROTEÇÃO AMBIENTAL LAGO DE PALMAS</t>
  </si>
  <si>
    <t>Lei ordinária 1.098 de 20-10-1999</t>
  </si>
  <si>
    <t>PORTO NACIONAL (TO)</t>
  </si>
  <si>
    <t>0000.17.1498</t>
  </si>
  <si>
    <t>ÁREA DE PROTEÇÃO AMBIENTAL SERRA DO LAJEADO</t>
  </si>
  <si>
    <t>Lei ordinária 906 de 20-05-1997</t>
  </si>
  <si>
    <t>APARECIDA DO RIO NEGRO (TO), LAJEADO (TO), PALMAS (TO), TOCANTÍNIA (TO)</t>
  </si>
  <si>
    <t>0000.17.1499</t>
  </si>
  <si>
    <t>ÁREA DE PROTEÇÃO AMBIENTAL JALAPÃO</t>
  </si>
  <si>
    <t>Lei ordinária 1.172 de 31-07-2000</t>
  </si>
  <si>
    <t>MATEIROS (TO), NOVO ACORDO (TO), PONTE ALTA DO TOCANTINS (TO)</t>
  </si>
  <si>
    <t>0000.17.1501</t>
  </si>
  <si>
    <t>ÁREA DE PROTEÇÃO AMBIENTAL ILHA DO BANANAL/CANTÃO</t>
  </si>
  <si>
    <t>Lei ordinária 907 de 20-05-1997</t>
  </si>
  <si>
    <t>ABREULÂNDIA (TO), ARAGUACEMA (TO), CASEARA (TO), CHAPADA DE AREIA (TO), DIVINÓPOLIS DO TOCANTINS (TO), DOIS IRMÃOS DO TOCANTINS (TO), MARIANÓPOLIS DO TOCANTINS (TO), MONTE SANTO DO TOCANTINS (TO), PIUM (TO)</t>
  </si>
  <si>
    <t>0000.21.1886</t>
  </si>
  <si>
    <t>PARQUE ESTADUAL MARINHO DO PARCEL DE MANUEL LUÍS</t>
  </si>
  <si>
    <t>Decreto 11.902 de 11-06-1991</t>
  </si>
  <si>
    <t>0000.23.0946</t>
  </si>
  <si>
    <t>ÁREA DE PROTEÇÃO AMBIENTAL DA SERRA DE BATURITÉ</t>
  </si>
  <si>
    <t>Decreto 20.956 de 18-09-1990</t>
  </si>
  <si>
    <t>ARATUBA (CE), BATURITÉ (CE), CAPISTRANO (CE), CARIDADE (CE), GUARAMIRANGA (CE), MULUNGU (CE), PACOTI (CE), REDENÇÃO (CE)</t>
  </si>
  <si>
    <t>0000.23.0947</t>
  </si>
  <si>
    <t>PARQUE ESTADUAL MARINHO DA PEDRA DA RISCA DO MEIO</t>
  </si>
  <si>
    <t>Lei ordinária 12.717 de 05-09-1997</t>
  </si>
  <si>
    <t>Lei ordinária 17674 de 21-09-2021 Ampliação</t>
  </si>
  <si>
    <t>FORTALEZA (CE)</t>
  </si>
  <si>
    <t>0000.23.0948</t>
  </si>
  <si>
    <t>ÁREA DE PROTEÇÃO AMBIENTAL DA SERRA DA ARATANHA</t>
  </si>
  <si>
    <t>Decreto 24.959 de 05-06-1998</t>
  </si>
  <si>
    <t>GUAIÚBA (CE), MARANGUAPE (CE), PACATUBA (CE)</t>
  </si>
  <si>
    <t>0000.23.0949</t>
  </si>
  <si>
    <t>ÁREA DE PROTEÇÃO AMBIENTAL DO LAGAMAR DO CAUIPE</t>
  </si>
  <si>
    <t>Decreto 24.957 de 05-06-1998</t>
  </si>
  <si>
    <t>CAUCAIA (CE)</t>
  </si>
  <si>
    <t>0000.23.0950</t>
  </si>
  <si>
    <t>ÁREA DE PROTEÇÃO AMBIENTAL DAS DUNAS DO LITORAL OESTE</t>
  </si>
  <si>
    <t>Decreto 33.009 de 14-03-2019 Alteração de nome , Decreto 33.009 de 14-03-2019 Ampliação</t>
  </si>
  <si>
    <t>PARACURU (CE), SÃO GONÇALO DO AMARANTE (CE)</t>
  </si>
  <si>
    <t>0000.23.0951</t>
  </si>
  <si>
    <t>ÁREA DE PROTEÇÃO AMBIENTAL DO ESTUÁRIO DO RIO CEARÁ - RIO MARANGUAPINHO</t>
  </si>
  <si>
    <t>Decreto 25.413 de 29-03-1999</t>
  </si>
  <si>
    <t>Decreto 32.761 de 16-07-2018 Ampliação , Lei ordinária 17535 de 23-06-2021 Revisão dos limites</t>
  </si>
  <si>
    <t>CAUCAIA (CE), FORTALEZA (CE), MARACANAÚ (CE), MARANGUAPE (CE)</t>
  </si>
  <si>
    <t>0000.23.0952</t>
  </si>
  <si>
    <t>ESTAÇÃO ECOLÓGICA DO PÉCEM</t>
  </si>
  <si>
    <t>Decreto 30.895 de 20-04-2012</t>
  </si>
  <si>
    <t>CAUCAIA (CE), SÃO GONÇALO DO AMARANTE (CE)</t>
  </si>
  <si>
    <t>0000.23.0953</t>
  </si>
  <si>
    <t>ÁREA DE PROTEÇÃO AMBIENTAL DA LAGOA DO URUAÚ</t>
  </si>
  <si>
    <t>Decreto 25.355 de 26-01-1999</t>
  </si>
  <si>
    <t>0000.23.0954</t>
  </si>
  <si>
    <t>ÁREA DE PROTEÇÃO AMBIENTAL DA BICA DO IPÚ</t>
  </si>
  <si>
    <t>Decreto 25.354 de 26-01-1999</t>
  </si>
  <si>
    <t>IPU (CE)</t>
  </si>
  <si>
    <t>0000.23.0955</t>
  </si>
  <si>
    <t>ÁREA DE PROTEÇÃO AMBIENTAL DO ESTUÁRIO DO RIO CURU</t>
  </si>
  <si>
    <t>CE</t>
  </si>
  <si>
    <t>Decreto 25416 de 29/03/1999</t>
  </si>
  <si>
    <t>Paracuru (CE), Paraipaba (CE)</t>
  </si>
  <si>
    <t>0000.23.0956</t>
  </si>
  <si>
    <t>ÁREA DE PROTEÇÃO AMBIENTAL DO ESTUÁRIO DO RIO MUNDAÚ</t>
  </si>
  <si>
    <t>Decreto 25.414 de 29-03-1999</t>
  </si>
  <si>
    <t>ITAPIPOCA (CE), TRAIRI (CE)</t>
  </si>
  <si>
    <t>0000.23.0957</t>
  </si>
  <si>
    <t>ÁREA DE PROTEÇÃO AMBIENTAL DAS DUNAS DE PARACURU</t>
  </si>
  <si>
    <t>Decreto 25418 de 29/03/1999</t>
  </si>
  <si>
    <t>Paracuru (CE)</t>
  </si>
  <si>
    <t>sim</t>
  </si>
  <si>
    <t>0000.23.0958</t>
  </si>
  <si>
    <t>ÁREA DE PROTEÇÃO AMBIENTAL DAS DUNAS DA LAGOINHA</t>
  </si>
  <si>
    <t>Decreto 25.417 de 29-03-1999</t>
  </si>
  <si>
    <t>PARAIPABA (CE)</t>
  </si>
  <si>
    <t>0000.23.0959</t>
  </si>
  <si>
    <t>ÁREA DE PROTEÇÃO AMBIENTAL DO RIO PACOTI</t>
  </si>
  <si>
    <t>Decreto 25778 de 15-02-2000</t>
  </si>
  <si>
    <t>AQUIRAZ (CE), EUSÉBIO (CE), FORTALEZA (CE)</t>
  </si>
  <si>
    <t>0000.23.0960</t>
  </si>
  <si>
    <t>MONUMENTO NATURAL MONÓLITOS DE QUIXADÁ</t>
  </si>
  <si>
    <t>Decreto 26805 de 25/10/2002</t>
  </si>
  <si>
    <t>Quixadá (CE)</t>
  </si>
  <si>
    <t>0000.23.0961</t>
  </si>
  <si>
    <t>MONUMENTO NATURAL DAS FALÉSIAS DE BEBERIBE</t>
  </si>
  <si>
    <t>Decreto 27.461 de 04-06-2004</t>
  </si>
  <si>
    <t>0000.23.0962</t>
  </si>
  <si>
    <t>ÁREA DE PROTEÇÃO AMBIENTAL DA LAGOA DA JIJOCA</t>
  </si>
  <si>
    <t>Decreto 25.975 de 10-08-2000</t>
  </si>
  <si>
    <t>0000.23.0963</t>
  </si>
  <si>
    <t>PARQUE ESTADUAL DO COCÓ</t>
  </si>
  <si>
    <t>Decreto 32.248 de 07-06-2017</t>
  </si>
  <si>
    <t>Decreto 34093 de 02-06-2021 Ampliação</t>
  </si>
  <si>
    <t>FORTALEZA (CE), ITAITINGA (CE), MARACANAÚ (CE), PACATUBA (CE)</t>
  </si>
  <si>
    <t>0000.23.1930</t>
  </si>
  <si>
    <t>PARQUE ESTADUAL SÍTIO FUNDÃO</t>
  </si>
  <si>
    <t>Decreto 29307 de 05-06-2008</t>
  </si>
  <si>
    <t>CRATO (CE)</t>
  </si>
  <si>
    <t>0000.23.1931</t>
  </si>
  <si>
    <t>PARQUE ESTADUAL BOTÂNICO DO CEARÁ</t>
  </si>
  <si>
    <t>Decreto 24.216 de 09-09-1996</t>
  </si>
  <si>
    <t>Decreto 30.868 de 10-04-2012 Recategorização</t>
  </si>
  <si>
    <t>0000.23.1932</t>
  </si>
  <si>
    <t>ÁREA DE RELEVANTE INTERESSE ECOLÓGICO DO SÍTIO CURIÓ</t>
  </si>
  <si>
    <t>Decreto 28.333 de 28-07-2006</t>
  </si>
  <si>
    <t>0000.23.1933</t>
  </si>
  <si>
    <t>PARQUE ESTADUAL DAS CARNAÚBAS</t>
  </si>
  <si>
    <t>Decreto 28.154 de 15-02-2006</t>
  </si>
  <si>
    <t>GRANJA (CE), VIÇOSA DO CEARÁ (CE)</t>
  </si>
  <si>
    <t>0000.23.3483</t>
  </si>
  <si>
    <t>ÁREA DE RELEVANTE INTERESSE ECOLÓGICO DAS ÁGUAS EMENDADAS DOS INHAMUNS</t>
  </si>
  <si>
    <t>Decreto 31403 de 24-01-2014</t>
  </si>
  <si>
    <t>Decreto 32162 de 02-03-2017 Retificação</t>
  </si>
  <si>
    <t>INDEPENDÊNCIA (CE), PEDRA BRANCA (CE), TAUÁ (CE)</t>
  </si>
  <si>
    <t>0000.23.3707</t>
  </si>
  <si>
    <t>MONUMENTO NATURAL SÍTIO CANA BRAVA</t>
  </si>
  <si>
    <t>Decreto 28.506 de 01-12-2006</t>
  </si>
  <si>
    <t>SANTANA DO CARIRI (CE)</t>
  </si>
  <si>
    <t>0000.23.3713</t>
  </si>
  <si>
    <t>MONUMENTO NATURAL SÍTIO RIACHO DO MEIO</t>
  </si>
  <si>
    <t>BARBALHA (CE)</t>
  </si>
  <si>
    <t>0000.23.3729</t>
  </si>
  <si>
    <t>REFÚGIO DE VIDA SILVESTRE PERIQUITO CARA-SUJA</t>
  </si>
  <si>
    <t>Decreto 32.791 de 17-08-2018</t>
  </si>
  <si>
    <t>GUARAMIRANGA (CE)</t>
  </si>
  <si>
    <t>0000.23.3807</t>
  </si>
  <si>
    <t>ÁREA DE RELEVANTE INTERESSE ECOLÓGICO DO CAMBEBA</t>
  </si>
  <si>
    <t>Decreto 32.843 de 30-10-2018</t>
  </si>
  <si>
    <t>0000.23.4064</t>
  </si>
  <si>
    <t>ÁREA DE RELEVANTE INTERESSE ECOLÓGICO FAZENDA RAPOSA</t>
  </si>
  <si>
    <t>Decreto 33568 de 30-04-2020</t>
  </si>
  <si>
    <t>MARACANAÚ (CE)</t>
  </si>
  <si>
    <t>0000.23.4129</t>
  </si>
  <si>
    <t>MONUMENTO NATURAL GRUTA CASA DE PEDRA</t>
  </si>
  <si>
    <t>Decreto 33766 de 14-10-2020</t>
  </si>
  <si>
    <t>ITATIRA (CE), MADALENA (CE)</t>
  </si>
  <si>
    <t>0000.23.4260</t>
  </si>
  <si>
    <t>ÁREA DE RELEVANTE INTERESSE ECOLÓGICO RIACHO DA MATINHA</t>
  </si>
  <si>
    <t>Decreto 34133 de 29-06-2021</t>
  </si>
  <si>
    <t>0000.23.4261</t>
  </si>
  <si>
    <t>PARQUE ESTADUAL DO CÂNION CEARENSE DO RIO POTI</t>
  </si>
  <si>
    <t>Decreto 34132 de 29-06-2021</t>
  </si>
  <si>
    <t>CRATEÚS (CE), PORANGA (CE)</t>
  </si>
  <si>
    <t>0000.23.4275</t>
  </si>
  <si>
    <t>RESERVA PARTICULAR DO PATRIMÔNIO NATURAL AQUIRAZ RIVIERA</t>
  </si>
  <si>
    <t>Portaria 125/2021 de 24-09-2021</t>
  </si>
  <si>
    <t>0000.23.4278</t>
  </si>
  <si>
    <t>ÁREA DE PROTEÇÃO AMBIENTAL DO RIO MARANGUAPINHO</t>
  </si>
  <si>
    <t>Decreto 34023 de 05-04-2021</t>
  </si>
  <si>
    <t>FORTALEZA (CE), MARACANAÚ (CE), MARANGUAPE (CE)</t>
  </si>
  <si>
    <t>0000.24.1468</t>
  </si>
  <si>
    <t>RESERVA DE DESENVOLVIMENTO SUSTENTÁVEL ESTADUAL PONTA DO TUBARÃO</t>
  </si>
  <si>
    <t>Lei ordinária 8349 de 18-07-2003</t>
  </si>
  <si>
    <t>GUAMARÉ (RN), MACAU (RN)</t>
  </si>
  <si>
    <t>0000.24.1469</t>
  </si>
  <si>
    <t>ÁREA DE PROTEÇÃO AMBIENTAL DOS RECIFES DE CORAIS</t>
  </si>
  <si>
    <t>Decreto 15.476 de 06-06-2001</t>
  </si>
  <si>
    <t>MAXARANGUAPE (RN), RIO DO FOGO (RN), TOUROS (RN)</t>
  </si>
  <si>
    <t>0000.24.1470</t>
  </si>
  <si>
    <t>AREA DE PROTEÇÃO AMBIENTAL DE JENIPABU</t>
  </si>
  <si>
    <t>Decreto 12.620 de 17-05-1995</t>
  </si>
  <si>
    <t>EXTREMOZ (RN), NATAL (RN)</t>
  </si>
  <si>
    <t>0000.24.1471</t>
  </si>
  <si>
    <t>ÁREA DE PROTEÇÃO AMBIENTAL BONFIM/GUARAÍRA</t>
  </si>
  <si>
    <t>Decreto 14.369 de 22-03-1999</t>
  </si>
  <si>
    <t>ARÊS (RN), GOIANINHA (RN), NÍSIA FLORESTA (RN), SÃO JOSÉ DE MIPIBU (RN), SENADOR GEORGINO AVELINO (RN), TIBAU DO SUL (RN)</t>
  </si>
  <si>
    <t>0000.24.1472</t>
  </si>
  <si>
    <t>ÁREA DE PROTEÇÃO AMBIENTAL PIQUIRI-UNA</t>
  </si>
  <si>
    <t>Decreto 10.683 de 06-06-1990</t>
  </si>
  <si>
    <t>Decreto 22.182 de 22-03-2011 Ampliação</t>
  </si>
  <si>
    <t>CANGUARETAMA (RN), ESPÍRITO SANTO (RN), PEDRO VELHO (RN)</t>
  </si>
  <si>
    <t>0000.24.1473</t>
  </si>
  <si>
    <t>PARQUE ESTADUAL MATA DA PIPA</t>
  </si>
  <si>
    <t>Decreto 19.341 de 12-09-2006</t>
  </si>
  <si>
    <t>TIBAU DO SUL (RN)</t>
  </si>
  <si>
    <t>0000.24.4031</t>
  </si>
  <si>
    <t>ÁREA DE PROTEÇÃO AMBIENTAL DUNAS DO ROSADO</t>
  </si>
  <si>
    <t>Decreto 27.695 de 21-02-2018</t>
  </si>
  <si>
    <t>AREIA BRANCA (RN), PORTO DO MANGUE (RN)</t>
  </si>
  <si>
    <t>0000.25.0483</t>
  </si>
  <si>
    <t>PARQUE ESTADUAL DA PEDRA DA BOCA</t>
  </si>
  <si>
    <t>PB</t>
  </si>
  <si>
    <t>Decreto 20889 de 07/02/2000</t>
  </si>
  <si>
    <t>Araruna (PB)</t>
  </si>
  <si>
    <t>0000.25.0484</t>
  </si>
  <si>
    <t>PARQUE ESTADUAL MARINHO DE AREIA VERMELHA</t>
  </si>
  <si>
    <t>Decreto 21.263 de 28-08-2000</t>
  </si>
  <si>
    <t>Decreto 22.878 de 25-03-2002 Revisão dos limites</t>
  </si>
  <si>
    <t>0000.25.0485</t>
  </si>
  <si>
    <t>ÁREA DE PROTEÇÃO AMBIENTAL DAS ONÇAS</t>
  </si>
  <si>
    <t>Decreto 22880 de 25-03-2002</t>
  </si>
  <si>
    <t>SÃO JOÃO DO TIGRE (PB)</t>
  </si>
  <si>
    <t>0000.25.0488</t>
  </si>
  <si>
    <t>PARQUE ESTADUAL MATA DO XEM-XÉM</t>
  </si>
  <si>
    <t>Decreto 21252 de 28/08/2000</t>
  </si>
  <si>
    <t>Bayeux (PB)</t>
  </si>
  <si>
    <t>0000.25.0490</t>
  </si>
  <si>
    <t>ÁREA DE PROTEÇÃO AMBIENTAL DE TAMBABA</t>
  </si>
  <si>
    <t>Decreto 22882 de 25-03-2002</t>
  </si>
  <si>
    <t>ALHANDRA (PB), CONDE (PB), PITIMBU (PB)</t>
  </si>
  <si>
    <t>0000.25.0904</t>
  </si>
  <si>
    <t>MONUMENTO NATURAL VALE DOS DINOSSAUROS</t>
  </si>
  <si>
    <t>Decreto 23.832 de 27-12-2002</t>
  </si>
  <si>
    <t>SOUSA (PB)</t>
  </si>
  <si>
    <t>0000.25.2309</t>
  </si>
  <si>
    <t>ÁREA DE PROTEÇÃO AMBIENTAL RONCADOR</t>
  </si>
  <si>
    <t>Decreto 27.204 de 06-06-2006</t>
  </si>
  <si>
    <t>BANANEIRAS (PB), PIRPIRITUBA (PB)</t>
  </si>
  <si>
    <t>0000.25.2330</t>
  </si>
  <si>
    <t>ÁREA DE RELEVANTE INTERESSE ECOLÓGICO DE GOIAMUNDUBA</t>
  </si>
  <si>
    <t>Decreto 23833 de 27-12-2002</t>
  </si>
  <si>
    <t>BANANEIRAS (PB)</t>
  </si>
  <si>
    <t>0000.25.2331</t>
  </si>
  <si>
    <t>ESTAÇÃO ECOLÓGICA DO PAU BRASIL</t>
  </si>
  <si>
    <t>Decreto 22881 de 25-03-2002</t>
  </si>
  <si>
    <t>MAMANGUAPE (PB)</t>
  </si>
  <si>
    <t>0000.25.3125</t>
  </si>
  <si>
    <t>PARQUE ESTADUAL DAS TRILHAS DOS CINCO RIOS</t>
  </si>
  <si>
    <t>Decreto Decreto n° 35.325 de 16/09/2014</t>
  </si>
  <si>
    <t>João Pessoa (PB)</t>
  </si>
  <si>
    <t>0000.26.0964</t>
  </si>
  <si>
    <t>ESTAÇÃO ECOLÓGICA DE CAETÉS</t>
  </si>
  <si>
    <t>Lei ordinária 9.989/1987 de 13-01-1987</t>
  </si>
  <si>
    <t>Lei ordinária 11.622/1998 de 29-12-1998 Recategorização , Lei ordinária 11622/1998 de 29-12-1998 Recategorização</t>
  </si>
  <si>
    <t>PAULISTA (PE)</t>
  </si>
  <si>
    <t>0000.26.0966</t>
  </si>
  <si>
    <t>PARQUE ESTADUAL DE DOIS IRMÃOS</t>
  </si>
  <si>
    <t>Decreto 40.547/2014 de 28-03-2014 Ampliação , Lei ordinária 11.622/1998 de 29-12-1998 Recategorização , Lei ordinária 13.159/2006 de 07-12-2006 Redução</t>
  </si>
  <si>
    <t>RECIFE (PE)</t>
  </si>
  <si>
    <t>0000.26.0967</t>
  </si>
  <si>
    <t>ÁREA DE PROTEÇÃO AMBIENTAL DE GUADALUPE</t>
  </si>
  <si>
    <t>Decreto 19.635/1997 de 13-03-1997</t>
  </si>
  <si>
    <t>BARREIROS (PE), RIO FORMOSO (PE), SIRINHAÉM (PE), TAMANDARÉ (PE)</t>
  </si>
  <si>
    <t>0000.26.0975</t>
  </si>
  <si>
    <t>ÁREA DE PROTEÇÃO AMBIENTAL DE SIRINHAÉM</t>
  </si>
  <si>
    <t>Decreto 21.229/1998 de 28-12-1998</t>
  </si>
  <si>
    <t>RIO FORMOSO (PE), SIRINHAÉM (PE)</t>
  </si>
  <si>
    <t>0000.26.1928</t>
  </si>
  <si>
    <t>ÁREA DE PROTEÇÃO AMBIENTAL ALDEIA-BEBERIBE</t>
  </si>
  <si>
    <t>Decreto 34.692/2010 de 17-03-2010</t>
  </si>
  <si>
    <t>Decreto 47.556/2019 de 05-06-2019 Retificação , Decreto 48.638/2020 de 06-02-2020 Retificação</t>
  </si>
  <si>
    <t>ABREU E LIMA (PE), ARAÇOIABA (PE), CAMARAGIBE (PE), IGARASSU (PE), PAUDALHO (PE), PAULISTA (PE), RECIFE (PE), SÃO LOURENÇO DA MATA (PE)</t>
  </si>
  <si>
    <t>0000.26.1929</t>
  </si>
  <si>
    <t>ÁREA DE PROTEÇÃO AMBIENTAL DE SANTA CRUZ</t>
  </si>
  <si>
    <t>Decreto 32.488/2008 de 17-10-2008</t>
  </si>
  <si>
    <t>Decreto 44.789/2017 de 27-07-2017 Reavaliação</t>
  </si>
  <si>
    <t>GOIANA (PE), ILHA DE ITAMARACÁ (PE), ITAPISSUMA (PE)</t>
  </si>
  <si>
    <t>0000.26.2239</t>
  </si>
  <si>
    <t>REFÚGIO DE VIDA SILVESTRE MATA LANÇO DOS CAÇÕES</t>
  </si>
  <si>
    <t>Lei ordinária 13.539/08 de 12-09-2008 Recategorização</t>
  </si>
  <si>
    <t>ILHA DE ITAMARACÁ (PE)</t>
  </si>
  <si>
    <t>0000.26.2240</t>
  </si>
  <si>
    <t>REFÚGIO DE VIDA SILVESTRE MATA DO AMPARO</t>
  </si>
  <si>
    <t>Lei ordinária 13.539/2008 de 12-09-2008 Recategorização</t>
  </si>
  <si>
    <t>0000.26.2241</t>
  </si>
  <si>
    <t>REFÚGIO DE VIDA SILVESTRE MATA ENGENHO MACAXEIRA</t>
  </si>
  <si>
    <t>0000.26.2242</t>
  </si>
  <si>
    <t>REFÚGIO DE VIDA SILVESTRE MATA DE JAGUARIBE</t>
  </si>
  <si>
    <t>0000.26.2243</t>
  </si>
  <si>
    <t>REFÚGIO DE VIDA SILVESTRE MATA DO ENGENHO SÃO JOÃO</t>
  </si>
  <si>
    <t>0000.26.2244</t>
  </si>
  <si>
    <t>REFÚGIO DE VIDA SILVESTRE MATA DE SANTA CRUZ</t>
  </si>
  <si>
    <t>0000.26.2247</t>
  </si>
  <si>
    <t>REFÚGIO DE VIDA SILVESTRE MATA DE MIRITIBA</t>
  </si>
  <si>
    <t>Lei ordinária 14.324/2011 de 03-06-2011 Recategorização</t>
  </si>
  <si>
    <t>ABREU E LIMA (PE)</t>
  </si>
  <si>
    <t>0000.26.2248</t>
  </si>
  <si>
    <t>REFÚGIO DE VIDA SILVESTRE MATA DE BOM JARDIM</t>
  </si>
  <si>
    <t>CABO DE SANTO AGOSTINHO (PE)</t>
  </si>
  <si>
    <t>0000.26.2249</t>
  </si>
  <si>
    <t>REFÚGIO DE VIDA SILVESTRE MATA DO CONTRA-AÇUDE</t>
  </si>
  <si>
    <t>0000.26.2250</t>
  </si>
  <si>
    <t>REFÚGIO DE VIDA SILVESTRE MATA DO URUCU</t>
  </si>
  <si>
    <t>0000.26.2251</t>
  </si>
  <si>
    <t>REFÚGIO DE VIDA SILVESTRE MATA SERRA DO COTOVELO</t>
  </si>
  <si>
    <t>Lei ordinária 9.989 de 13-01-1987</t>
  </si>
  <si>
    <t>Lei ordinária 14.324 de 03-06-2011 Recategorização</t>
  </si>
  <si>
    <t>CABO DE SANTO AGOSTINHO (PE), MORENO (PE)</t>
  </si>
  <si>
    <t>0000.26.2252</t>
  </si>
  <si>
    <t>REFÚGIO DE VIDA SILVESTRE MATA SERRA DO CUMARU</t>
  </si>
  <si>
    <t>0000.26.2253</t>
  </si>
  <si>
    <t>REFÚGIO DE VIDA SILVESTRE MATAS DO SISTEMA GURJAÚ</t>
  </si>
  <si>
    <t>CABO DE SANTO AGOSTINHO (PE), JABOATÃO DOS GUARARAPES (PE), MORENO (PE)</t>
  </si>
  <si>
    <t>0000.26.2254</t>
  </si>
  <si>
    <t>REFÚGIO DE VIDA SILVESTRE MATA DA USINA SÃO JOSÉ</t>
  </si>
  <si>
    <t>IGARASSU (PE)</t>
  </si>
  <si>
    <t>0000.26.2255</t>
  </si>
  <si>
    <t>REFÚGIO DE VIDA SILVESTRE MATA DE CARAÚNA</t>
  </si>
  <si>
    <t>Decreto 40.773/2014 de 02-06-2014 Ampliação , Lei ordinária 14.324/2011 de 03-06-2011 Recategorização</t>
  </si>
  <si>
    <t>MORENO (PE)</t>
  </si>
  <si>
    <t>0000.26.2256</t>
  </si>
  <si>
    <t>REFÚGIO DE VIDA SILVESTRE ENGENHO MORENINHO</t>
  </si>
  <si>
    <t>0000.26.2257</t>
  </si>
  <si>
    <t>REFÚGIO DE VIDA SILVESTRE MATA DE TAPACURÁ</t>
  </si>
  <si>
    <t>SÃO LOURENÇO DA MATA (PE)</t>
  </si>
  <si>
    <t>0000.26.2560</t>
  </si>
  <si>
    <t>REFÚGIO DE VIDA SILVESTRE MATA DO CAMUCIM</t>
  </si>
  <si>
    <t>0000.26.3239</t>
  </si>
  <si>
    <t>REFÚGIO DE VIDA SILVESTRE MATA DE MUSSAÍBA</t>
  </si>
  <si>
    <t>Lei ordinária 9989/1987 de 13-01-1987</t>
  </si>
  <si>
    <t>JABOATÃO DOS GUARARAPES (PE)</t>
  </si>
  <si>
    <t>0000.26.3268</t>
  </si>
  <si>
    <t>PARQUE ESTADUAL MATA DA PIMENTEIRA</t>
  </si>
  <si>
    <t>Decreto 37.823/2012 de 30-01-2012</t>
  </si>
  <si>
    <t>SERRA TALHADA (PE)</t>
  </si>
  <si>
    <t>0000.26.3283</t>
  </si>
  <si>
    <t>PARQUE ESTADUAL MATA DO ZUMBI</t>
  </si>
  <si>
    <t>Lei ordinária 14.324/ 2011 de 03-06-2011 Recategorização</t>
  </si>
  <si>
    <t>0000.26.3302</t>
  </si>
  <si>
    <t>REFÚGIO DE VIDA SILVESTRE MATA DO QUIZANGA</t>
  </si>
  <si>
    <t>Lei ordinária 9989/87 de 13-01-1987</t>
  </si>
  <si>
    <t>0000.26.3303</t>
  </si>
  <si>
    <t>REFÚGIO DE VIDA SILVESTRE MATA DO CURADO</t>
  </si>
  <si>
    <t>0000.26.3304</t>
  </si>
  <si>
    <t>REFÚGIO DE VIDA SILVESTRE MATA SÃO JOÃO DA VÁRZEA</t>
  </si>
  <si>
    <t>0000.26.3308</t>
  </si>
  <si>
    <t>PARQUE ESTADUAL MATA DE DUAS LAGOAS</t>
  </si>
  <si>
    <t>0000.26.3312</t>
  </si>
  <si>
    <t>ESTAÇÃO ECOLÓGICA SERRA DA CANOA</t>
  </si>
  <si>
    <t>Decreto 38.133/2012 de 27-04-2012</t>
  </si>
  <si>
    <t>FLORESTA (PE)</t>
  </si>
  <si>
    <t>0000.26.3313</t>
  </si>
  <si>
    <t>MONUMENTO NATURAL PEDRA DO CACHORRO</t>
  </si>
  <si>
    <t>Decreto 40.549/2014 de 28-03-2014</t>
  </si>
  <si>
    <t>BREJO DA MADRE DE DEUS (PE), SÃO CAITANO (PE), TACAIMBÓ (PE)</t>
  </si>
  <si>
    <t>0000.26.3314</t>
  </si>
  <si>
    <t>ESTAÇÃO ECOLOGICA BITA E UTINGA</t>
  </si>
  <si>
    <t>Decreto 38.261/2012 de 05-06-2012</t>
  </si>
  <si>
    <t>CABO DE SANTO AGOSTINHO (PE), IPOJUCA (PE)</t>
  </si>
  <si>
    <t>0000.26.3315</t>
  </si>
  <si>
    <t>PARQUE ESTADUAL SERRA DO AREAL</t>
  </si>
  <si>
    <t>Decreto 40550/2014 de 28-03-2014</t>
  </si>
  <si>
    <t>PETROLINA (PE)</t>
  </si>
  <si>
    <t>0000.26.3316</t>
  </si>
  <si>
    <t>ÁREA DE RELEVANTE INTERESSE ECOLÓGICO IPOJUCA-MEREPE</t>
  </si>
  <si>
    <t>Decreto 41.405/2014 de 29-12-2014</t>
  </si>
  <si>
    <t>IPOJUCA (PE)</t>
  </si>
  <si>
    <t>0000.26.3317</t>
  </si>
  <si>
    <t>REFÚGIO DE VIDA SILVESTRE MATAS DE SIRIJI</t>
  </si>
  <si>
    <t>Decreto 40.548 de 28-03-2014</t>
  </si>
  <si>
    <t>SÃO VICENTE FÉRRER (PE)</t>
  </si>
  <si>
    <t>0000.26.3318</t>
  </si>
  <si>
    <t>REFÚGIO DE VIDA SILVESTRE TATU-BOLA</t>
  </si>
  <si>
    <t>Decreto 41.546/2015 de 16-03-2015</t>
  </si>
  <si>
    <t>LAGOA GRANDE (PE), PETROLINA (PE), SANTA MARIA DA BOA VISTA (PE)</t>
  </si>
  <si>
    <t>0000.26.3319</t>
  </si>
  <si>
    <t>REFÚGIO DE VIDA SILVESTRE MATAS DE ÁGUA AZUL</t>
  </si>
  <si>
    <t>Decreto 40.551/2014 de 28-03-2014</t>
  </si>
  <si>
    <t>MACAPARANA (PE), TIMBAÚBA (PE), VICÊNCIA (PE)</t>
  </si>
  <si>
    <t>0000.26.3320</t>
  </si>
  <si>
    <t>REFÚGIO DE VIDA SILVESTRE RIACHO PONTAL</t>
  </si>
  <si>
    <t>Decreto 40.552/2014 de 28-03-2014</t>
  </si>
  <si>
    <t>0000.26.3322</t>
  </si>
  <si>
    <t>REFÚGIO DE VIDA SILVESTRE MATA DO OUTEIRO DO PEDRO</t>
  </si>
  <si>
    <t>0000.26.3328</t>
  </si>
  <si>
    <t>REFÚGIO DE VIDA SILVESTRE MATA DO ENGENHO SALGADINHO</t>
  </si>
  <si>
    <t>0000.26.3330</t>
  </si>
  <si>
    <t>REFÚGIO DE VIDA SILVESTRE MATA DO ENGENHO UCHÔA</t>
  </si>
  <si>
    <t>Decreto 39.938/2013 de 11-10-2013 Ampliação , Lei ordinária Lei N° 14.324/2011 de 03-06-2011 Recategorização</t>
  </si>
  <si>
    <t>0000.26.3395</t>
  </si>
  <si>
    <t>REFÚGIO DE VIDA SILVESTRE MATA DO TORÓ</t>
  </si>
  <si>
    <t>0000.26.3751</t>
  </si>
  <si>
    <t>ÁREA DE PROTEÇÃO AMBIENTAL MARINHA RECIFES SERRAMBI</t>
  </si>
  <si>
    <t>Decreto 46.052/18 de 23-05-2018</t>
  </si>
  <si>
    <t>0000.26.3944</t>
  </si>
  <si>
    <t>REFÚGIO DE VIDA SILVESTRE SERRA DO GIZ</t>
  </si>
  <si>
    <t>Decreto 47.557/2019 de 05-06-2019</t>
  </si>
  <si>
    <t>AFOGADOS DA INGAZEIRA (PE), CARNAÍBA (PE)</t>
  </si>
  <si>
    <t>0000.26.4016</t>
  </si>
  <si>
    <t>REFÚGIO DE VIDA SILVESTRE SERRAS CAATINGUEIRAS</t>
  </si>
  <si>
    <t>Decreto 47.558/2019 de 05-06-2019</t>
  </si>
  <si>
    <t>CABROBÓ (PE), SALGUEIRO (PE)</t>
  </si>
  <si>
    <t>0000.26.4191</t>
  </si>
  <si>
    <t>REFÚGIO DE VIDA SILVESTRE MATA DO BITURY</t>
  </si>
  <si>
    <t>Decreto 49.977/2020 de 16-12-2020</t>
  </si>
  <si>
    <t>BELO JARDIM (PE), BREJO DA MADRE DE DEUS (PE)</t>
  </si>
  <si>
    <t>0000.26.4192</t>
  </si>
  <si>
    <t>REFÚGIO DE VIDA SILVESTRE CABECEIRAS DO CAPIBARIBE</t>
  </si>
  <si>
    <t>Decreto 49.975/2020 de 16-12-2020</t>
  </si>
  <si>
    <t>JATAÚBA (PE), POÇÃO (PE)</t>
  </si>
  <si>
    <t>0000.26.4193</t>
  </si>
  <si>
    <t>ÁREA DE PROTEÇÃO AMBIENTAL SERRAS E BREJOS DO CAPIBARIBE</t>
  </si>
  <si>
    <t>Decreto 49.976/2020 de 16-12-2020</t>
  </si>
  <si>
    <t>BELO JARDIM (PE), BREJO DA MADRE DE DEUS (PE), TAQUARITINGA DO NORTE (PE), VERTENTES (PE)</t>
  </si>
  <si>
    <t>0000.27.0887</t>
  </si>
  <si>
    <t>ÁREA DE PROTEÇÃO AMBIENTAL DE SANTA RITA</t>
  </si>
  <si>
    <t>Lei ordinária 4607 de 19-12-1984</t>
  </si>
  <si>
    <t>COQUEIRO SECO (AL), MACEIÓ (AL), MARECHAL DEODORO (AL)</t>
  </si>
  <si>
    <t>0000.27.0920</t>
  </si>
  <si>
    <t>ÁREA DE PROTEÇÃO AMBIENTAL DO CATOLÉ E FERNÃO VELHO</t>
  </si>
  <si>
    <t>Lei ordinária 5347 de 27-05-1992</t>
  </si>
  <si>
    <t>COQUEIRO SECO (AL), MACEIÓ (AL), RIO LARGO (AL), SANTA LUZIA DO NORTE (AL), SATUBA (AL)</t>
  </si>
  <si>
    <t>0000.27.0921</t>
  </si>
  <si>
    <t>ÁREA DE PROTEÇÃO AMBIENTAL DA MARITUBA DO PEIXE</t>
  </si>
  <si>
    <t>Decreto 35858 de 04-03-1988</t>
  </si>
  <si>
    <t>FELIZ DESERTO (AL), PENEDO (AL), PIAÇABUÇU (AL)</t>
  </si>
  <si>
    <t>0000.27.0922</t>
  </si>
  <si>
    <t>ÁREA DE PROTEÇÃO AMBIENTAL DO PRATAGY</t>
  </si>
  <si>
    <t>AL</t>
  </si>
  <si>
    <t>Decreto 37589 de 05/06/1998</t>
  </si>
  <si>
    <t>Messias (AL), Maceió (AL), Rio Largo (AL)</t>
  </si>
  <si>
    <t>0000.27.0923</t>
  </si>
  <si>
    <t>ÁREA DE PROTEÇÃO AMBIENTAL DE MURICÍ</t>
  </si>
  <si>
    <t>Lei ordinária 5907 de 14-03-1997</t>
  </si>
  <si>
    <t>BRANQUINHA (AL), COLÔNIA LEOPOLDINA (AL), IBATEGUARA (AL), JOAQUIM GOMES (AL), MESSIAS (AL), MURICI (AL), NOVO LINO (AL), SÃO JOSÉ DA LAJE (AL), UNIÃO DOS PALMARES (AL)</t>
  </si>
  <si>
    <t>0000.27.1607</t>
  </si>
  <si>
    <t>RESERVA PARTICULAR DO PATRIMÔNIO NATURAL ALDEIA VERDE</t>
  </si>
  <si>
    <t>Portaria 005/2007 de 25-05-2007</t>
  </si>
  <si>
    <t>MACEIÓ (AL)</t>
  </si>
  <si>
    <t>0000.27.1608</t>
  </si>
  <si>
    <t>RESERVA PARTICULAR DO PATRIMÔNIO NATURAL TOBOGÃ</t>
  </si>
  <si>
    <t>Portaria 016/2007 de 21-11-2007</t>
  </si>
  <si>
    <t>0000.27.1610</t>
  </si>
  <si>
    <t>RESERVA PARTICULAR DO PATRIMÔNIO NATURAL OSVALDO TIMÓTEO</t>
  </si>
  <si>
    <t>Portaria 018/2007 de 21-11-2007</t>
  </si>
  <si>
    <t>SÃO JOSÉ DA LAJE (AL)</t>
  </si>
  <si>
    <t>0000.27.1611</t>
  </si>
  <si>
    <t>RESERVA PARTICULAR DO PATRIMÔNIO NATURAL VILA D'ÁGUA</t>
  </si>
  <si>
    <t>Portaria 17/2007 de 21-11-2007</t>
  </si>
  <si>
    <t>MURICI (AL)</t>
  </si>
  <si>
    <t>0000.27.2576</t>
  </si>
  <si>
    <t>REFÚGIO DE VIDA SILVESTRE DOS MORROS DO CARAUNÃ E DO PADRE</t>
  </si>
  <si>
    <t>Decreto 17935 de 27-01-2012</t>
  </si>
  <si>
    <t>ÁGUA BRANCA (AL)</t>
  </si>
  <si>
    <t>0000.27.2676</t>
  </si>
  <si>
    <t>RESERVA PARTICULAR DO PATRIMÔNIO NATURAL MADEIRAS</t>
  </si>
  <si>
    <t>Portaria 08/2010 de 13-04-2010</t>
  </si>
  <si>
    <t>JUNQUEIRO (AL)</t>
  </si>
  <si>
    <t>0000.27.2678</t>
  </si>
  <si>
    <t>RESERVA PARTICULAR DO PATRIMÔNIO NATURAL TOCAIA</t>
  </si>
  <si>
    <t>Portaria 018/2008 de 09-10-2008</t>
  </si>
  <si>
    <t>SANTANA DO IPANEMA (AL)</t>
  </si>
  <si>
    <t>0000.27.2682</t>
  </si>
  <si>
    <t>RESERVA PARTICULAR DO PATRIMÔNIO NATURAL PLANALTO</t>
  </si>
  <si>
    <t>Portaria 013/2009 de 10-11-2009</t>
  </si>
  <si>
    <t>PENEDO (AL)</t>
  </si>
  <si>
    <t>0000.27.2683</t>
  </si>
  <si>
    <t>RESERVA PARTICULAR DO PATRIMÔNIO NATURAL SANTA FÉ</t>
  </si>
  <si>
    <t>Portaria 022/2008 de 21-11-2008</t>
  </si>
  <si>
    <t>TANQUE D'ARCA (AL)</t>
  </si>
  <si>
    <t>0000.27.2684</t>
  </si>
  <si>
    <t>RESERVA PARTICULAR DO PATRIMÔNIO NATURAL CACHOEIRA</t>
  </si>
  <si>
    <t>Portaria 023/2008 de 13-11-2008</t>
  </si>
  <si>
    <t>0000.27.2690</t>
  </si>
  <si>
    <t>RESERVA PARTICULAR DO PATRIMÔNIO NATURAL JADER FERREIRA RAMOS</t>
  </si>
  <si>
    <t>Portaria 019/2008 de 03-11-2008</t>
  </si>
  <si>
    <t>0000.27.2691</t>
  </si>
  <si>
    <t>RESERVA PARTICULAR DO PATRIMÔNIO NATURAL JOSÉ ABDON MALTA MARQUES</t>
  </si>
  <si>
    <t>Portaria 003/2009 de 12-03-2009</t>
  </si>
  <si>
    <t>OURO BRANCO (AL)</t>
  </si>
  <si>
    <t>0000.27.3462</t>
  </si>
  <si>
    <t>RESERVA PARTICULAR DO PATRIMÔNIO NATURAL MATO DA ONÇA</t>
  </si>
  <si>
    <t>Portaria 48/2015 de 20-10-2015</t>
  </si>
  <si>
    <t>PÃO DE AÇÚCAR (AL)</t>
  </si>
  <si>
    <t>0000.27.3579</t>
  </si>
  <si>
    <t>RESERVA PARTICULAR DO PATRIMÔNIO NATURAL SAINT MICHEL 1</t>
  </si>
  <si>
    <t>Portaria 17/2017 de 30-05-2017</t>
  </si>
  <si>
    <t>BARRA DE SÃO MIGUEL (AL)</t>
  </si>
  <si>
    <t>0000.27.3580</t>
  </si>
  <si>
    <t>RESERVA PARTICULAR DO PATRIMÔNIO NATURAL SAINT MICHEL 2</t>
  </si>
  <si>
    <t>Portaria 16/2017 de 30-05-2017</t>
  </si>
  <si>
    <t>0000.27.3582</t>
  </si>
  <si>
    <t>RESERVA PARTICULAR DO PATRIMÔNIO NATURAL SAINT MICHEL 3</t>
  </si>
  <si>
    <t>Portaria 18/2017 de 30-05-2017</t>
  </si>
  <si>
    <t>0000.27.3609</t>
  </si>
  <si>
    <t>RESERVA PARTICULAR DO PATRIMÔNIO NATURAL SALVADOR LYRA</t>
  </si>
  <si>
    <t>Portaria 12/2017 de 18-05-2017</t>
  </si>
  <si>
    <t>SÃO MIGUEL DOS CAMPOS (AL)</t>
  </si>
  <si>
    <t>0000.27.3721</t>
  </si>
  <si>
    <t>RESERVA PARTICULAR DO PATRIMÔNIO NATURAL QUEBRA CARRO</t>
  </si>
  <si>
    <t>Portaria 31/2017 de 19-10-2017</t>
  </si>
  <si>
    <t>PILAR (AL)</t>
  </si>
  <si>
    <t>0000.27.3804</t>
  </si>
  <si>
    <t>RESERVA PARTICULAR DO PATRIMÔNIO NATURAL MATA DO CEDRO</t>
  </si>
  <si>
    <t>Portaria 07/2014 de 15-05-2014</t>
  </si>
  <si>
    <t>RIO LARGO (AL)</t>
  </si>
  <si>
    <t>0000.27.3809</t>
  </si>
  <si>
    <t>RESERVA PARTICULAR DO PATRIMÔNIO NATURAL CONCEIÇÃO LYRA I</t>
  </si>
  <si>
    <t>Portaria 21/2018 de 20-09-2018</t>
  </si>
  <si>
    <t>0000.27.3810</t>
  </si>
  <si>
    <t>RESERVA PARTICULAR DO PATRIMÔNIO NATURAL CONCEIÇÃO LYRA II</t>
  </si>
  <si>
    <t>Portaria 20/2018 de 21-06-2018</t>
  </si>
  <si>
    <t>0000.27.3811</t>
  </si>
  <si>
    <t>RESERVA PARTICULAR DO PATRIMÔNIO NATURAL CONCEIÇÃO LYRA III</t>
  </si>
  <si>
    <t>Portaria 17/2018 de 21-06-2018</t>
  </si>
  <si>
    <t>0000.27.3812</t>
  </si>
  <si>
    <t>RESERVA PARTICULAR DO PATRIMÔNIO NATURAL CONCEIÇÃO LYRA IV</t>
  </si>
  <si>
    <t>Portaria 19/2018 de 21-06-2018</t>
  </si>
  <si>
    <t>0000.27.3819</t>
  </si>
  <si>
    <t>RESERVA PARTICULAR DO PATRIMÔNIO NATURAL RIACHO SECO</t>
  </si>
  <si>
    <t>Portaria 30/2018 de 30-08-2018</t>
  </si>
  <si>
    <t>CORURIPE (AL)</t>
  </si>
  <si>
    <t>0000.27.3869</t>
  </si>
  <si>
    <t>RESERVA PARTICULAR DO PATRIMÔNIO NATURAL APOLINÁRIO</t>
  </si>
  <si>
    <t>Portaria 16/2018 de 21-06-2018</t>
  </si>
  <si>
    <t>BARRA DE SANTO ANTÔNIO (AL)</t>
  </si>
  <si>
    <t>0000.27.3879</t>
  </si>
  <si>
    <t>RESERVA PARTICULAR DO PATRIMÔNIO NATURAL BOCA DO RIO</t>
  </si>
  <si>
    <t>Portaria 09/2017 de 08-05-2017</t>
  </si>
  <si>
    <t>0000.27.3880</t>
  </si>
  <si>
    <t>RESERVA PARTICULAR DO PATRIMÔNIO NATURAL OLHO D'ÁGUA</t>
  </si>
  <si>
    <t>Portaria 08/2017 de 08-05-2017</t>
  </si>
  <si>
    <t>0000.27.3881</t>
  </si>
  <si>
    <t>RESERVA PARTICULAR DO PATRIMÔNIO NATURAL PINDOBA</t>
  </si>
  <si>
    <t>Portaria 11/2017 de 18-05-2017</t>
  </si>
  <si>
    <t>0000.27.3882</t>
  </si>
  <si>
    <t>RESERVA PARTICULAR DO PATRIMÔNIO NATURAL SANTA CRISTINA</t>
  </si>
  <si>
    <t>Portaria 10/2017 de 12-05-2017</t>
  </si>
  <si>
    <t>0000.27.3946</t>
  </si>
  <si>
    <t>RESERVA PARTICULAR DO PATRIMÔNIO NATURAL BAIXA GRANDE</t>
  </si>
  <si>
    <t>Portaria 16/2019 de 25-02-2019</t>
  </si>
  <si>
    <t>BOCA DA MATA (AL)</t>
  </si>
  <si>
    <t>0000.27.4041</t>
  </si>
  <si>
    <t>RESERVA PARTICULAR DO PATRIMÔNIO NATURAL SERENO</t>
  </si>
  <si>
    <t>Portaria 22/2018 de 21-07-2018</t>
  </si>
  <si>
    <t>PORTO CALVO (AL)</t>
  </si>
  <si>
    <t>0000.27.4042</t>
  </si>
  <si>
    <t>RESERVA PARTICULAR DO PATRIMÔNIO NATURAL ORIENTE</t>
  </si>
  <si>
    <t>Portaria 10/2019 de 06-02-2019</t>
  </si>
  <si>
    <t>0000.27.4043</t>
  </si>
  <si>
    <t>ESTAÇÃO ECOLÓGICA CURRAL DO MEIO</t>
  </si>
  <si>
    <t>Decreto 37.153 de 01-12-2014</t>
  </si>
  <si>
    <t>0000.27.4108</t>
  </si>
  <si>
    <t>RESERVA PARTICULAR DO PATRIMÔNIO NATURAL SÍTIO BICA</t>
  </si>
  <si>
    <t>Portaria 128/2019 de 03-09-2019</t>
  </si>
  <si>
    <t>JAPARATINGA (AL)</t>
  </si>
  <si>
    <t>0000.27.4199</t>
  </si>
  <si>
    <t>RESERVA PARTICULAR DO PATRIMÔNIO NATURAL GARABU</t>
  </si>
  <si>
    <t>Portaria 41/2017 de 21-12-2017</t>
  </si>
  <si>
    <t>SÃO LUÍS DO QUITUNDE (AL)</t>
  </si>
  <si>
    <t>0000.27.4200</t>
  </si>
  <si>
    <t>RESERVA PARTICULAR DO PATRIMÔNIO NATURAL LUIZ JATOBÁ FILHO</t>
  </si>
  <si>
    <t>Portaria 07/2017 de 09-05-2017</t>
  </si>
  <si>
    <t>0000.27.4202</t>
  </si>
  <si>
    <t>RESERVA PARTICULAR DO PATRIMÔNIO NATURAL DUBINHA GUIMARÃES</t>
  </si>
  <si>
    <t>Portaria 28/2017 de 06-10-2017</t>
  </si>
  <si>
    <t>CAMPO ALEGRE (AL)</t>
  </si>
  <si>
    <t>0000.27.4203</t>
  </si>
  <si>
    <t>RESERVA PARTICULAR DO PATRIMÔNIO NATURAL LUIZ JOAQUIM BARBOSA</t>
  </si>
  <si>
    <t>Portaria 35/2017 de 17-11-2017</t>
  </si>
  <si>
    <t>MARECHAL DEODORO (AL)</t>
  </si>
  <si>
    <t>0000.27.4205</t>
  </si>
  <si>
    <t>RESERVA PARTICULAR DO PATRIMÔNIO NATURAL ANHUMAS I</t>
  </si>
  <si>
    <t>Portaria 39/2017 de 30-11-2017</t>
  </si>
  <si>
    <t>UNIÃO DOS PALMARES (AL)</t>
  </si>
  <si>
    <t>0000.27.4206</t>
  </si>
  <si>
    <t>RESERVA PARTICULAR DO PATRIMÔNIO NATURAL ANHUMAS III</t>
  </si>
  <si>
    <t>Portaria 37/2017 de 30-11-2017</t>
  </si>
  <si>
    <t>0000.27.4207</t>
  </si>
  <si>
    <t>RESERVA PARTICULAR DO PATRIMÔNIO NATURAL GUANABARA</t>
  </si>
  <si>
    <t>Portaria 38/2017 de 30-11-2021</t>
  </si>
  <si>
    <t>0000.27.4345</t>
  </si>
  <si>
    <t>RESERVA PARTICULAR DO PATRIMÔNIO NATURAL NELSON SIMÕES COSTA I</t>
  </si>
  <si>
    <t>Portaria 106/2021 de 01-12-2021</t>
  </si>
  <si>
    <t>0000.27.4346</t>
  </si>
  <si>
    <t>RESERVA PARTICULAR DO PATRIMÔNIO NATURAL NELSON SIMÕES COSTA II</t>
  </si>
  <si>
    <t>Portaria 107/2021 de 01-12-2021</t>
  </si>
  <si>
    <t>FELIZ DESERTO (AL)</t>
  </si>
  <si>
    <t>0000.27.4347</t>
  </si>
  <si>
    <t>RESERVA PARTICULAR DO PATRIMÔNIO NATURAL NELSON SIMÕES COSTA III</t>
  </si>
  <si>
    <t>Portaria 108/2021 de 01-12-2021</t>
  </si>
  <si>
    <t>0000.27.4374</t>
  </si>
  <si>
    <t>RESERVA PARTICULAR DO PATRIMÔNIO NATURAL REMY FERREIRA BARROS</t>
  </si>
  <si>
    <t>Portaria 102/2021 de 25-11-2021</t>
  </si>
  <si>
    <t>FLEXEIRAS (AL), MURICI (AL)</t>
  </si>
  <si>
    <t>0000.27.4375</t>
  </si>
  <si>
    <t>ÁREA DE PROTEÇÃO AMBIENTAL DA SERRA DA CAIÇARA</t>
  </si>
  <si>
    <t>Decreto 82.222 de 31-03-2022</t>
  </si>
  <si>
    <t>CANAPI (AL), MARAVILHA (AL), OURO BRANCO (AL), POÇO DAS TRINCHEIRAS (AL), SANTANA DO IPANEMA (AL)</t>
  </si>
  <si>
    <t>0000.28.1604</t>
  </si>
  <si>
    <t>REFÚGIO DE VIDA SILVESTRE MATA DO JUNCO</t>
  </si>
  <si>
    <t>Decreto 24994 de 26-12-2007</t>
  </si>
  <si>
    <t>CAPELA (SE)</t>
  </si>
  <si>
    <t>0000.29.0294</t>
  </si>
  <si>
    <t>ESTAÇÃO ECOLÓGICA WENCESLAU GUIMARÃES</t>
  </si>
  <si>
    <t>Decreto 6.228 de 21-02-1997</t>
  </si>
  <si>
    <t>Decreto 7.791 de 19-04-2000 Ampliação</t>
  </si>
  <si>
    <t>WENCESLAU GUIMARÃES (BA)</t>
  </si>
  <si>
    <t>0000.29.0295</t>
  </si>
  <si>
    <t>MONUMENTO NATURAL CACHOEIRA DO FERRO DOIDO</t>
  </si>
  <si>
    <t>Decreto 7.412 de 17-08-1998</t>
  </si>
  <si>
    <t>MORRO DO CHAPÉU (BA)</t>
  </si>
  <si>
    <t>0000.29.0296</t>
  </si>
  <si>
    <t>PARQUE ESTADUAL DO MORRO DO CHAPÉU</t>
  </si>
  <si>
    <t>Decreto 7.413 de 17-08-1998</t>
  </si>
  <si>
    <t>Lei ordinária 12.924 de 13-12-2013 Revisão dos limites</t>
  </si>
  <si>
    <t>0000.29.0297</t>
  </si>
  <si>
    <t>PARQUE ESTADUAL DAS SETE PASSAGENS</t>
  </si>
  <si>
    <t>Decreto 7.808 de 24-05-2000</t>
  </si>
  <si>
    <t>MIGUEL CALMON (BA)</t>
  </si>
  <si>
    <t>0000.29.0298</t>
  </si>
  <si>
    <t>ÁREA DE RELEVANTE INTERESSE ECOLÓGICO NASCENTE DO RIO DE CONTAS</t>
  </si>
  <si>
    <t>Decreto 7.968 de 05-06-2001</t>
  </si>
  <si>
    <t>ABAÍRA (BA), PIATÃ (BA)</t>
  </si>
  <si>
    <t>0000.29.0300</t>
  </si>
  <si>
    <t>ÁREA DE RELEVANTE INTERESSE ECOLÓGICO SERRA DO OROBÓ</t>
  </si>
  <si>
    <t>Decreto 8.267 de 06-06-2002</t>
  </si>
  <si>
    <t>ITABERABA (BA), RUY BARBOSA (BA)</t>
  </si>
  <si>
    <t>0000.29.0301</t>
  </si>
  <si>
    <t>ÁREA DE PROTEÇÃO AMBIENTAL CAMINHOS ECOLÓGICOS DA BOA ESPERANÇA</t>
  </si>
  <si>
    <t>Decreto 8.552 de 05-06-2003</t>
  </si>
  <si>
    <t>Decreto 17.036 de 22-09-2016 Retificação</t>
  </si>
  <si>
    <t>CAIRU (BA), JIQUIRIÇÁ (BA), NILO PEÇANHA (BA), TAPEROÁ (BA), TEOLÂNDIA (BA), UBAÍRA (BA), VALENÇA (BA), WENCESLAU GUIMARÃES (BA)</t>
  </si>
  <si>
    <t>0000.29.0302</t>
  </si>
  <si>
    <t>ÁREA DE PROTEÇÃO AMBIENTAL PLATAFORMA CONTINENTAL DO LITORAL NORTE</t>
  </si>
  <si>
    <t>Decreto 8.553  de 05-06-2003</t>
  </si>
  <si>
    <t>SALVADOR (BA)</t>
  </si>
  <si>
    <t>0000.29.0303</t>
  </si>
  <si>
    <t>ÁREA DE PROTEÇÃO AMBIENTAL GUAIBIM</t>
  </si>
  <si>
    <t>BA</t>
  </si>
  <si>
    <t>Decreto 1164 de 11/05/1992</t>
  </si>
  <si>
    <t>Ampliação - Decreto 8649 de 22/09/2003</t>
  </si>
  <si>
    <t>Valença (BA)</t>
  </si>
  <si>
    <t>0000.29.0304</t>
  </si>
  <si>
    <t>ÁREA DE PROTEÇÃO AMBIENTAL TINHARÉ / BOIPEBA</t>
  </si>
  <si>
    <t>Decreto 1240 de 05/06/1992</t>
  </si>
  <si>
    <t>Cairu (BA)</t>
  </si>
  <si>
    <t>0000.29.0305</t>
  </si>
  <si>
    <t>ÁREA DE PROTEÇÃO AMBIENTAL BACIA DO RIO DE JANEIRO</t>
  </si>
  <si>
    <t>Decreto 2.185 de 07-06-1993</t>
  </si>
  <si>
    <t>Decreto 7.971 de 05-06-2001 Revisão dos limites</t>
  </si>
  <si>
    <t>BARREIRAS (BA), LUÍS EDUARDO MAGALHÃES (BA)</t>
  </si>
  <si>
    <t>0000.29.0306</t>
  </si>
  <si>
    <t>ÁREA DE PROTEÇÃO AMBIENTAL PONTA DA BALEIA / ABROLHOS</t>
  </si>
  <si>
    <t>Decreto 2.218 de 14-06-1993</t>
  </si>
  <si>
    <t>0000.29.0307</t>
  </si>
  <si>
    <t>ÁREA DE PROTEÇÃO AMBIENTAL SERRA DO BARBADO</t>
  </si>
  <si>
    <t>Decreto 2.183  de 07-06-1993</t>
  </si>
  <si>
    <t>ABAÍRA (BA), ÉRICO CARDOSO (BA), PIATÃ (BA), RIO DE CONTAS (BA), RIO DO PIRES (BA)</t>
  </si>
  <si>
    <t>0000.29.0308</t>
  </si>
  <si>
    <t>ÁREA DE PROTEÇÃO AMBIENTAL COROA VERMELHA</t>
  </si>
  <si>
    <t>Decreto 2184 de 07/06/1993</t>
  </si>
  <si>
    <t>Santa Cruz Cabrália (BA), Porto Seguro (BA)</t>
  </si>
  <si>
    <t>0000.29.0309</t>
  </si>
  <si>
    <t>ÁREA DE PROTEÇÃO AMBIENTAL COSTA DE ITACARÉ/ SERRA GRANDE</t>
  </si>
  <si>
    <t>Decreto 2.186 de 07-06-1993</t>
  </si>
  <si>
    <t>Decreto 8.649  de 22-09-2003 Ampliação</t>
  </si>
  <si>
    <t>ITACARÉ (BA), URUÇUCA (BA)</t>
  </si>
  <si>
    <t>0000.29.0310</t>
  </si>
  <si>
    <t>ÁREA DE PROTEÇÃO AMBIENTAL CARAÍVA/ TRANCOSO</t>
  </si>
  <si>
    <t>Decreto 2.215 de 14-06-1993</t>
  </si>
  <si>
    <t>0000.29.0311</t>
  </si>
  <si>
    <t>ÁREA DE PROTEÇÃO AMBIENTAL MARIMBUS / IRAQUARA</t>
  </si>
  <si>
    <t>Decreto 2.216 de 14-06-1993</t>
  </si>
  <si>
    <t>IRAQUARA (BA), LENÇÓIS (BA), PALMEIRAS (BA), SEABRA (BA)</t>
  </si>
  <si>
    <t>0000.29.0312</t>
  </si>
  <si>
    <t>ÁREA DE PROTEÇÃO AMBIENTAL LAGOA ENCANTADA</t>
  </si>
  <si>
    <t>Decreto 2.217 de 14-06-1993</t>
  </si>
  <si>
    <t>Decreto 8.650  de 23-09-2003 Ampliação</t>
  </si>
  <si>
    <t>ILHÉUS (BA)</t>
  </si>
  <si>
    <t>0000.29.0313</t>
  </si>
  <si>
    <t>ÁREA DE PROTEÇÃO AMBIENTAL RIO CAPIVARA</t>
  </si>
  <si>
    <t>Decreto 2219 de 14/06/1993</t>
  </si>
  <si>
    <t>Camaçari (BA), Salvador (BA)</t>
  </si>
  <si>
    <t>0000.29.0314</t>
  </si>
  <si>
    <t>ÁREA DE PROTEÇÃO AMBIENTAL GRUTAS DOS BREJÕES / VEREDAS DO ROMÃO GRAMACHO</t>
  </si>
  <si>
    <t>Decreto 32.487 de 13-11-1985</t>
  </si>
  <si>
    <t>JOÃO DOURADO (BA), MORRO DO CHAPÉU (BA), SÃO GABRIEL (BA)</t>
  </si>
  <si>
    <t>0000.29.0315</t>
  </si>
  <si>
    <t>ÁREA DE PROTEÇÃO AMBIENTAL LAGOAS E DUNAS DO ABAETÉ</t>
  </si>
  <si>
    <t>Decreto 351 de 22-09-1987</t>
  </si>
  <si>
    <t>Decreto 2.540 de 18-10-1993 Ampliação</t>
  </si>
  <si>
    <t>0000.29.0316</t>
  </si>
  <si>
    <t>ÁREA DE PROTEÇÃO AMBIENTAL LAGOAS DE GUARAJUBA</t>
  </si>
  <si>
    <t>Resolução 387 de 27-02-1991</t>
  </si>
  <si>
    <t>CAMAÇARI (BA)</t>
  </si>
  <si>
    <t>0000.29.0317</t>
  </si>
  <si>
    <t>ÁREA DE PROTEÇÃO AMBIENTAL DUNAS E VEREDAS DO BAIXO MÉDIO SÃO FRANCISCO</t>
  </si>
  <si>
    <t>Decreto 6547 de 18-07-1997</t>
  </si>
  <si>
    <t>BARRA (BA), PILÃO ARCADO (BA), XIQUE-XIQUE (BA)</t>
  </si>
  <si>
    <t>0000.29.0318</t>
  </si>
  <si>
    <t>ÁREA DE PROTEÇÃO AMBIENTAL LAGO DE PEDRA DO CAVALO</t>
  </si>
  <si>
    <t>Decreto 6548 de 18/07/1997</t>
  </si>
  <si>
    <t>Antônio Cardoso (BA), Cabaceiras do Paraguaçu (BA), Cachoeira (BA), Conceição da Feira (BA), Feira de Santana (BA), Governador Mangabeira (BA), Muritiba (BA), Santo Estêvão (BA), São Félix (BA), São Gonçalo dos Campos (BA)</t>
  </si>
  <si>
    <t>0000.29.0319</t>
  </si>
  <si>
    <t>ÁREA DE PROTEÇÃO AMBIENTAL PRATIGI</t>
  </si>
  <si>
    <t>Decreto 7272 de 02/04/1998</t>
  </si>
  <si>
    <t>Ampliação - Decreto 8036 de 20/09/2001</t>
  </si>
  <si>
    <t>Piraí do Norte (BA), Nilo Peçanha (BA), Ituberá (BA), Igrapiúna (BA), Ibirapitanga (BA)</t>
  </si>
  <si>
    <t>0000.29.0320</t>
  </si>
  <si>
    <t>ÁREA DE PROTEÇÃO AMBIENTAL BAÍA DE TODOS OS SANTOS</t>
  </si>
  <si>
    <t>Decreto 7.595 de 05-06-1999</t>
  </si>
  <si>
    <t>CACHOEIRA (BA), CANDEIAS (BA), ITAPARICA (BA), JAGUARIPE (BA), MADRE DE DEUS (BA), MARAGOGIPE (BA), SALINAS DA MARGARIDA (BA), SALVADOR (BA), SANTO AMARO (BA), SÃO FRANCISCO DO CONDE (BA), SAUBARA (BA), SIMÕES FILHO (BA), VERA CRUZ (BA)</t>
  </si>
  <si>
    <t>0000.29.0321</t>
  </si>
  <si>
    <t>ÁREA DE PROTEÇÃO AMBIENTAL BACIA DO COBRE / SÃO BARTOLOMEU</t>
  </si>
  <si>
    <t>Decreto 7.970 de 05-06-2001</t>
  </si>
  <si>
    <t>SALVADOR (BA), SIMÕES FILHO (BA)</t>
  </si>
  <si>
    <t>0000.29.0322</t>
  </si>
  <si>
    <t>ÁREA DE PROTEÇÃO AMBIENTAL SERRA BRANCA / RASO DA CATARINA</t>
  </si>
  <si>
    <t>Decreto 7.972 de 05-06-2001</t>
  </si>
  <si>
    <t>0000.29.0323</t>
  </si>
  <si>
    <t>ÁREA DE PROTEÇÃO AMBIENTAL LITORAL NORTE</t>
  </si>
  <si>
    <t>Decreto 1.046 de 17-03-1992</t>
  </si>
  <si>
    <t>CONDE (BA), ENTRE RIOS (BA), ESPLANADA (BA), JANDAÍRA (BA), MATA DE SÃO JOÃO (BA)</t>
  </si>
  <si>
    <t>0000.29.0325</t>
  </si>
  <si>
    <t>PARQUE ESTADUAL DA SERRA DO CONDURU</t>
  </si>
  <si>
    <t>Decreto 6.227 de 21-02-1997</t>
  </si>
  <si>
    <t>Decreto 8.702 de 04-11-2003 Ampliação</t>
  </si>
  <si>
    <t>ILHÉUS (BA), ITACARÉ (BA), URUÇUCA (BA)</t>
  </si>
  <si>
    <t>0000.29.0326</t>
  </si>
  <si>
    <t>ÁREA DE PROTEÇÃO AMBIENTAL MANGUE SECO</t>
  </si>
  <si>
    <t>Decreto 605 de 06/11/1991</t>
  </si>
  <si>
    <t>Jandaíra (BA)</t>
  </si>
  <si>
    <t>0000.29.0327</t>
  </si>
  <si>
    <t>ÁREA DE PROTEÇÃO AMBIENTAL SANTO ANTÔNIO</t>
  </si>
  <si>
    <t>Decreto 3.413 de 31-08-1994</t>
  </si>
  <si>
    <t>BELMONTE (BA), SANTA CRUZ CABRÁLIA (BA)</t>
  </si>
  <si>
    <t>0000.29.0328</t>
  </si>
  <si>
    <t>ÁREA DE PROTEÇÃO AMBIENTAL BAÍA DE CAMAMU</t>
  </si>
  <si>
    <t>Decreto 8175 de 27-02-2002</t>
  </si>
  <si>
    <t>CAMAMU (BA), ITACARÉ (BA), MARAÚ (BA)</t>
  </si>
  <si>
    <t>0000.29.0329</t>
  </si>
  <si>
    <t>ÁREA DE PROTEÇÃO AMBIENTAL LAGOA DE ITAPARICA</t>
  </si>
  <si>
    <t>Decreto 6.546 de 18-07-1997</t>
  </si>
  <si>
    <t>GENTIO DO OURO (BA), XIQUE-XIQUE (BA)</t>
  </si>
  <si>
    <t>0000.29.0898</t>
  </si>
  <si>
    <t>ESTAÇÃO ECOLÓGICA DO RIO PRETO</t>
  </si>
  <si>
    <t>Decreto 9.441 de 06-06-2005</t>
  </si>
  <si>
    <t>FORMOSA DO RIO PRETO (BA), SANTA RITA DE CÁSSIA (BA)</t>
  </si>
  <si>
    <t>0000.29.1014</t>
  </si>
  <si>
    <t>MONUMENTO NATURAL DOS CANIONS DO SUBAÉ</t>
  </si>
  <si>
    <t>Decreto 10.018 de 05-06-2006</t>
  </si>
  <si>
    <t>SANTO AMARO (BA)</t>
  </si>
  <si>
    <t>0000.29.1015</t>
  </si>
  <si>
    <t>ÁREA DE PROTEÇÃO AMBIENTAL LAGO DE SOBRADINHO</t>
  </si>
  <si>
    <t>Decreto 9.957 de 30-03-2006</t>
  </si>
  <si>
    <t>CASA NOVA (BA), PILÃO ARCADO (BA), REMANSO (BA), SENTO SÉ (BA), SOBRADINHO (BA)</t>
  </si>
  <si>
    <t>0000.29.1016</t>
  </si>
  <si>
    <t>ÁREA DE PROTEÇÃO AMBIENTAL DO RIO PRETO</t>
  </si>
  <si>
    <t>Decreto 10.019 de 05-06-2006</t>
  </si>
  <si>
    <t>FORMOSA DO RIO PRETO (BA), MANSIDÃO (BA), SANTA RITA DE CÁSSIA (BA)</t>
  </si>
  <si>
    <t>0000.29.1017</t>
  </si>
  <si>
    <t>ÁREA DE PROTEÇÃO AMBIENTAL DE SÃO DESIDÉRIO</t>
  </si>
  <si>
    <t>Decreto 10.020 de 05-06-2006</t>
  </si>
  <si>
    <t>SÃO DESIDÉRIO (BA)</t>
  </si>
  <si>
    <t>0000.29.1569</t>
  </si>
  <si>
    <t>ÁREA DE PROTEÇÃO AMBIENTAL DA SERRA DO OURO</t>
  </si>
  <si>
    <t>Decreto 10.194  de 27-12-2006</t>
  </si>
  <si>
    <t>IGUAÍ (BA)</t>
  </si>
  <si>
    <t>0000.29.2016</t>
  </si>
  <si>
    <t>REFUGIO DE VIDA SILVESTRE DA SERRA DOS MONTES ALTOS</t>
  </si>
  <si>
    <t>Decreto 12.487 de 29-11-2010</t>
  </si>
  <si>
    <t>CANDIBA (BA), GUANAMBI (BA), PALMAS DE MONTE ALTO (BA), PINDAÍ (BA), SEBASTIÃO LARANJEIRAS (BA), URANDI (BA)</t>
  </si>
  <si>
    <t>0000.29.2026</t>
  </si>
  <si>
    <t>PARQUE ESTADUAL DA SERRA DOS MONTES ALTOS</t>
  </si>
  <si>
    <t>Decreto 12.486 de 29-11-2010</t>
  </si>
  <si>
    <t>0000.29.3248</t>
  </si>
  <si>
    <t>PARQUE ESTADUAL PONTA DA TULHA</t>
  </si>
  <si>
    <t>Decreto 16487 de 22-12-2015</t>
  </si>
  <si>
    <t>0000.29.4035</t>
  </si>
  <si>
    <t>RESERVA PARTICULAR DO PATRIMÔNIO NATURAL ECOTERRA TICO TINGA</t>
  </si>
  <si>
    <t>Portaria 19729 de 05-12-2019</t>
  </si>
  <si>
    <t>TAPEROÁ (BA)</t>
  </si>
  <si>
    <t>0000.31.0370</t>
  </si>
  <si>
    <t>ÁREA DE PROTEÇÃO AMBIENTAL VARGEM DAS FLORES</t>
  </si>
  <si>
    <t>Lei ordinária 16197 de 26-06-2006</t>
  </si>
  <si>
    <t>Lei ordinária 21079 de 27-12-2013 Retificação</t>
  </si>
  <si>
    <t>BETIM (MG), CONTAGEM (MG)</t>
  </si>
  <si>
    <t>0000.31.0384</t>
  </si>
  <si>
    <t>ESTAÇÃO ECOLÓGICA DE FECHOS</t>
  </si>
  <si>
    <t>Decreto 36073 de 27-09-1994</t>
  </si>
  <si>
    <t>NOVA LIMA (MG)</t>
  </si>
  <si>
    <t>0000.31.0386</t>
  </si>
  <si>
    <t>PARQUE ESTADUAL SERRA DAS ARARAS</t>
  </si>
  <si>
    <t>Decreto 39400 de 21-01-1998</t>
  </si>
  <si>
    <t>CHAPADA GAÚCHA (MG)</t>
  </si>
  <si>
    <t>0000.31.0392</t>
  </si>
  <si>
    <t>ESTAÇÃO ECOLÓGICA MATA DO CEDRO</t>
  </si>
  <si>
    <t>MG</t>
  </si>
  <si>
    <t>Decreto 41514 de 28/12/2000</t>
  </si>
  <si>
    <t>Revisão dos limites - Decreto 44177 de 20/12/2005</t>
  </si>
  <si>
    <t>Carmópolis de Minas (MG)</t>
  </si>
  <si>
    <t>0000.31.0394</t>
  </si>
  <si>
    <t>PARQUE ESTADUAL DO RIO DOCE</t>
  </si>
  <si>
    <t>Decreto 1119 de 14-07-1944</t>
  </si>
  <si>
    <t>Decreto 5831 de 06-07-1960 Ampliação</t>
  </si>
  <si>
    <t>DIONÍSIO (MG), MARLIÉRIA (MG), TIMÓTEO (MG)</t>
  </si>
  <si>
    <t>0000.31.0398</t>
  </si>
  <si>
    <t>PARQUE ESTADUAL SERRA DO ROLA MOÇA</t>
  </si>
  <si>
    <t>Decreto 36071 de 27-09-1994</t>
  </si>
  <si>
    <t>BELO HORIZONTE (MG), BRUMADINHO (MG), IBIRITÉ (MG), NOVA LIMA (MG)</t>
  </si>
  <si>
    <t>0000.31.0400</t>
  </si>
  <si>
    <t>ÁREA DE PROTEÇÃO AMBIENTAL SUL-RMBH</t>
  </si>
  <si>
    <t>Decreto 35624 de 08-06-1994</t>
  </si>
  <si>
    <t>BARÃO DE COCAIS (MG), BELO HORIZONTE (MG), BRUMADINHO (MG), CAETÉ (MG), CATAS ALTAS (MG), IBIRITÉ (MG), ITABIRITO (MG), MÁRIO CAMPOS (MG), NOVA LIMA (MG), RAPOSOS (MG), RIO ACIMA (MG), SANTA BÁRBARA (MG), SARZEDO (MG)</t>
  </si>
  <si>
    <t>0000.31.0405</t>
  </si>
  <si>
    <t>ÁREA DE PROTEÇÃO AMBIENTAL ÁGUAS VERTENTES</t>
  </si>
  <si>
    <t>Decreto 39399 de 21-01-1998</t>
  </si>
  <si>
    <t>COUTO DE MAGALHÃES DE MINAS (MG), DIAMANTINA (MG), FELÍCIO DOS SANTOS (MG), RIO VERMELHO (MG), SANTO ANTÔNIO DO ITAMBÉ (MG), SERRA AZUL DE MINAS (MG), SERRO (MG)</t>
  </si>
  <si>
    <t>0000.31.0413</t>
  </si>
  <si>
    <t>PARQUE ESTADUAL DO ITACOLOMI</t>
  </si>
  <si>
    <t>Lei ordinária 4495 de 14-06-1967</t>
  </si>
  <si>
    <t>MARIANA (MG), OURO PRETO (MG)</t>
  </si>
  <si>
    <t>0000.31.0892</t>
  </si>
  <si>
    <t>REFÚGIO ESTADUAL DE VIDA SILVESTRE RIO PANDEIROS</t>
  </si>
  <si>
    <t>Decreto 43910 de 05/11/2004</t>
  </si>
  <si>
    <t>JANUARIA (MG)</t>
  </si>
  <si>
    <t>0000.31.0893</t>
  </si>
  <si>
    <t>ÁREA DE PROTEÇÃO AMBIENTAL FAZENDA CAPITÃO EDUARDO</t>
  </si>
  <si>
    <t>Lei ordinária 13958 de 26/07/2001</t>
  </si>
  <si>
    <t>Extinção - Lei ordinária 21965 de 11/01/2016;Revisão dos limites - Lei ordinária 20372 de 09/08/2012;</t>
  </si>
  <si>
    <t>Belo Horizonte (MG)</t>
  </si>
  <si>
    <t>0000.31.0936</t>
  </si>
  <si>
    <t>ESTAÇÃO ECOLÓGICA DO CERCADINHO</t>
  </si>
  <si>
    <t>Lei ordinária 15979 de 13-01-2006</t>
  </si>
  <si>
    <t>BELO HORIZONTE (MG)</t>
  </si>
  <si>
    <t>0000.31.0938</t>
  </si>
  <si>
    <t>PARQUE ESTADUAL DA LAPA GRANDE</t>
  </si>
  <si>
    <t>Decreto 44204 de 10-01-2006</t>
  </si>
  <si>
    <t>Decreto 46692 de 29-12-2014 Revisão dos limites</t>
  </si>
  <si>
    <t>MONTES CLAROS (MG)</t>
  </si>
  <si>
    <t>0000.31.1770</t>
  </si>
  <si>
    <t>PARQUE ESTADUAL DO PAU FURADO</t>
  </si>
  <si>
    <t>Decreto s/n de 26-01-2007</t>
  </si>
  <si>
    <t>ARAGUARI (MG), UBERLÂNDIA (MG)</t>
  </si>
  <si>
    <t>0000.31.1776</t>
  </si>
  <si>
    <t>PARQUE ESTADUAL CAMINHO DOS GERAIS</t>
  </si>
  <si>
    <t>Decreto s/nº de 28-03-2007</t>
  </si>
  <si>
    <t>ESPINOSA (MG), GAMELEIRAS (MG), MAMONAS (MG), MONTE AZUL (MG)</t>
  </si>
  <si>
    <t>0000.31.1781</t>
  </si>
  <si>
    <t>PARQUE ESTADUAL SERRA VERDE</t>
  </si>
  <si>
    <t>Decreto s/nº de 12-12-2007</t>
  </si>
  <si>
    <t>Decreto 45077 de 31-03-2009 Ampliação</t>
  </si>
  <si>
    <t>0000.31.2610</t>
  </si>
  <si>
    <t>MONUMENTO NATURAL ESTADUAL SERRA DA MOEDA</t>
  </si>
  <si>
    <t>Decreto 45.472 de 21-10-2010</t>
  </si>
  <si>
    <t>ITABIRITO (MG), MOEDA (MG)</t>
  </si>
  <si>
    <t>0000.31.2611</t>
  </si>
  <si>
    <t>ESTAÇÃO ECOLÓGICA DE ARÊDES</t>
  </si>
  <si>
    <t>Decreto 45397 de 14-06-2010</t>
  </si>
  <si>
    <t>ITABIRITO (MG)</t>
  </si>
  <si>
    <t>0000.31.2612</t>
  </si>
  <si>
    <t>ÁREA DE PROTEÇÃO AMBIENTAL DO ALTO DO MUCURI</t>
  </si>
  <si>
    <t>Decreto 45.877 de 30-12-2011</t>
  </si>
  <si>
    <t>CARAÍ (MG), CATUJI (MG), ITAIPÉ (MG), LADAINHA (MG), MALACACHETA (MG), NOVO CRUZEIRO (MG), POTÉ (MG), TEÓFILO OTONI (MG)</t>
  </si>
  <si>
    <t>0000.31.3873</t>
  </si>
  <si>
    <t>ÁREA DE PROTEÇÃO AMBIENTAL PARQUE FERNÃO DIAS</t>
  </si>
  <si>
    <t>Lei ordinária 22428 de 20-12-2016</t>
  </si>
  <si>
    <t>0000.32.0338</t>
  </si>
  <si>
    <t>ÁREA DE PROTEÇÃO AMBIENTAL DE SETIBA</t>
  </si>
  <si>
    <t>Decreto 3747 de 12-09-1994</t>
  </si>
  <si>
    <t>Lei ordinária 5651 de 26-05-1998 Alteração de nome</t>
  </si>
  <si>
    <t>GUARAPARI (ES), VILA VELHA (ES)</t>
  </si>
  <si>
    <t>0000.32.3523</t>
  </si>
  <si>
    <t>RESERVA PARTICULAR DO PATRIMÔNIO NATURAL ÁGUIA BRANCA</t>
  </si>
  <si>
    <t>Portaria 003-R de 17-04-2017</t>
  </si>
  <si>
    <t>VARGEM ALTA (ES)</t>
  </si>
  <si>
    <t>0000.33.0723</t>
  </si>
  <si>
    <t>RESERVA DE DESENVOLVIMENTO SUSTENTÁVEL DO AVENTUREIRO</t>
  </si>
  <si>
    <t>Decreto 15983 de 27-11-1990</t>
  </si>
  <si>
    <t>Lei ordinária 6.793 de 28-05-2014 Recategorização</t>
  </si>
  <si>
    <t>ANGRA DOS REIS (RJ)</t>
  </si>
  <si>
    <t>0000.33.0727</t>
  </si>
  <si>
    <t>ÁREA DE PROTEÇÃO AMBIENTAL DA SERRA DE SAPIATIBA</t>
  </si>
  <si>
    <t>Decreto 15.136 de 20-07-1990</t>
  </si>
  <si>
    <t>IGUABA GRANDE (RJ), SÃO PEDRO DA ALDEIA (RJ)</t>
  </si>
  <si>
    <t>0000.33.0728</t>
  </si>
  <si>
    <t>RESERVA BIOLÓGICA ESTADUAL DA PRAIA DO SUL</t>
  </si>
  <si>
    <t>Decreto 4972 de 02-12-1981</t>
  </si>
  <si>
    <t>Lei ordinária 6.793 de 28-05-2014 Redução</t>
  </si>
  <si>
    <t>0000.33.0729</t>
  </si>
  <si>
    <t>ÁREA DE PROTEÇÃO AMBIENTAL DE MARICÁ</t>
  </si>
  <si>
    <t>Decreto 7.230 de 23-04-1984</t>
  </si>
  <si>
    <t>MARICÁ (RJ)</t>
  </si>
  <si>
    <t>0000.33.0738</t>
  </si>
  <si>
    <t>ÁREA DE PROTEÇÃO AMBIENTAL DE MACAÉ DE CIMA</t>
  </si>
  <si>
    <t>Decreto 29.213 de 14-09-2001</t>
  </si>
  <si>
    <t>BOM JARDIM (RJ), CACHOEIRAS DE MACACU (RJ), CASIMIRO DE ABREU (RJ), MACAÉ (RJ), NOVA FRIBURGO (RJ), SILVA JARDIM (RJ), TRAJANO DE MORAES (RJ)</t>
  </si>
  <si>
    <t>0000.33.1476</t>
  </si>
  <si>
    <t>PARQUE ESTADUAL DA SERRA DA TIRIRICA</t>
  </si>
  <si>
    <t>Lei ordinária 1901 de 29-11-1991</t>
  </si>
  <si>
    <t>Decreto 43913 de 29-10-2012 Ampliação , Lei ordinária 5079 de 03-09-2007 Revisão dos limites</t>
  </si>
  <si>
    <t>MARICÁ (RJ), NITERÓI (RJ)</t>
  </si>
  <si>
    <t>0000.33.1477</t>
  </si>
  <si>
    <t>PARQUE ESTADUAL DA ILHA GRANDE</t>
  </si>
  <si>
    <t>Decreto 15.273 de 26-06-1971</t>
  </si>
  <si>
    <t>Decreto 40.602 de 12-02-2007 Ampliação</t>
  </si>
  <si>
    <t>0000.33.1478</t>
  </si>
  <si>
    <t>PARQUE ESTADUAL DA PEDRA BRANCA</t>
  </si>
  <si>
    <t>Decreto legislativo 2377 de 28/06/1974</t>
  </si>
  <si>
    <t>Rio de Janeiro (RJ)</t>
  </si>
  <si>
    <t>0000.33.1479</t>
  </si>
  <si>
    <t>PARQUE ESTADUAL DO DESENGANO</t>
  </si>
  <si>
    <t>Decreto 250 de 13-04-1970</t>
  </si>
  <si>
    <t>Decreto 7121 de 28-12-1983 Revisão dos limites</t>
  </si>
  <si>
    <t>CAMPOS DOS GOYTACAZES (RJ), SANTA MARIA MADALENA (RJ), SÃO FIDÉLIS (RJ)</t>
  </si>
  <si>
    <t>0000.33.1481</t>
  </si>
  <si>
    <t>ESTAÇÃO ECOLÓGICA ESTADUAL DE GUAXINDIBA</t>
  </si>
  <si>
    <t>Decreto 32.576 de 30-12-2002</t>
  </si>
  <si>
    <t>SÃO FRANCISCO DE ITABAPOANA (RJ)</t>
  </si>
  <si>
    <t>0000.33.1482</t>
  </si>
  <si>
    <t>RESERVA BIOLÓGICA ESTADUAL DE GUARATIBA</t>
  </si>
  <si>
    <t>Decreto 7.549 de 20-11-1974</t>
  </si>
  <si>
    <t>Decreto 32.365 de 10-12-2002 Revisão dos limites , Decreto 5.415 de 31-03-1982 Revisão dos limites</t>
  </si>
  <si>
    <t>0000.33.1483</t>
  </si>
  <si>
    <t>RESERVA BIOLÓGICA DE ARARAS</t>
  </si>
  <si>
    <t>Resolução 59 de 07-07-1977</t>
  </si>
  <si>
    <t>Decreto 42343 de 10-03-2010 Ampliação</t>
  </si>
  <si>
    <t>MIGUEL PEREIRA (RJ), PETRÓPOLIS (RJ)</t>
  </si>
  <si>
    <t>0000.33.1485</t>
  </si>
  <si>
    <t>PARQUE ESTADUAL DOS TRÊS PICOS</t>
  </si>
  <si>
    <t>Decreto 31343 de 05/06/2002</t>
  </si>
  <si>
    <t>Ampliação - Decreto 41990 de 12/08/2009 , Revisão dos limites - Decreto 6573 de 31/10/2013</t>
  </si>
  <si>
    <t>Teresópolis (RJ), Silva Jardim (RJ), Nova Friburgo (RJ), Guapimirim (RJ), Cachoeiras de Macacu (RJ)</t>
  </si>
  <si>
    <t>0000.33.1514</t>
  </si>
  <si>
    <t>ÁREA DE PROTEÇÃO AMBIENTAL DE MASSAMBABA</t>
  </si>
  <si>
    <t>Decreto 9529 de 15-12-1986</t>
  </si>
  <si>
    <t>Lei ordinária 6128 de 28-12-2011 Revisão dos limites</t>
  </si>
  <si>
    <t>ARARUAMA (RJ), ARRAIAL DO CABO (RJ), SAQUAREMA (RJ)</t>
  </si>
  <si>
    <t>0000.33.2721</t>
  </si>
  <si>
    <t>PARQUE ESTADUAL DA LAGOA DO AÇU</t>
  </si>
  <si>
    <t>Decreto 43522 de 20-03-2012</t>
  </si>
  <si>
    <t>CAMPOS DOS GOYTACAZES (RJ), SÃO JOÃO DA BARRA (RJ)</t>
  </si>
  <si>
    <t>0000.33.2722</t>
  </si>
  <si>
    <t>PARQUE ESTADUAL DA PEDRA SELADA</t>
  </si>
  <si>
    <t>Decreto 43.640 de 15-06-2012</t>
  </si>
  <si>
    <t>ITATIAIA (RJ), RESENDE (RJ)</t>
  </si>
  <si>
    <t>0000.33.2732</t>
  </si>
  <si>
    <t>PARQUE ESTADUAL DA COSTA DO SOL</t>
  </si>
  <si>
    <t>Decreto 42929 de 18-04-2011</t>
  </si>
  <si>
    <t>ARARUAMA (RJ), ARMAÇÃO DOS BÚZIOS (RJ), ARRAIAL DO CABO (RJ), CABO FRIO (RJ), SÃO PEDRO DA ALDEIA (RJ), SAQUAREMA (RJ)</t>
  </si>
  <si>
    <t>0000.33.2805</t>
  </si>
  <si>
    <t>ÁREA DE PROTEÇÃO AMBIENTAL DO ALTO IGUAÇU</t>
  </si>
  <si>
    <t>Decreto 44032 de 15-01-2013</t>
  </si>
  <si>
    <t>BELFORD ROXO (RJ), DUQUE DE CAXIAS (RJ), NOVA IGUAÇU (RJ)</t>
  </si>
  <si>
    <t>0000.33.2981</t>
  </si>
  <si>
    <t>RESERVA EXTRATIVISTA MARINHA DE ITAIPU</t>
  </si>
  <si>
    <t>Decreto 44417 de 30-09-2013</t>
  </si>
  <si>
    <t>0000.33.3547</t>
  </si>
  <si>
    <t>MONUMENTO NATURAL ESTADUAL DA SERRA DA BELEZA</t>
  </si>
  <si>
    <t>Decreto 45.989 de 28-04-2017</t>
  </si>
  <si>
    <t>BARRA DO PIRAÍ (RJ), BARRA MANSA (RJ), VALENÇA (RJ)</t>
  </si>
  <si>
    <t>0000.33.3549</t>
  </si>
  <si>
    <t>REFÚGIO DE VIDA SILVESTRE ESTADUAL DO MÉDIO PARAÍBA</t>
  </si>
  <si>
    <t>Decreto 45.659 de 18-05-2016</t>
  </si>
  <si>
    <t>BARRA DO PIRAÍ (RJ), BARRA MANSA (RJ), ITATIAIA (RJ), PARAÍBA DO SUL (RJ), PINHEIRAL (RJ), PORTO REAL (RJ), QUATIS (RJ), RESENDE (RJ), RIO DAS FLORES (RJ), TRÊS RIOS (RJ), VALENÇA (RJ), VASSOURAS (RJ), VOLTA REDONDA (RJ)</t>
  </si>
  <si>
    <t>0000.33.3550</t>
  </si>
  <si>
    <t>REFÚGIO DE VIDA SILVESTRE ESTADUAL DA LAGOA DA TURFEIRA</t>
  </si>
  <si>
    <t>Decreto 45.574 de 03-02-2016</t>
  </si>
  <si>
    <t>RESENDE (RJ)</t>
  </si>
  <si>
    <t>0000.33.3971</t>
  </si>
  <si>
    <t>REFÚGIO DE VIDA SILVESTRE DA SERRA DA ESTRELA</t>
  </si>
  <si>
    <t>Lei ordinária 7.826 de 27-12-2017</t>
  </si>
  <si>
    <t>DUQUE DE CAXIAS (RJ), MAGÉ (RJ), PETRÓPOLIS (RJ)</t>
  </si>
  <si>
    <t>0000.35.1695</t>
  </si>
  <si>
    <t>APA CABREUVA</t>
  </si>
  <si>
    <t>Lei ordinária 4023 de 22-05-1984</t>
  </si>
  <si>
    <t>Lei ordinária 12289 de 02-03-2006 Ampliação</t>
  </si>
  <si>
    <t>CABREÚVA (SP), INDAIATUBA (SP), ITU (SP), SALTO (SP)</t>
  </si>
  <si>
    <t>0000.35.1696</t>
  </si>
  <si>
    <t>APA CAJAMAR</t>
  </si>
  <si>
    <t>Lei ordinária 4055 de 04-06-1984</t>
  </si>
  <si>
    <t>CAJAMAR (SP)</t>
  </si>
  <si>
    <t>0000.35.1697</t>
  </si>
  <si>
    <t>APA CAJATI</t>
  </si>
  <si>
    <t>Lei ordinária 12810 de 21-02-2008</t>
  </si>
  <si>
    <t>CAJATI (SP)</t>
  </si>
  <si>
    <t>0000.35.1698</t>
  </si>
  <si>
    <t>APA CAMPOS DO JORDÃO</t>
  </si>
  <si>
    <t>Lei ordinária 4105 de 26-06-1984</t>
  </si>
  <si>
    <t>CAMPOS DO JORDÃO (SP)</t>
  </si>
  <si>
    <t>0000.35.1713</t>
  </si>
  <si>
    <t>APA RIO PARDINHO E RIO VERMELHO</t>
  </si>
  <si>
    <t>BARRA DO TURVO (SP)</t>
  </si>
  <si>
    <t>0000.35.1965</t>
  </si>
  <si>
    <t>PARQUE ESTADUAL DE ITAPETINGA</t>
  </si>
  <si>
    <t>Decreto 55.662 de 30-03-2010</t>
  </si>
  <si>
    <t>ATIBAIA (SP), BOM JESUS DOS PERDÕES (SP), MAIRIPORÃ (SP), NAZARÉ PAULISTA (SP)</t>
  </si>
  <si>
    <t>0000.42.0780</t>
  </si>
  <si>
    <t>PARQUE ESTADUAL DA SERRA FURADA</t>
  </si>
  <si>
    <t>Decreto 11233 de 20-06-1980</t>
  </si>
  <si>
    <t>GRÃO PARÁ (SC), ORLEANS (SC)</t>
  </si>
  <si>
    <t>0000.42.0781</t>
  </si>
  <si>
    <t>RESERVA BIOLÓGICA ESTADUAL DO AGUAÍ</t>
  </si>
  <si>
    <t>Decreto 19.635 de 01-07-1983</t>
  </si>
  <si>
    <t>MORRO GRANDE (SC), NOVA VENEZA (SC), SIDERÓPOLIS (SC), TREVISO (SC)</t>
  </si>
  <si>
    <t>0000.42.0786</t>
  </si>
  <si>
    <t>PARQUE ESTADUAL DA SERRA DO TABULEIRO</t>
  </si>
  <si>
    <t>Decreto 1260 de 01-11-1975</t>
  </si>
  <si>
    <t>Lei ordinária 14661 de 26-03-2009 Redução</t>
  </si>
  <si>
    <t>ÁGUAS MORNAS (SC), FLORIANÓPOLIS (SC), IMARUÍ (SC), PALHOÇA (SC), PAULO LOPES (SC), SANTO AMARO DA IMPERATRIZ (SC), SÃO BONIFÁCIO (SC), SÃO MARTINHO (SC)</t>
  </si>
  <si>
    <t>0000.42.0787</t>
  </si>
  <si>
    <t>PARQUE ESTADUAL RIO CANOAS</t>
  </si>
  <si>
    <t>Decreto 1.871 de 27-05-2004</t>
  </si>
  <si>
    <t>CAMPOS NOVOS (SC)</t>
  </si>
  <si>
    <t>0000.42.0788</t>
  </si>
  <si>
    <t>PARQUE ESTADUAL DAS ARAUCÁRIAS</t>
  </si>
  <si>
    <t>Decreto 293 de 30-05-2003</t>
  </si>
  <si>
    <t>GALVÃO (SC), SÃO DOMINGOS (SC)</t>
  </si>
  <si>
    <t>0000.42.0789</t>
  </si>
  <si>
    <t>PARQUE ESTADUAL FRITZ PLAUMANN</t>
  </si>
  <si>
    <t>Decreto 797 de 24-09-2003</t>
  </si>
  <si>
    <t>CONCÓRDIA (SC)</t>
  </si>
  <si>
    <t>0000.42.0791</t>
  </si>
  <si>
    <t>PARQUE ESTADUAL ACARAI</t>
  </si>
  <si>
    <t>Decreto 3517 de 23-09-2005</t>
  </si>
  <si>
    <t>SÃO FRANCISCO DO SUL (SC)</t>
  </si>
  <si>
    <t>0000.42.1830</t>
  </si>
  <si>
    <t>RESERVA BIOLOGICA ESTADUAL DO SASSAFRAS</t>
  </si>
  <si>
    <t>Decreto 2.221 de 04-02-1977</t>
  </si>
  <si>
    <t>BENEDITO NOVO (SC), DOUTOR PEDRINHO (SC)</t>
  </si>
  <si>
    <t>0000.42.1844</t>
  </si>
  <si>
    <t>PARQUE ESTADUAL DO RIO VERMELHO</t>
  </si>
  <si>
    <t>Decreto 308 de 24-05-2007</t>
  </si>
  <si>
    <t>0000.43.1018</t>
  </si>
  <si>
    <t>PARQUE ESTADUAL DO TURVO</t>
  </si>
  <si>
    <t>Decreto 2.312 de 11-03-1947</t>
  </si>
  <si>
    <t>Decreto 17.432 de 11-08-1965 Redução</t>
  </si>
  <si>
    <t>DERRUBADAS (RS)</t>
  </si>
  <si>
    <t>0000.43.1019</t>
  </si>
  <si>
    <t>PARQUE ESTADUAL DE ESPIGÃO ALTO</t>
  </si>
  <si>
    <t>Decreto 658 de 10-03-1949</t>
  </si>
  <si>
    <t>Lei ordinária 11.130 de 01-04-1998 Redução</t>
  </si>
  <si>
    <t>BARRACÃO (RS)</t>
  </si>
  <si>
    <t>0000.43.1020</t>
  </si>
  <si>
    <t>PARQUE ESTADUAL DO ESPINILHO</t>
  </si>
  <si>
    <t>Decreto 23798 de 12-03-1975</t>
  </si>
  <si>
    <t>Decreto 41440 de 28-02-2002 Ampliação</t>
  </si>
  <si>
    <t>BARRA DO QUARAÍ (RS)</t>
  </si>
  <si>
    <t>0000.43.1863</t>
  </si>
  <si>
    <t>PARQUE ESTADUAL DE ITAPEVA</t>
  </si>
  <si>
    <t>Decreto 42009 de 12-12-2002</t>
  </si>
  <si>
    <t>TORRES (RS)</t>
  </si>
  <si>
    <t>0000.43.1987</t>
  </si>
  <si>
    <t>ÁREA DE PROTEÇÃO AMBIENTAL ESTADUAL DELTA DO JACUÍ</t>
  </si>
  <si>
    <t>Lei ordinária 12371 de 11-11-2005</t>
  </si>
  <si>
    <t>CANOAS (RS), CHARQUEADAS (RS), ELDORADO DO SUL (RS), NOVA SANTA RITA (RS), PORTO ALEGRE (RS), TRIUNFO (RS)</t>
  </si>
  <si>
    <t>0000.43.1988</t>
  </si>
  <si>
    <t>ÁREA DE PROTEÇÃO AMBIENTAL DO BANHADO GRANDE</t>
  </si>
  <si>
    <t>Decreto 38.971 de 23-10-1998</t>
  </si>
  <si>
    <t>GLORINHA (RS), GRAVATAÍ (RS), SANTO ANTÔNIO DA PATRULHA (RS), VIAMÃO (RS)</t>
  </si>
  <si>
    <t>0000.43.1993</t>
  </si>
  <si>
    <t>RESERVA BIOLÓGICA DO MATO GRANDE</t>
  </si>
  <si>
    <t>Decreto 23.798 de 12-03-1975</t>
  </si>
  <si>
    <t>ARROIO GRANDE (RS)</t>
  </si>
  <si>
    <t>0000.43.1994</t>
  </si>
  <si>
    <t>PARQUE ESTADUAL DE ITAPUÃ</t>
  </si>
  <si>
    <t>Decreto 33.886 de 11-03-1991</t>
  </si>
  <si>
    <t>VIAMÃO (RS)</t>
  </si>
  <si>
    <t>0000.43.1995</t>
  </si>
  <si>
    <t>ESTAÇÃO ECOLÓGICA ESTADUAL ARATINGA</t>
  </si>
  <si>
    <t>Decreto 37.345 de 11-04-1997</t>
  </si>
  <si>
    <t>ITATI (RS), SÃO FRANCISCO DE PAULA (RS)</t>
  </si>
  <si>
    <t>0000.43.1996</t>
  </si>
  <si>
    <t>ÁREA DE PROTEÇÃO AMBIENTAL ROTA DO SOL</t>
  </si>
  <si>
    <t>Decreto 37.346 de 11-04-1997</t>
  </si>
  <si>
    <t>CAMBARÁ DO SUL (RS), ITATI (RS), SÃO FRANCISCO DE PAULA (RS), TRÊS FORQUILHAS (RS)</t>
  </si>
  <si>
    <t>0000.43.2000</t>
  </si>
  <si>
    <t>PARQUE ESTADUAL DO DELTA DO JACUÍ</t>
  </si>
  <si>
    <t>Decreto 24385 de 14-01-1976</t>
  </si>
  <si>
    <t>Lei ordinária 12.371 de 11-11-2005 Revisão dos limites</t>
  </si>
  <si>
    <t>0000.43.2001</t>
  </si>
  <si>
    <t>PARQUE ESTADUAL DO IBITIRIÁ</t>
  </si>
  <si>
    <t>BOM JESUS (RS), VACARIA (RS)</t>
  </si>
  <si>
    <t>0000.43.2002</t>
  </si>
  <si>
    <t>PARQUE ESTADUAL DO PAPAGAIO-CHARÃO</t>
  </si>
  <si>
    <t>Decreto 30.645 de 22-04-1982</t>
  </si>
  <si>
    <t>Decreto 47.168 de 07-04-2010 Alteração de nome</t>
  </si>
  <si>
    <t>SARANDI (RS)</t>
  </si>
  <si>
    <t>0000.43.2003</t>
  </si>
  <si>
    <t>PARQUE ESTADUAL DO PODOCARPUS</t>
  </si>
  <si>
    <t>ENCRUZILHADA DO SUL (RS)</t>
  </si>
  <si>
    <t>0000.43.2004</t>
  </si>
  <si>
    <t>PARQUE ESTADUAL QUARTA COLÔNIA</t>
  </si>
  <si>
    <t>Decreto 44.186 de 19-12-2005</t>
  </si>
  <si>
    <t>AGUDO (RS), IBARAMA (RS)</t>
  </si>
  <si>
    <t>0000.43.2005</t>
  </si>
  <si>
    <t>PARQUE ESTADUAL DO TAINHAS</t>
  </si>
  <si>
    <t>CAMBARÁ DO SUL (RS), JAQUIRANA (RS), SÃO FRANCISCO DE PAULA (RS)</t>
  </si>
  <si>
    <t>0000.43.2006</t>
  </si>
  <si>
    <t>REFÚGIO DE VIDA SILVESTRE BANHADO DOS PACHECOS</t>
  </si>
  <si>
    <t>Decreto 41.559 de 24-04-2002</t>
  </si>
  <si>
    <t>0000.43.2007</t>
  </si>
  <si>
    <t>RESERVA BIOLÓGICA DO IBIRAPUITÃ</t>
  </si>
  <si>
    <t>Decreto 24.622 de 10-06-1976</t>
  </si>
  <si>
    <t>ALEGRETE (RS)</t>
  </si>
  <si>
    <t>0000.43.2008</t>
  </si>
  <si>
    <t>RESERVA BIOLÓGICA ESTADUAL MATA PALUDOSA</t>
  </si>
  <si>
    <t>Decreto 38972 de 23-10-1998</t>
  </si>
  <si>
    <t>Decreto 49578 de 13-09-2012 Ampliação</t>
  </si>
  <si>
    <t>ITATI (RS)</t>
  </si>
  <si>
    <t>0000.43.2009</t>
  </si>
  <si>
    <t>RESERVA BIOLÓGICA DO SÃO DONATO</t>
  </si>
  <si>
    <t>ITAQUI (RS), MAÇAMBARÁ (RS)</t>
  </si>
  <si>
    <t>0000.43.2010</t>
  </si>
  <si>
    <t>RESERVA BIOLÓGICA DA SERRA GERAL</t>
  </si>
  <si>
    <t>Decreto 30.788 de 27-07-1982</t>
  </si>
  <si>
    <t>Decreto 41.661 de 04-06-2002 Ampliação</t>
  </si>
  <si>
    <t>ITATI (RS), MAQUINÉ (RS), TERRA DE AREIA (RS)</t>
  </si>
  <si>
    <t>0000.43.3514</t>
  </si>
  <si>
    <t>REFÚGIO DE VIDA SILVESTRE BANHADO DO MAÇARICO</t>
  </si>
  <si>
    <t>Decreto 52144 de 10-12-2014</t>
  </si>
  <si>
    <t>Decreto 54.003 de 05-04-2018 Recategorização</t>
  </si>
  <si>
    <t>RIO GRANDE (RS)</t>
  </si>
  <si>
    <t>0000.43.3736</t>
  </si>
  <si>
    <t>PARQUE ESTADUAL DO CAMAQUÃ</t>
  </si>
  <si>
    <t>CAMAQUÃ (RS), SÃO LOURENÇO DO SUL (RS)</t>
  </si>
  <si>
    <t>0000.50.0419</t>
  </si>
  <si>
    <t>PARQUE ESTADUAL DO PROSA</t>
  </si>
  <si>
    <t>Decreto 10783 de 21-05-2002</t>
  </si>
  <si>
    <t>CAMPO GRANDE (MS)</t>
  </si>
  <si>
    <t>0000.50.0420</t>
  </si>
  <si>
    <t>PARQUE ESTADUAL DAS VÁRZEAS DO RIO IVINHEMA</t>
  </si>
  <si>
    <t>Decreto 9.278 de 17-12-1998</t>
  </si>
  <si>
    <t>JATEÍ (MS), NAVIRAÍ (MS), TAQUARUSSU (MS)</t>
  </si>
  <si>
    <t>0000.50.0421</t>
  </si>
  <si>
    <t>PARQUE ESTADUAL DAS NASCENTES DO RIO TAQUARI</t>
  </si>
  <si>
    <t>Decreto 9662 de 09-10-1999</t>
  </si>
  <si>
    <t>ALCINÓPOLIS (MS), COSTA RICA (MS)</t>
  </si>
  <si>
    <t>0000.50.0422</t>
  </si>
  <si>
    <t>PARQUE ESTADUAL MATAS DO SEGREDO</t>
  </si>
  <si>
    <t>Decreto 9935 de 05-06-2000</t>
  </si>
  <si>
    <t>0000.50.0423</t>
  </si>
  <si>
    <t>PARQUE ESTADUAL DO PANTANAL DO RIO NEGRO</t>
  </si>
  <si>
    <t>Decreto 9.941 de 05-06-2000</t>
  </si>
  <si>
    <t>AQUIDAUANA (MS), CORUMBÁ (MS)</t>
  </si>
  <si>
    <t>0000.50.1515</t>
  </si>
  <si>
    <t>MONUMENTO NATURAL DA GRUTA DO LAGO AZUL</t>
  </si>
  <si>
    <t>Decreto 10.394 de 11-06-2001</t>
  </si>
  <si>
    <t>BONITO (MS)</t>
  </si>
  <si>
    <t>0000.50.1571</t>
  </si>
  <si>
    <t>MONUMENTO NATURAL DO RIO FORMOSO</t>
  </si>
  <si>
    <t>Decreto 11.453 de 23-10-2003</t>
  </si>
  <si>
    <t>Decreto 11.690 de 27-09-2004 Ampliação</t>
  </si>
  <si>
    <t>0000.50.1578</t>
  </si>
  <si>
    <t>ÁREA DE PROTEÇÃO AMBIENTAL RIO CÊNICO ROTAS MONÇOEIRAS</t>
  </si>
  <si>
    <t>Decreto 9934 de 05-06-2000</t>
  </si>
  <si>
    <t>CAMAPUÃ (MS), COXIM (MS), RIO VERDE DE MATO GROSSO (MS), SÃO GABRIEL DO OESTE (MS)</t>
  </si>
  <si>
    <t>0000.50.1579</t>
  </si>
  <si>
    <t>ÁREA DE PROTEÇÃO AMBIENTAL ESTRADA PARQUE DE PIRAPUTANGA</t>
  </si>
  <si>
    <t>Decreto 9.937 de 05-06-2000</t>
  </si>
  <si>
    <t>AQUIDAUANA (MS), DOIS IRMÃOS DO BURITI (MS)</t>
  </si>
  <si>
    <t>0000.51.0451</t>
  </si>
  <si>
    <t>ESTAÇÃO ECOLÓGICA DO RIO RONURO</t>
  </si>
  <si>
    <t>Decreto 2.207 de 23-04-1998</t>
  </si>
  <si>
    <t>Lei ordinária 8.325 de 20-05-2005 Redução</t>
  </si>
  <si>
    <t>NOVA UBIRATÃ (MT)</t>
  </si>
  <si>
    <t>0000.51.0463</t>
  </si>
  <si>
    <t>RESERVA EXTRATIVISTA GUARIBA-ROOSEVELT</t>
  </si>
  <si>
    <t>Decreto 9.521 de 19-06-1996</t>
  </si>
  <si>
    <t>Lei complementar 8.680 de 13-07-2007 Ampliação</t>
  </si>
  <si>
    <t>ARIPUANÃ (MT), COLNIZA (MT), RONDOLÂNDIA (MT)</t>
  </si>
  <si>
    <t>0000.52.0899</t>
  </si>
  <si>
    <t>PARQUE ESTADUAL ALTAMIRO DE MOURA PACHECO</t>
  </si>
  <si>
    <t>Lei complementar 11.878 de 30-12-1992</t>
  </si>
  <si>
    <t>Lei ordinária 11.957 de 04-05-1993 Redução , Lei ordinária 13.846 de 01-06-2001 Alteração de nome , Lei ordinária 16.135 de 18-09-2007 Alteração de nome</t>
  </si>
  <si>
    <t>GOIANÁPOLIS (GO), GOIÂNIA (GO), NERÓPOLIS (GO), TEREZÓPOLIS DE GOIÁS (GO)</t>
  </si>
  <si>
    <t>0000.52.0900</t>
  </si>
  <si>
    <t>ÁREA DE PROTEÇÃO AMBIENTAL POUSO ALTO</t>
  </si>
  <si>
    <t>Decreto 5.419 de 07-05-2001</t>
  </si>
  <si>
    <t>ALTO PARAÍSO DE GOIÁS (GO), CAVALCANTE (GO), COLINAS DO SUL (GO), ITAJU (SP), NOVA ROMA (GO), TERESINA DE GOIÁS (GO)</t>
  </si>
  <si>
    <t>0000.52.1739</t>
  </si>
  <si>
    <t>PARQUE ESTADUAL DOS PIRINEUS</t>
  </si>
  <si>
    <t>Lei ordinária 10.321 de 20-11-1987</t>
  </si>
  <si>
    <t>Decreto 4.830 de 15-10-1997 Revisão dos limites , Lei ordinária 13.121 de 16-07-1997 Alteração de nome</t>
  </si>
  <si>
    <t>COCALZINHO DE GOIÁS (GO), CORUMBÁ DE GOIÁS (GO), PIRENÓPOLIS (GO)</t>
  </si>
  <si>
    <t>0000.52.1740</t>
  </si>
  <si>
    <t>PARQUE ESTADUAL DE TERRA RONCA</t>
  </si>
  <si>
    <t>Lei ordinária 10.879 de 07-07-1989</t>
  </si>
  <si>
    <t>Decreto 4.700 de 21-08-1996 Revisão dos limites</t>
  </si>
  <si>
    <t>GUARANI DE GOIÁS (GO), SÃO DOMINGOS (GO)</t>
  </si>
  <si>
    <t>0000.52.1745</t>
  </si>
  <si>
    <t>PARQUE ESTADUAL DA SERRA DOURADA</t>
  </si>
  <si>
    <t>Decreto 5.768 de 05-06-2003</t>
  </si>
  <si>
    <t>BURITI DE GOIÁS (GO), GOIÁS (GO), MOSSÂMEDES (GO)</t>
  </si>
  <si>
    <t>0000.52.1748</t>
  </si>
  <si>
    <t>ÁREA DE PROTEÇÃO AMBIENTAL SERRA GERAL DE GOIÁS</t>
  </si>
  <si>
    <t>Decreto 4.666 de 16-04-1996</t>
  </si>
  <si>
    <t>0000.52.1749</t>
  </si>
  <si>
    <t>ÁREA DE PROTEÇÃO AMBIENTAL DA SERRA DOURADA</t>
  </si>
  <si>
    <t>Decreto 4.866 de 12-02-1998</t>
  </si>
  <si>
    <t>Decreto 5.169 de 28-01-2000 Ampliação , Lei ordinária 14.075 de 28-12-2001 Alteração de nome</t>
  </si>
  <si>
    <t>GOIÁS (GO), MOSSÂMEDES (GO)</t>
  </si>
  <si>
    <t>0000.52.1752</t>
  </si>
  <si>
    <t>ÁREA DE RELEVANTE INTERESSE ECOLÓGICO ÁGUAS DE SÃO JOÃO</t>
  </si>
  <si>
    <t>Decreto 5.182 de 13-03-2000</t>
  </si>
  <si>
    <t>GOIÁS (GO)</t>
  </si>
  <si>
    <t>0000.52.3991</t>
  </si>
  <si>
    <t>ESTAÇÃO ECOLÓGICA CHAPADA DE NOVA ROMA</t>
  </si>
  <si>
    <t>Decreto 9023/2017 de 11-08-2017</t>
  </si>
  <si>
    <t>NOVA ROMA (GO)</t>
  </si>
  <si>
    <t>0000.52.3992</t>
  </si>
  <si>
    <t>PARQUE ESTADUAL ÁGUAS LINDAS</t>
  </si>
  <si>
    <t>Decreto 9417/2019 de 22-03-2019</t>
  </si>
  <si>
    <t>ÁGUAS LINDAS DE GOIÁS (GO)</t>
  </si>
  <si>
    <t>0000.52.4128</t>
  </si>
  <si>
    <t>PARQUE ESTADUAL AGUAS DO PARAISO</t>
  </si>
  <si>
    <t>Decreto 9.712 de 14-09-2020</t>
  </si>
  <si>
    <t>ALTO PARAÍSO DE GOIÁS (GO)</t>
  </si>
  <si>
    <t>0000.53.1636</t>
  </si>
  <si>
    <t>ÁREA DE PROTEÇÃO AMBIENTAL DO LAGO PARANOÁ</t>
  </si>
  <si>
    <t>Decreto 12.055 de 14-12-1989</t>
  </si>
  <si>
    <t>0000.53.1639</t>
  </si>
  <si>
    <t>ÁREA DE PROTEÇÃO AMBIENTAL DAS BACIAS GAMA E CABEÇA DE VEADO</t>
  </si>
  <si>
    <t>Decreto 9.417 de 21-04-1986</t>
  </si>
  <si>
    <t>0000.53.1640</t>
  </si>
  <si>
    <t>ÁREA DE PROTEÇÃO AMBIENTAL DE CAFURINGA</t>
  </si>
  <si>
    <t>Decreto 11.123 de 10-06-1988</t>
  </si>
  <si>
    <t>Decreto 11.251 de 13-09-1988 Ampliação</t>
  </si>
  <si>
    <t>0000.53.1644</t>
  </si>
  <si>
    <t>ÁREA DE RELEVANTE INTERESSE ECOLÓGICO DA GRANJA DO IPÊ</t>
  </si>
  <si>
    <t>Decreto 19.431 de 15-07-1998</t>
  </si>
  <si>
    <t>0000.53.1646</t>
  </si>
  <si>
    <t>ARIE DO BOSQUE</t>
  </si>
  <si>
    <t>Lei complementar 407 de 23-11-2001</t>
  </si>
  <si>
    <t>0000.53.1650</t>
  </si>
  <si>
    <t>ARIE DO CÓRREGO MATO GRANDE</t>
  </si>
  <si>
    <t>Decreto 25067 de 10-09-2004</t>
  </si>
  <si>
    <t>0000.53.1651</t>
  </si>
  <si>
    <t>ARIE DA VILA ESTRUTURAL</t>
  </si>
  <si>
    <t>Decreto 28.081 de 29-06-2007</t>
  </si>
  <si>
    <t>0000.53.1652</t>
  </si>
  <si>
    <t>ARIE DO CÓRREGO CABECEIRA DO VALO</t>
  </si>
  <si>
    <t>0000.53.1658</t>
  </si>
  <si>
    <t>ÁREA DE RELEVANTE INTERESSE ECOLÓGICO CRULS</t>
  </si>
  <si>
    <t>Decreto 29.651 de 28-10-2008</t>
  </si>
  <si>
    <t>0000.99.0050</t>
  </si>
  <si>
    <t>MMA - UC 1</t>
  </si>
  <si>
    <t>AM</t>
  </si>
  <si>
    <t>SISTEMA</t>
  </si>
  <si>
    <t>não</t>
  </si>
  <si>
    <t>0000.99.0052</t>
  </si>
  <si>
    <t>MMA - UC 3</t>
  </si>
  <si>
    <t>PA</t>
  </si>
  <si>
    <t>0000.99.0054</t>
  </si>
  <si>
    <t>MMA - UC 5</t>
  </si>
  <si>
    <t>GO</t>
  </si>
  <si>
    <t>0110.23.2873</t>
  </si>
  <si>
    <t>ÁREA DE PROTEçãO AMBIENTAL DE CANOA-QUEBRADA</t>
  </si>
  <si>
    <t>Municipal</t>
  </si>
  <si>
    <t>Lei ordinária 40/98 de 20/03/1998</t>
  </si>
  <si>
    <t>Aracati (CE)</t>
  </si>
  <si>
    <t>0250.33.2803</t>
  </si>
  <si>
    <t>ÁREA DE PROTEçãO AMBIENTAL DA ESTRELA</t>
  </si>
  <si>
    <t>Lei ordinária 1624/2003 de 18/09/2003</t>
  </si>
  <si>
    <t>Revisão dos limites - Lei ordinária 1732/2005 de 22/11/2005</t>
  </si>
  <si>
    <t>Magé (RJ)</t>
  </si>
  <si>
    <t>0320.50.1581</t>
  </si>
  <si>
    <t>PARQUE NATURAL MUNICIPAL DE PIRAPUTANGAS</t>
  </si>
  <si>
    <t>PARQUE MUNICIPAL</t>
  </si>
  <si>
    <t>Decreto 078 de 22-05-2003</t>
  </si>
  <si>
    <t>CORUMBÁ (MS)</t>
  </si>
  <si>
    <t>0330.33.3156</t>
  </si>
  <si>
    <t>PARQUE NATURAL MUNICIPAL DE NITERÓI</t>
  </si>
  <si>
    <t>Decreto 11744 de 23-10-2014</t>
  </si>
  <si>
    <t>Lei ordinária 3543/2020 de 29-09-2020 Revisão dos limites , Outros 11744 de 11-06-2016 Retificação</t>
  </si>
  <si>
    <t>0330.33.3968</t>
  </si>
  <si>
    <t>PARQUE NATURAL MUNICIPAL DA ÁGUA ESCONDIDA</t>
  </si>
  <si>
    <t>Lei ordinária 2621 de 19-12-2008</t>
  </si>
  <si>
    <t>Lei ordinária Lei N° 3560/2020 de 18-12-2020 Recategorização</t>
  </si>
  <si>
    <t>0330.33.4348</t>
  </si>
  <si>
    <t>PARQUE NATURAL MUNICIPAL FLORESTA DO BALDEADOR</t>
  </si>
  <si>
    <t>Lei ordinária 3639/2021 de 08-10-2021</t>
  </si>
  <si>
    <t>Lei ordinária 3639/2021 de 26-05-2022 Retificação</t>
  </si>
  <si>
    <t>0380.33.3524</t>
  </si>
  <si>
    <t>ÁREA DE PROTEÇÃO AMBIENTAL DA BAÍA DE PARATY</t>
  </si>
  <si>
    <t>Lei ordinária 685 de 11-10-1984</t>
  </si>
  <si>
    <t>Lei ordinária  744 de 09-11-1987 Ampliação</t>
  </si>
  <si>
    <t>0455.33.1777</t>
  </si>
  <si>
    <t>APA DA ORLA MARÍTIMA DA BAÍA DE SEPETIBA</t>
  </si>
  <si>
    <t>Lei ordinária 1208 de 28-03-1988</t>
  </si>
  <si>
    <t>0520.50.3861</t>
  </si>
  <si>
    <t>ÁREA DE PROTEÇÃO AMBIENTAL BAÍA NEGRA</t>
  </si>
  <si>
    <t>Decreto 1735/2010 de 07-10-2010</t>
  </si>
  <si>
    <t>Decreto 1771/2010 de 16-12-2010 Redução</t>
  </si>
  <si>
    <t>LADÁRIO (MS)</t>
  </si>
  <si>
    <t>1000.31.2767</t>
  </si>
  <si>
    <t>ÁREA DE PROTEçãO AMBIENTAL ÁGUAS SERRA DA PIEDADE</t>
  </si>
  <si>
    <t>Lei complementar 158941 de 01/09/2003</t>
  </si>
  <si>
    <t>Caeté (MG)</t>
  </si>
  <si>
    <t>1160.26.4339</t>
  </si>
  <si>
    <t>ÁREA DE RELEVANTE INTERESSE ECOLÓGICO ORLA MARÍTIMA</t>
  </si>
  <si>
    <t>Lei ordinária 16176 de 09-04-1996</t>
  </si>
  <si>
    <t>Decreto 23.816 de 23-07-2008 Regulamentação , Lei ordinária 18014 de 09-05-2014 Regulamentação , Lei orgânica 35512 de 01-04-2022 Regulamentação</t>
  </si>
  <si>
    <t>1405.52.4227</t>
  </si>
  <si>
    <t>ÁREA DE PROTEÇÃO AMBIENTAL RIO PALMEIRAL</t>
  </si>
  <si>
    <t>Lei complementar 657 de 09-10-2015</t>
  </si>
  <si>
    <t>MUNDO NOVO (GO)</t>
  </si>
  <si>
    <t>1870.35.3977</t>
  </si>
  <si>
    <t>ÁREA DE PROTEÇÃO AMBIENTAL MUNICIPAL DA SERRA DO GUARARU</t>
  </si>
  <si>
    <t>Decreto Decreto nº 9.948 de 28-06-2012</t>
  </si>
  <si>
    <t>GUARUJÁ (SP)</t>
  </si>
  <si>
    <t>2200.31.1528</t>
  </si>
  <si>
    <t>ÁREA DE PROTEÇÃO AMBIENTAL BOM JESUS</t>
  </si>
  <si>
    <t>Lei ordinária 1.535 de 20-12-2002</t>
  </si>
  <si>
    <t>DIVINO (MG)</t>
  </si>
  <si>
    <t>5930.31.3727</t>
  </si>
  <si>
    <t>ÁREA DE PROTEÇÃO AMBIENTAL DO BOQUEIRÃO DA MIRA</t>
  </si>
  <si>
    <t>Lei ordinária 929 de 27-07-2001</t>
  </si>
  <si>
    <t>SANTA RITA DE JACUTINGA (MG)</t>
  </si>
  <si>
    <t>728</t>
  </si>
  <si>
    <t>RESERVA EXTRATIVISTA DE RECANTO DAS ARARAS DE TERRA RONCA</t>
  </si>
  <si>
    <t>Decreto de 11 de setembro de 2006</t>
  </si>
  <si>
    <t>GUARANI DE GOIÁS (GO), SÃO DOMINGOS (GO)_x000D_</t>
  </si>
  <si>
    <t>Decreto nº 11.685 de 05/09/2023</t>
  </si>
  <si>
    <t>AMAJARI (RR)</t>
  </si>
  <si>
    <t>RESERVA EXTRATIVISTA FILHOS DO MANGUE</t>
  </si>
  <si>
    <t>Decreto Nº 11.959 de 21/03/2024</t>
  </si>
  <si>
    <t>PRIMAVERA (PA), QUATIPURU (PA), SÃO JOÃO DE PIRABAS (PA), TRACUATEUA (PA)</t>
  </si>
  <si>
    <t>Decreto nº 11.552 de 05/06/2023</t>
  </si>
  <si>
    <t>ÁGUA BRANCA (PB), CACIMBA DE AREIA (PB), CATINGUEIRA (PB), IMACULADA (PB), JURU (PB), MÃE D'ÁGUA (PB), MATURÉIA (PB), OLHO D'ÁGUA (PB), SANTANA DOS GARROTES (PB), SANTA TERESINHA (PB), SÃO JOSÉ DO BONFIM (PB), TEIXEIRA (PB)_x000D_</t>
  </si>
  <si>
    <t>RESERVA EXTRATIVISTA VIRIANDEUA</t>
  </si>
  <si>
    <t>Decreto nº 11.958 de 21/03/2024</t>
  </si>
  <si>
    <t>QUATIPURU (PA), SALINÓPOLIS (PA), SÃO JOÃO DE PIRABAS (PA)_x000D_</t>
  </si>
  <si>
    <t>0000.00.4854</t>
  </si>
  <si>
    <t>REFÚGIO DE VIDA SILVESTRE DO SAUIM-DE-COLEIRA</t>
  </si>
  <si>
    <t>Decreto Nº 12.047 de 05-06-2024</t>
  </si>
  <si>
    <t>ITACOATIARA (AM)</t>
  </si>
  <si>
    <t>0000.00.4855</t>
  </si>
  <si>
    <t>MONUMENTO NATURAL  CAVERNAS SÃO DESIDÉRIO</t>
  </si>
  <si>
    <t> Decreto Nº 12.042 de 05-06-2024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</si>
</sst>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 R$ &quot;* #,##0.00\ ;&quot; R$ &quot;* \(#,##0.00\);&quot; R$ &quot;* \-#\ ;@\ "/>
    <numFmt numFmtId="165" formatCode="* #,##0.00\ ;* \(#,##0.00\);* \-#\ ;@\ "/>
    <numFmt numFmtId="166" formatCode="_-[$R$-416]\ * #,##0.00_-;\-[$R$-416]\ * #,##0.00_-;_-[$R$-416]\ * &quot;-&quot;??_-;_-@_-"/>
  </numFmts>
  <fonts count="18">
    <font>
      <sz val="11"/>
      <color rgb="FF000000"/>
      <name val="Calibri"/>
      <family val="2"/>
      <charset val="1"/>
    </font>
    <font>
      <sz val="10"/>
      <name val="Arial"/>
      <family val="2"/>
      <charset val="1"/>
    </font>
    <font>
      <sz val="10"/>
      <name val="MS Sans Serif"/>
      <family val="2"/>
      <charset val="1"/>
    </font>
    <font>
      <sz val="10"/>
      <color rgb="FF000000"/>
      <name val="Arial"/>
      <family val="2"/>
      <charset val="1"/>
    </font>
    <font>
      <b/>
      <sz val="18"/>
      <color rgb="FF003366"/>
      <name val="Cambria"/>
      <family val="2"/>
      <charset val="1"/>
    </font>
    <font>
      <sz val="10"/>
      <color rgb="FF000000"/>
      <name val="Arial Narrow"/>
      <family val="2"/>
      <charset val="1"/>
    </font>
    <font>
      <sz val="11"/>
      <color rgb="FF000000"/>
      <name val="Calibri"/>
      <family val="2"/>
      <charset val="1"/>
    </font>
    <font>
      <u/>
      <sz val="11"/>
      <color theme="10"/>
      <name val="Calibri"/>
      <family val="2"/>
      <charset val="1"/>
    </font>
    <font>
      <sz val="10"/>
      <color rgb="FF000000"/>
      <name val="Calibri"/>
    </font>
    <font>
      <sz val="10"/>
      <name val="Calibri"/>
    </font>
    <font>
      <sz val="11"/>
      <color rgb="FF000000"/>
      <name val="Calibri"/>
    </font>
    <font>
      <b/>
      <sz val="10"/>
      <color rgb="FF000000"/>
      <name val="Arial Narrow"/>
      <family val="2"/>
    </font>
    <font>
      <sz val="10"/>
      <color theme="0"/>
      <name val="Calibri"/>
      <family val="2"/>
    </font>
    <font>
      <sz val="10"/>
      <name val="Calibri"/>
      <family val="2"/>
    </font>
    <font>
      <sz val="11"/>
      <color rgb="FF000000"/>
      <name val="Aptos Narrow"/>
      <family val="2"/>
    </font>
    <font>
      <sz val="11"/>
      <color rgb="FF000000"/>
      <name val="Times New Roman"/>
      <charset val="1"/>
    </font>
    <font>
      <b/>
      <sz val="11"/>
      <color theme="1"/>
      <name val="Aptos Narrow"/>
      <family val="2"/>
      <scheme val="minor"/>
    </font>
    <font>
      <b/>
      <sz val="11"/>
      <color rgb="FF000000"/>
      <name val="Calibri"/>
    </font>
  </fonts>
  <fills count="14">
    <fill>
      <patternFill patternType="none"/>
    </fill>
    <fill>
      <patternFill patternType="gray125"/>
    </fill>
    <fill>
      <patternFill patternType="solid">
        <fgColor rgb="FFFFFFCC"/>
        <bgColor rgb="FFFFFFFF"/>
      </patternFill>
    </fill>
    <fill>
      <patternFill patternType="solid">
        <fgColor rgb="FFA9D18E"/>
        <bgColor rgb="FFC0C0C0"/>
      </patternFill>
    </fill>
    <fill>
      <patternFill patternType="solid">
        <fgColor theme="9" tint="0.59999389629810485"/>
        <bgColor indexed="64"/>
      </patternFill>
    </fill>
    <fill>
      <patternFill patternType="solid">
        <fgColor theme="9" tint="-0.249977111117893"/>
        <bgColor indexed="64"/>
      </patternFill>
    </fill>
    <fill>
      <patternFill patternType="solid">
        <fgColor theme="5" tint="0.59999389629810485"/>
        <bgColor indexed="64"/>
      </patternFill>
    </fill>
    <fill>
      <patternFill patternType="solid">
        <fgColor theme="7" tint="-0.249977111117893"/>
        <bgColor indexed="64"/>
      </patternFill>
    </fill>
    <fill>
      <patternFill patternType="solid">
        <fgColor theme="4" tint="0.39997558519241921"/>
        <bgColor indexed="64"/>
      </patternFill>
    </fill>
    <fill>
      <patternFill patternType="solid">
        <fgColor theme="4" tint="0.39997558519241921"/>
        <bgColor rgb="FFFFFFCC"/>
      </patternFill>
    </fill>
    <fill>
      <patternFill patternType="solid">
        <fgColor theme="9" tint="0.39997558519241921"/>
        <bgColor indexed="64"/>
      </patternFill>
    </fill>
    <fill>
      <patternFill patternType="solid">
        <fgColor theme="4" tint="0.59999389629810485"/>
        <bgColor indexed="64"/>
      </patternFill>
    </fill>
    <fill>
      <patternFill patternType="solid">
        <fgColor theme="7" tint="0.39997558519241921"/>
        <bgColor indexed="64"/>
      </patternFill>
    </fill>
    <fill>
      <patternFill patternType="solid">
        <fgColor theme="5" tint="-0.249977111117893"/>
        <bgColor indexed="64"/>
      </patternFill>
    </fill>
  </fills>
  <borders count="21">
    <border>
      <left/>
      <right/>
      <top/>
      <bottom/>
      <diagonal/>
    </border>
    <border>
      <left style="thin">
        <color rgb="FFC0C0C0"/>
      </left>
      <right style="thin">
        <color rgb="FFC0C0C0"/>
      </right>
      <top style="thin">
        <color rgb="FFC0C0C0"/>
      </top>
      <bottom style="thin">
        <color rgb="FFC0C0C0"/>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rgb="FF000000"/>
      </bottom>
      <diagonal/>
    </border>
    <border>
      <left/>
      <right/>
      <top/>
      <bottom style="thin">
        <color rgb="FF000000"/>
      </bottom>
      <diagonal/>
    </border>
    <border>
      <left style="thin">
        <color auto="1"/>
      </left>
      <right style="thin">
        <color auto="1"/>
      </right>
      <top/>
      <bottom/>
      <diagonal/>
    </border>
    <border>
      <left style="thin">
        <color auto="1"/>
      </left>
      <right style="thin">
        <color auto="1"/>
      </right>
      <top style="thin">
        <color rgb="FF808080"/>
      </top>
      <bottom style="thin">
        <color rgb="FF808080"/>
      </bottom>
      <diagonal/>
    </border>
    <border>
      <left style="thin">
        <color auto="1"/>
      </left>
      <right style="thin">
        <color auto="1"/>
      </right>
      <top/>
      <bottom style="thin">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rgb="FF000000"/>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thin">
        <color rgb="FF000000"/>
      </left>
      <right/>
      <top style="medium">
        <color rgb="FF000000"/>
      </top>
      <bottom style="medium">
        <color rgb="FF000000"/>
      </bottom>
      <diagonal/>
    </border>
    <border>
      <left/>
      <right/>
      <top/>
      <bottom style="medium">
        <color rgb="FF000000"/>
      </bottom>
      <diagonal/>
    </border>
    <border>
      <left/>
      <right/>
      <top style="medium">
        <color rgb="FF000000"/>
      </top>
      <bottom/>
      <diagonal/>
    </border>
  </borders>
  <cellStyleXfs count="20">
    <xf numFmtId="0" fontId="0" fillId="0" borderId="0"/>
    <xf numFmtId="164" fontId="6" fillId="0" borderId="0" applyBorder="0" applyProtection="0"/>
    <xf numFmtId="0" fontId="1" fillId="0" borderId="0"/>
    <xf numFmtId="0" fontId="6" fillId="0" borderId="0"/>
    <xf numFmtId="0" fontId="6" fillId="0" borderId="0"/>
    <xf numFmtId="0" fontId="6" fillId="0" borderId="0"/>
    <xf numFmtId="0" fontId="6" fillId="0" borderId="0"/>
    <xf numFmtId="0" fontId="6" fillId="0" borderId="0"/>
    <xf numFmtId="0" fontId="2" fillId="0" borderId="0"/>
    <xf numFmtId="0" fontId="2" fillId="0" borderId="0"/>
    <xf numFmtId="0" fontId="6" fillId="0" borderId="0"/>
    <xf numFmtId="0" fontId="1" fillId="0" borderId="0"/>
    <xf numFmtId="0" fontId="6" fillId="2" borderId="1" applyProtection="0"/>
    <xf numFmtId="9" fontId="6" fillId="0" borderId="0" applyBorder="0" applyProtection="0"/>
    <xf numFmtId="9" fontId="6" fillId="0" borderId="0" applyBorder="0" applyProtection="0"/>
    <xf numFmtId="165" fontId="6" fillId="0" borderId="0" applyBorder="0" applyProtection="0"/>
    <xf numFmtId="0" fontId="4" fillId="0" borderId="0" applyBorder="0" applyProtection="0"/>
    <xf numFmtId="0" fontId="3" fillId="0" borderId="0"/>
    <xf numFmtId="0" fontId="1" fillId="0" borderId="0"/>
    <xf numFmtId="0" fontId="7" fillId="0" borderId="0" applyNumberFormat="0" applyFill="0" applyBorder="0" applyAlignment="0" applyProtection="0"/>
  </cellStyleXfs>
  <cellXfs count="89">
    <xf numFmtId="0" fontId="0" fillId="0" borderId="0" xfId="0"/>
    <xf numFmtId="0" fontId="10" fillId="0" borderId="0" xfId="0" applyFont="1"/>
    <xf numFmtId="0" fontId="10" fillId="0" borderId="0" xfId="0" quotePrefix="1" applyFont="1"/>
    <xf numFmtId="0" fontId="0" fillId="6" borderId="0" xfId="0" applyFill="1"/>
    <xf numFmtId="0" fontId="10" fillId="7" borderId="0" xfId="0" applyFont="1" applyFill="1" applyAlignment="1">
      <alignment vertical="top"/>
    </xf>
    <xf numFmtId="0" fontId="0" fillId="0" borderId="0" xfId="0" applyAlignment="1">
      <alignment vertical="top"/>
    </xf>
    <xf numFmtId="14" fontId="0" fillId="0" borderId="0" xfId="0" applyNumberFormat="1"/>
    <xf numFmtId="0" fontId="5" fillId="3" borderId="3" xfId="0" applyFont="1" applyFill="1" applyBorder="1" applyAlignment="1">
      <alignment vertical="top" wrapText="1"/>
    </xf>
    <xf numFmtId="3" fontId="0" fillId="0" borderId="0" xfId="0" applyNumberFormat="1"/>
    <xf numFmtId="0" fontId="9" fillId="8" borderId="2" xfId="2" applyFont="1" applyFill="1" applyBorder="1" applyAlignment="1">
      <alignment horizontal="left" vertical="top" wrapText="1"/>
    </xf>
    <xf numFmtId="0" fontId="12" fillId="5" borderId="2" xfId="2" applyFont="1" applyFill="1" applyBorder="1" applyAlignment="1">
      <alignment horizontal="left" vertical="top" wrapText="1"/>
    </xf>
    <xf numFmtId="0" fontId="0" fillId="5" borderId="0" xfId="0" applyFill="1"/>
    <xf numFmtId="0" fontId="10" fillId="7" borderId="6" xfId="0" applyFont="1" applyFill="1" applyBorder="1" applyAlignment="1">
      <alignment vertical="top"/>
    </xf>
    <xf numFmtId="3" fontId="5" fillId="9" borderId="7" xfId="2" applyNumberFormat="1" applyFont="1" applyFill="1" applyBorder="1" applyAlignment="1">
      <alignment horizontal="center" vertical="top" wrapText="1"/>
    </xf>
    <xf numFmtId="0" fontId="0" fillId="0" borderId="6" xfId="0" applyBorder="1" applyAlignment="1">
      <alignment vertical="top" wrapText="1"/>
    </xf>
    <xf numFmtId="49" fontId="0" fillId="0" borderId="0" xfId="0" applyNumberFormat="1" applyAlignment="1">
      <alignment horizontal="right"/>
    </xf>
    <xf numFmtId="0" fontId="0" fillId="0" borderId="0" xfId="0" applyAlignment="1">
      <alignment horizontal="center" vertical="top"/>
    </xf>
    <xf numFmtId="0" fontId="0" fillId="0" borderId="0" xfId="0" applyAlignment="1">
      <alignment horizontal="center"/>
    </xf>
    <xf numFmtId="49" fontId="10" fillId="7" borderId="0" xfId="0" applyNumberFormat="1" applyFont="1" applyFill="1" applyAlignment="1">
      <alignment vertical="top"/>
    </xf>
    <xf numFmtId="49" fontId="0" fillId="0" borderId="0" xfId="0" applyNumberFormat="1"/>
    <xf numFmtId="49" fontId="0" fillId="0" borderId="0" xfId="0" applyNumberFormat="1" applyAlignment="1">
      <alignment horizontal="center" vertical="top"/>
    </xf>
    <xf numFmtId="49" fontId="0" fillId="0" borderId="0" xfId="0" applyNumberFormat="1" applyAlignment="1">
      <alignment horizontal="center"/>
    </xf>
    <xf numFmtId="0" fontId="14" fillId="0" borderId="0" xfId="0" applyFont="1"/>
    <xf numFmtId="0" fontId="9" fillId="0" borderId="0" xfId="2" applyFont="1" applyAlignment="1">
      <alignment horizontal="right" vertical="top" wrapText="1"/>
    </xf>
    <xf numFmtId="0" fontId="8" fillId="0" borderId="0" xfId="2" applyFont="1" applyAlignment="1">
      <alignment horizontal="center" vertical="top" wrapText="1"/>
    </xf>
    <xf numFmtId="14" fontId="8" fillId="0" borderId="0" xfId="2" applyNumberFormat="1" applyFont="1" applyAlignment="1">
      <alignment horizontal="left" vertical="center" wrapText="1"/>
    </xf>
    <xf numFmtId="0" fontId="8" fillId="0" borderId="0" xfId="2" applyFont="1" applyAlignment="1">
      <alignment horizontal="left" vertical="center" wrapText="1"/>
    </xf>
    <xf numFmtId="49" fontId="8" fillId="0" borderId="0" xfId="2" applyNumberFormat="1" applyFont="1" applyAlignment="1">
      <alignment horizontal="center" vertical="center" wrapText="1"/>
    </xf>
    <xf numFmtId="49" fontId="8" fillId="0" borderId="0" xfId="2" applyNumberFormat="1" applyFont="1" applyAlignment="1">
      <alignment horizontal="right" vertical="center" wrapText="1"/>
    </xf>
    <xf numFmtId="0" fontId="0" fillId="0" borderId="0" xfId="0" applyAlignment="1">
      <alignment wrapText="1"/>
    </xf>
    <xf numFmtId="0" fontId="9" fillId="11" borderId="2" xfId="2" applyFont="1" applyFill="1" applyBorder="1" applyAlignment="1">
      <alignment horizontal="left" vertical="top" wrapText="1"/>
    </xf>
    <xf numFmtId="0" fontId="11" fillId="10" borderId="3" xfId="0" applyFont="1" applyFill="1" applyBorder="1" applyAlignment="1">
      <alignment vertical="top" wrapText="1"/>
    </xf>
    <xf numFmtId="17" fontId="5" fillId="4" borderId="3" xfId="0" applyNumberFormat="1" applyFont="1" applyFill="1" applyBorder="1" applyAlignment="1">
      <alignment vertical="top" textRotation="90" wrapText="1"/>
    </xf>
    <xf numFmtId="0" fontId="10" fillId="7" borderId="0" xfId="0" applyFont="1" applyFill="1" applyAlignment="1">
      <alignment vertical="top" wrapText="1"/>
    </xf>
    <xf numFmtId="0" fontId="10" fillId="7" borderId="5" xfId="0" applyFont="1" applyFill="1" applyBorder="1" applyAlignment="1">
      <alignment vertical="top"/>
    </xf>
    <xf numFmtId="49" fontId="10" fillId="7" borderId="5" xfId="0" applyNumberFormat="1" applyFont="1" applyFill="1" applyBorder="1" applyAlignment="1">
      <alignment vertical="top"/>
    </xf>
    <xf numFmtId="0" fontId="12" fillId="5" borderId="4" xfId="2" applyFont="1" applyFill="1" applyBorder="1" applyAlignment="1">
      <alignment horizontal="left" vertical="top" wrapText="1"/>
    </xf>
    <xf numFmtId="0" fontId="10" fillId="7" borderId="5" xfId="0" applyFont="1" applyFill="1" applyBorder="1" applyAlignment="1">
      <alignment vertical="top" wrapText="1"/>
    </xf>
    <xf numFmtId="3" fontId="5" fillId="9" borderId="8" xfId="2" applyNumberFormat="1" applyFont="1" applyFill="1" applyBorder="1" applyAlignment="1">
      <alignment horizontal="left" vertical="top" wrapText="1"/>
    </xf>
    <xf numFmtId="0" fontId="5" fillId="3" borderId="8" xfId="0" applyFont="1" applyFill="1" applyBorder="1" applyAlignment="1">
      <alignment vertical="top" wrapText="1"/>
    </xf>
    <xf numFmtId="0" fontId="13" fillId="0" borderId="4" xfId="2" applyFont="1" applyBorder="1" applyAlignment="1">
      <alignment horizontal="left" vertical="top" wrapText="1"/>
    </xf>
    <xf numFmtId="0" fontId="0" fillId="0" borderId="5" xfId="0" applyBorder="1" applyAlignment="1">
      <alignment vertical="top"/>
    </xf>
    <xf numFmtId="0" fontId="0" fillId="0" borderId="5" xfId="0" applyBorder="1"/>
    <xf numFmtId="0" fontId="5" fillId="4" borderId="3" xfId="0" applyFont="1" applyFill="1" applyBorder="1" applyAlignment="1">
      <alignment vertical="top" wrapText="1"/>
    </xf>
    <xf numFmtId="0" fontId="5" fillId="6" borderId="3" xfId="0" applyFont="1" applyFill="1" applyBorder="1" applyAlignment="1">
      <alignment vertical="top" wrapText="1"/>
    </xf>
    <xf numFmtId="0" fontId="15" fillId="0" borderId="0" xfId="0" applyFont="1"/>
    <xf numFmtId="49" fontId="0" fillId="0" borderId="0" xfId="0" applyNumberFormat="1" applyAlignment="1">
      <alignment horizontal="center" vertical="center"/>
    </xf>
    <xf numFmtId="0" fontId="10" fillId="0" borderId="0" xfId="0" applyFont="1" applyAlignment="1">
      <alignment horizontal="right"/>
    </xf>
    <xf numFmtId="0" fontId="5" fillId="8" borderId="3" xfId="0" applyFont="1" applyFill="1" applyBorder="1" applyAlignment="1">
      <alignment horizontal="center" vertical="top" wrapText="1"/>
    </xf>
    <xf numFmtId="0" fontId="0" fillId="0" borderId="0" xfId="0" applyAlignment="1">
      <alignment horizontal="center" wrapText="1"/>
    </xf>
    <xf numFmtId="166" fontId="0" fillId="0" borderId="0" xfId="0" applyNumberFormat="1"/>
    <xf numFmtId="0" fontId="7" fillId="0" borderId="0" xfId="19"/>
    <xf numFmtId="9" fontId="0" fillId="6" borderId="0" xfId="0" applyNumberFormat="1" applyFill="1"/>
    <xf numFmtId="0" fontId="0" fillId="8" borderId="0" xfId="0" applyFill="1"/>
    <xf numFmtId="0" fontId="0" fillId="11" borderId="0" xfId="0" applyFill="1"/>
    <xf numFmtId="0" fontId="0" fillId="12" borderId="0" xfId="0" applyFill="1"/>
    <xf numFmtId="0" fontId="0" fillId="8" borderId="9" xfId="0" applyFill="1" applyBorder="1"/>
    <xf numFmtId="0" fontId="0" fillId="0" borderId="15" xfId="0" applyBorder="1"/>
    <xf numFmtId="0" fontId="0" fillId="6" borderId="15" xfId="0" applyFill="1" applyBorder="1"/>
    <xf numFmtId="0" fontId="0" fillId="11" borderId="15" xfId="0" applyFill="1" applyBorder="1"/>
    <xf numFmtId="0" fontId="0" fillId="12" borderId="15" xfId="0" applyFill="1" applyBorder="1"/>
    <xf numFmtId="0" fontId="0" fillId="13" borderId="0" xfId="0" applyFill="1"/>
    <xf numFmtId="0" fontId="0" fillId="8" borderId="16" xfId="0" applyFill="1" applyBorder="1"/>
    <xf numFmtId="0" fontId="0" fillId="8" borderId="17" xfId="0" applyFill="1" applyBorder="1"/>
    <xf numFmtId="0" fontId="0" fillId="0" borderId="17" xfId="0" applyBorder="1"/>
    <xf numFmtId="0" fontId="0" fillId="6" borderId="18" xfId="0" applyFill="1" applyBorder="1"/>
    <xf numFmtId="0" fontId="0" fillId="6" borderId="17" xfId="0" applyFill="1" applyBorder="1"/>
    <xf numFmtId="0" fontId="0" fillId="10" borderId="0" xfId="0" applyFill="1" applyAlignment="1">
      <alignment wrapText="1"/>
    </xf>
    <xf numFmtId="0" fontId="0" fillId="8" borderId="20" xfId="0" applyFill="1" applyBorder="1"/>
    <xf numFmtId="9" fontId="0" fillId="8" borderId="0" xfId="0" applyNumberFormat="1" applyFill="1"/>
    <xf numFmtId="9" fontId="0" fillId="11" borderId="0" xfId="0" applyNumberFormat="1" applyFill="1"/>
    <xf numFmtId="9" fontId="0" fillId="8" borderId="20" xfId="0" applyNumberFormat="1" applyFill="1" applyBorder="1"/>
    <xf numFmtId="0" fontId="0" fillId="10" borderId="0" xfId="0" applyFill="1" applyAlignment="1">
      <alignment horizontal="center" vertical="center" wrapText="1"/>
    </xf>
    <xf numFmtId="0" fontId="0" fillId="0" borderId="14" xfId="0" applyBorder="1"/>
    <xf numFmtId="0" fontId="0" fillId="0" borderId="10" xfId="0" applyBorder="1"/>
    <xf numFmtId="0" fontId="0" fillId="11" borderId="11" xfId="0" applyFill="1" applyBorder="1"/>
    <xf numFmtId="0" fontId="0" fillId="0" borderId="12" xfId="0" applyBorder="1"/>
    <xf numFmtId="0" fontId="0" fillId="11" borderId="13" xfId="0" applyFill="1" applyBorder="1"/>
    <xf numFmtId="0" fontId="0" fillId="11" borderId="19" xfId="0" applyFill="1" applyBorder="1"/>
    <xf numFmtId="9" fontId="0" fillId="11" borderId="19" xfId="0" applyNumberFormat="1" applyFill="1" applyBorder="1"/>
    <xf numFmtId="9" fontId="0" fillId="12" borderId="0" xfId="0" applyNumberFormat="1" applyFill="1"/>
    <xf numFmtId="9" fontId="0" fillId="0" borderId="0" xfId="0" applyNumberFormat="1"/>
    <xf numFmtId="2" fontId="0" fillId="12" borderId="0" xfId="0" applyNumberFormat="1" applyFill="1"/>
    <xf numFmtId="0" fontId="16" fillId="0" borderId="0" xfId="0" applyFont="1"/>
    <xf numFmtId="0" fontId="10" fillId="0" borderId="0" xfId="0" applyFont="1" applyAlignment="1">
      <alignment wrapText="1"/>
    </xf>
    <xf numFmtId="0" fontId="10" fillId="0" borderId="0" xfId="0" applyFont="1" applyAlignment="1">
      <alignment vertical="top"/>
    </xf>
    <xf numFmtId="0" fontId="17" fillId="0" borderId="0" xfId="0" applyFont="1"/>
    <xf numFmtId="4" fontId="10" fillId="0" borderId="0" xfId="0" applyNumberFormat="1" applyFont="1"/>
    <xf numFmtId="3" fontId="3" fillId="0" borderId="0" xfId="0" applyNumberFormat="1" applyFont="1"/>
  </cellXfs>
  <cellStyles count="20">
    <cellStyle name="Excel Built-in Excel Built-in Excel Built-in Excel Built-in Normal 2" xfId="18" xr:uid="{00000000-0005-0000-0000-000018000000}"/>
    <cellStyle name="Excel Built-in Excel Built-in Excel Built-in Excel Built-in Normal_Plan1" xfId="17" xr:uid="{00000000-0005-0000-0000-000017000000}"/>
    <cellStyle name="Hyperlink" xfId="19" xr:uid="{00000000-000B-0000-0000-000008000000}"/>
    <cellStyle name="Moeda 2" xfId="1" xr:uid="{00000000-0005-0000-0000-000006000000}"/>
    <cellStyle name="Normal" xfId="0" builtinId="0"/>
    <cellStyle name="Normal 2" xfId="2" xr:uid="{00000000-0005-0000-0000-000007000000}"/>
    <cellStyle name="Normal 2 2" xfId="3" xr:uid="{00000000-0005-0000-0000-000008000000}"/>
    <cellStyle name="Normal 2 3" xfId="4" xr:uid="{00000000-0005-0000-0000-000009000000}"/>
    <cellStyle name="Normal 2 4" xfId="5" xr:uid="{00000000-0005-0000-0000-00000A000000}"/>
    <cellStyle name="Normal 2 5" xfId="6" xr:uid="{00000000-0005-0000-0000-00000B000000}"/>
    <cellStyle name="Normal 2 6" xfId="7" xr:uid="{00000000-0005-0000-0000-00000C000000}"/>
    <cellStyle name="Normal 3" xfId="8" xr:uid="{00000000-0005-0000-0000-00000D000000}"/>
    <cellStyle name="Normal 4" xfId="9" xr:uid="{00000000-0005-0000-0000-00000E000000}"/>
    <cellStyle name="Normal 5" xfId="10" xr:uid="{00000000-0005-0000-0000-00000F000000}"/>
    <cellStyle name="Normal 6" xfId="11" xr:uid="{00000000-0005-0000-0000-000010000000}"/>
    <cellStyle name="Nota 2" xfId="12" xr:uid="{00000000-0005-0000-0000-000012000000}"/>
    <cellStyle name="Porcentagem 2" xfId="13" xr:uid="{00000000-0005-0000-0000-000013000000}"/>
    <cellStyle name="Porcentagem 3" xfId="14" xr:uid="{00000000-0005-0000-0000-000014000000}"/>
    <cellStyle name="Separador de milhares 2" xfId="15" xr:uid="{00000000-0005-0000-0000-000015000000}"/>
    <cellStyle name="Título 5" xfId="16" xr:uid="{00000000-0005-0000-0000-000016000000}"/>
  </cellStyles>
  <dxfs count="33">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2E2C2D"/>
      <rgbColor rgb="00003366"/>
      <rgbColor rgb="00339966"/>
      <rgbColor rgb="00003300"/>
      <rgbColor rgb="00333300"/>
      <rgbColor rgb="00993300"/>
      <rgbColor rgb="00993366"/>
      <rgbColor rgb="00333399"/>
      <rgbColor rgb="00333333"/>
    </indexedColors>
    <mruColors>
      <color rgb="FFB579E0"/>
      <color rgb="FFFCFC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Ângela Romana Silva Duarte Moreira" id="{81C47126-923C-49FD-B8BB-C35545EB15CF}" userId="S::angela.moreira.estagiaria@icmbio.gov.br::15746e2b-a2ae-4c31-ace0-37a340db6d1e"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68E94A8-D294-46CA-BCEA-575CF8D89F23}" name="Tabela1" displayName="Tabela1" ref="A1:X735" totalsRowShown="0" headerRowDxfId="25" dataDxfId="24">
  <autoFilter ref="A1:X735" xr:uid="{C68E94A8-D294-46CA-BCEA-575CF8D89F23}"/>
  <tableColumns count="24">
    <tableColumn id="1" xr3:uid="{A30A7560-BD59-4408-8817-25FEE7DBF362}" name="ID_UC" dataDxfId="23"/>
    <tableColumn id="2" xr3:uid="{CFF1FD30-3B7B-422F-8466-2EBA7A31055F}" name="Código UC" dataDxfId="22"/>
    <tableColumn id="3" xr3:uid="{8D2A7CE3-9A4E-4D65-90C3-E1E5B6E1ED35}" name="Nome da UC" dataDxfId="21"/>
    <tableColumn id="4" xr3:uid="{A1BE453F-4C6D-4B91-AC29-D5AD077FAEF4}" name="Esfera Administrativa" dataDxfId="20"/>
    <tableColumn id="5" xr3:uid="{7598E12A-488E-40CA-B213-0A4CAB31E8A5}" name="Categoria de Manejo" dataDxfId="19"/>
    <tableColumn id="6" xr3:uid="{5EC6898A-1A42-468D-B15B-2426A2C7722B}" name="Categoria IUCN" dataDxfId="18"/>
    <tableColumn id="7" xr3:uid="{47FBA236-C334-4069-956E-3C86EB5965CC}" name="UF" dataDxfId="17"/>
    <tableColumn id="8" xr3:uid="{BA001617-D9BC-4F0E-9874-4A136468A2D4}" name="Ano de criação" dataDxfId="16"/>
    <tableColumn id="9" xr3:uid="{0D78FAEE-0538-493E-858C-9804E0B20095}" name="Ato Legal de Criação" dataDxfId="15"/>
    <tableColumn id="10" xr3:uid="{D3010D9C-2D06-4B22-8F96-8F61DC8E288A}" name="Outros atos legais" dataDxfId="14"/>
    <tableColumn id="11" xr3:uid="{4A9AAC5C-E0A8-443B-977E-A19D5BB3631B}" name="Municípios Abrangidos" dataDxfId="13"/>
    <tableColumn id="12" xr3:uid="{E9C199EC-5206-43BC-8CE3-4CC7620B6775}" name="Plano de Manejo" dataDxfId="12"/>
    <tableColumn id="13" xr3:uid="{952B6A4C-265A-41B5-BE6D-E396DB980574}" name="Fonte da Área: (1 = SHP, 0 = Ato legal)" dataDxfId="11"/>
    <tableColumn id="14" xr3:uid="{4C44C38F-80B4-4E2A-AA6D-3963185B0F54}" name="Área soma Biomas" dataDxfId="10"/>
    <tableColumn id="15" xr3:uid="{0377735B-B977-4C47-B9F5-44AF291ED6D0}" name="Continental" dataDxfId="9"/>
    <tableColumn id="16" xr3:uid="{5B7A1E7F-E988-414D-B3B1-64DB8CA2BEB9}" name="Área Ato Legal de Criação" dataDxfId="8"/>
    <tableColumn id="17" xr3:uid="{8B351807-B1A4-436D-8064-A536CB469D20}" name="Amazônia" dataDxfId="7"/>
    <tableColumn id="18" xr3:uid="{0B20487A-8545-44F6-AF4B-877D85BE05AB}" name="Caatinga" dataDxfId="6"/>
    <tableColumn id="19" xr3:uid="{12440E49-EA58-49BC-A938-4EDE07C88DB3}" name="Cerrado" dataDxfId="5"/>
    <tableColumn id="20" xr3:uid="{8A08284E-DAA3-46F8-B776-62DC589E19CE}" name="Mata Atlântica" dataDxfId="4"/>
    <tableColumn id="21" xr3:uid="{A0E385A8-ADD0-4631-9C83-81D5A0752603}" name="Pampa" dataDxfId="3"/>
    <tableColumn id="22" xr3:uid="{FE7F919B-17FE-4660-9C3B-0165CF89B2E7}" name="Pantanal" dataDxfId="2"/>
    <tableColumn id="23" xr3:uid="{0BF0A493-B6C6-4DEA-8A56-462852388FD2}" name="Área Marinha" dataDxfId="1"/>
    <tableColumn id="24" xr3:uid="{FC083A59-34D0-48A6-8C78-C21ABB9C2FB2}" name="Grupo"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729" dT="2024-10-14T14:46:21.43" personId="{81C47126-923C-49FD-B8BB-C35545EB15CF}" id="{659CE7E0-2A7B-452D-B4EE-8BF3631BD964}">
    <text>Adicionei as UCs que estavam faltando. Inseri as informações que consegui achar</text>
  </threadedComment>
</ThreadedComments>
</file>

<file path=xl/worksheets/_rels/sheet2.xml.rels><?xml version="1.0" encoding="UTF-8" standalone="yes"?>
<Relationships xmlns="http://schemas.openxmlformats.org/package/2006/relationships"><Relationship Id="rId1" Type="http://schemas.openxmlformats.org/officeDocument/2006/relationships/hyperlink" Target="https://www.icmbio.gov.br/parnasaojoaquim/images/stories/REGIMENTO_2020.pdf" TargetMode="External"/></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hyperlink" Target="http://legislacao.planalto.gov.br/legisla/legislacao.nsf/Viw_Identificacao/dsn%2011-09-10-2006?OpenDocument"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6345D-9CED-4FBE-95EF-C414E43825C6}">
  <sheetPr>
    <tabColor theme="9" tint="-0.499984740745262"/>
  </sheetPr>
  <dimension ref="A1:AA339"/>
  <sheetViews>
    <sheetView workbookViewId="0">
      <pane xSplit="2" ySplit="1" topLeftCell="V88" activePane="bottomRight" state="frozen"/>
      <selection pane="bottomRight" activeCell="Z98" sqref="Z98"/>
      <selection pane="bottomLeft"/>
      <selection pane="topRight"/>
    </sheetView>
  </sheetViews>
  <sheetFormatPr defaultRowHeight="15"/>
  <cols>
    <col min="1" max="1" width="6.85546875" customWidth="1"/>
    <col min="2" max="2" width="66.42578125" customWidth="1"/>
    <col min="3" max="3" width="22" style="19" customWidth="1"/>
    <col min="4" max="4" width="4.7109375" customWidth="1"/>
    <col min="5" max="5" width="7.85546875" style="17" customWidth="1"/>
    <col min="6" max="6" width="12.42578125" customWidth="1"/>
    <col min="7" max="7" width="11.85546875" customWidth="1"/>
    <col min="8" max="8" width="22" style="19" customWidth="1"/>
    <col min="9" max="9" width="9.140625" style="20"/>
    <col min="11" max="11" width="12.42578125" style="16" customWidth="1"/>
    <col min="12" max="12" width="12.42578125" style="6" customWidth="1"/>
    <col min="13" max="13" width="12.42578125" customWidth="1"/>
    <col min="14" max="14" width="12.42578125" style="6" customWidth="1"/>
    <col min="15" max="15" width="12.42578125" style="21" customWidth="1"/>
    <col min="16" max="16" width="12.42578125" style="6" customWidth="1"/>
    <col min="17" max="17" width="12.42578125" style="15" customWidth="1"/>
    <col min="18" max="18" width="12.42578125" style="6" customWidth="1"/>
    <col min="19" max="19" width="12.42578125" customWidth="1"/>
    <col min="20" max="20" width="12.42578125" style="6" customWidth="1"/>
    <col min="21" max="21" width="12.42578125" customWidth="1"/>
    <col min="22" max="24" width="12.42578125" style="6" customWidth="1"/>
    <col min="25" max="25" width="10" bestFit="1" customWidth="1"/>
  </cols>
  <sheetData>
    <row r="1" spans="1:27" s="5" customFormat="1" ht="54.75" customHeight="1">
      <c r="A1" s="4" t="s">
        <v>0</v>
      </c>
      <c r="B1" s="4" t="s">
        <v>1</v>
      </c>
      <c r="C1" s="18" t="s">
        <v>2</v>
      </c>
      <c r="D1" s="4" t="s">
        <v>3</v>
      </c>
      <c r="E1" s="10" t="s">
        <v>4</v>
      </c>
      <c r="F1" s="10" t="s">
        <v>5</v>
      </c>
      <c r="G1" s="10" t="s">
        <v>6</v>
      </c>
      <c r="H1" s="43" t="s">
        <v>7</v>
      </c>
      <c r="I1" s="7" t="s">
        <v>8</v>
      </c>
      <c r="J1" s="7" t="s">
        <v>9</v>
      </c>
      <c r="K1" s="43" t="s">
        <v>10</v>
      </c>
      <c r="L1" s="43" t="s">
        <v>11</v>
      </c>
      <c r="M1" s="43" t="s">
        <v>12</v>
      </c>
      <c r="N1" s="43" t="s">
        <v>13</v>
      </c>
      <c r="O1" s="43" t="s">
        <v>14</v>
      </c>
      <c r="P1" s="43" t="s">
        <v>15</v>
      </c>
      <c r="Q1" s="43" t="s">
        <v>16</v>
      </c>
      <c r="R1" s="43" t="s">
        <v>17</v>
      </c>
      <c r="S1" s="43" t="s">
        <v>18</v>
      </c>
      <c r="T1" s="43" t="s">
        <v>19</v>
      </c>
      <c r="U1" s="43" t="s">
        <v>20</v>
      </c>
      <c r="V1" s="43" t="s">
        <v>21</v>
      </c>
      <c r="W1" s="43" t="s">
        <v>22</v>
      </c>
      <c r="X1" s="43" t="s">
        <v>23</v>
      </c>
      <c r="Y1" s="7" t="s">
        <v>24</v>
      </c>
      <c r="Z1" s="7" t="s">
        <v>25</v>
      </c>
      <c r="AA1" s="7" t="s">
        <v>26</v>
      </c>
    </row>
    <row r="2" spans="1:27">
      <c r="A2" s="1" t="s">
        <v>27</v>
      </c>
      <c r="B2" s="1" t="s">
        <v>28</v>
      </c>
      <c r="C2" s="19" t="s">
        <v>29</v>
      </c>
      <c r="D2" t="s">
        <v>30</v>
      </c>
      <c r="E2" s="17" t="s">
        <v>31</v>
      </c>
      <c r="F2" t="s">
        <v>32</v>
      </c>
      <c r="G2" t="s">
        <v>33</v>
      </c>
      <c r="H2" s="19" t="s">
        <v>34</v>
      </c>
      <c r="I2" s="20" t="s">
        <v>35</v>
      </c>
      <c r="J2">
        <v>2008</v>
      </c>
      <c r="K2" s="16">
        <v>64</v>
      </c>
      <c r="L2" s="6">
        <v>41801</v>
      </c>
      <c r="M2">
        <v>3</v>
      </c>
      <c r="N2" s="6">
        <v>42710</v>
      </c>
      <c r="Y2">
        <v>4432451</v>
      </c>
      <c r="Z2">
        <v>2019</v>
      </c>
      <c r="AA2">
        <v>23</v>
      </c>
    </row>
    <row r="3" spans="1:27">
      <c r="A3" s="1" t="s">
        <v>36</v>
      </c>
      <c r="B3" s="1" t="s">
        <v>37</v>
      </c>
      <c r="C3" s="19" t="s">
        <v>38</v>
      </c>
      <c r="D3" t="s">
        <v>39</v>
      </c>
      <c r="E3" s="17" t="s">
        <v>31</v>
      </c>
      <c r="F3" t="s">
        <v>32</v>
      </c>
      <c r="G3" t="s">
        <v>40</v>
      </c>
      <c r="H3" s="19" t="s">
        <v>41</v>
      </c>
      <c r="I3" s="20" t="s">
        <v>42</v>
      </c>
      <c r="J3">
        <v>2004</v>
      </c>
      <c r="K3" s="16" t="s">
        <v>43</v>
      </c>
      <c r="L3" s="6">
        <v>42198</v>
      </c>
      <c r="Y3">
        <v>10356365</v>
      </c>
      <c r="Z3">
        <v>2022</v>
      </c>
      <c r="AA3">
        <v>39</v>
      </c>
    </row>
    <row r="4" spans="1:27">
      <c r="A4" s="1" t="s">
        <v>44</v>
      </c>
      <c r="B4" s="1" t="s">
        <v>45</v>
      </c>
      <c r="C4" s="19" t="s">
        <v>38</v>
      </c>
      <c r="D4" t="s">
        <v>46</v>
      </c>
      <c r="E4" s="17" t="s">
        <v>31</v>
      </c>
      <c r="F4" t="s">
        <v>32</v>
      </c>
      <c r="G4" t="s">
        <v>40</v>
      </c>
      <c r="H4" s="19" t="s">
        <v>47</v>
      </c>
      <c r="I4" s="20">
        <v>104</v>
      </c>
      <c r="J4">
        <v>2014</v>
      </c>
      <c r="K4" s="16">
        <v>1656</v>
      </c>
      <c r="L4" s="6">
        <v>45439</v>
      </c>
      <c r="Y4">
        <v>18772467</v>
      </c>
      <c r="Z4">
        <v>2024</v>
      </c>
      <c r="AA4">
        <v>26</v>
      </c>
    </row>
    <row r="5" spans="1:27">
      <c r="A5" s="1" t="s">
        <v>48</v>
      </c>
      <c r="B5" s="1" t="s">
        <v>49</v>
      </c>
      <c r="C5" s="19" t="s">
        <v>38</v>
      </c>
      <c r="D5" t="s">
        <v>46</v>
      </c>
      <c r="E5" s="17" t="s">
        <v>33</v>
      </c>
    </row>
    <row r="6" spans="1:27">
      <c r="A6" s="1" t="s">
        <v>50</v>
      </c>
      <c r="B6" s="1" t="s">
        <v>51</v>
      </c>
      <c r="C6" s="19" t="s">
        <v>52</v>
      </c>
      <c r="D6" t="s">
        <v>39</v>
      </c>
      <c r="E6" s="17" t="s">
        <v>31</v>
      </c>
      <c r="F6" t="s">
        <v>32</v>
      </c>
      <c r="G6" t="s">
        <v>40</v>
      </c>
      <c r="H6" s="19" t="s">
        <v>53</v>
      </c>
      <c r="I6" s="20" t="s">
        <v>54</v>
      </c>
      <c r="J6">
        <v>2005</v>
      </c>
      <c r="K6" s="16" t="s">
        <v>55</v>
      </c>
      <c r="L6" s="6">
        <v>39878</v>
      </c>
      <c r="M6">
        <v>555</v>
      </c>
      <c r="N6" s="6">
        <v>45349</v>
      </c>
      <c r="Y6">
        <v>19648705</v>
      </c>
      <c r="Z6">
        <v>2024</v>
      </c>
      <c r="AA6">
        <v>42</v>
      </c>
    </row>
    <row r="7" spans="1:27">
      <c r="A7" s="1" t="s">
        <v>56</v>
      </c>
      <c r="B7" s="1" t="s">
        <v>57</v>
      </c>
      <c r="C7" s="19" t="s">
        <v>29</v>
      </c>
      <c r="D7" t="s">
        <v>30</v>
      </c>
      <c r="E7" s="17" t="s">
        <v>31</v>
      </c>
      <c r="F7" t="s">
        <v>32</v>
      </c>
      <c r="G7" t="s">
        <v>33</v>
      </c>
      <c r="H7" s="19" t="s">
        <v>58</v>
      </c>
      <c r="I7" s="20" t="s">
        <v>59</v>
      </c>
      <c r="J7">
        <v>2006</v>
      </c>
      <c r="K7" s="16" t="s">
        <v>60</v>
      </c>
      <c r="L7" s="6">
        <v>40465</v>
      </c>
      <c r="M7">
        <v>66</v>
      </c>
      <c r="N7" s="6">
        <v>40745</v>
      </c>
      <c r="O7" s="21">
        <v>118</v>
      </c>
      <c r="P7" s="6">
        <v>41212</v>
      </c>
      <c r="Q7" s="15">
        <v>116</v>
      </c>
      <c r="R7" s="6">
        <v>41939</v>
      </c>
      <c r="S7">
        <v>2</v>
      </c>
      <c r="T7" s="6">
        <v>42905</v>
      </c>
      <c r="Y7">
        <v>13014568</v>
      </c>
      <c r="Z7">
        <v>2022</v>
      </c>
      <c r="AA7">
        <v>42</v>
      </c>
    </row>
    <row r="8" spans="1:27">
      <c r="A8" s="1" t="s">
        <v>61</v>
      </c>
      <c r="B8" s="1" t="s">
        <v>62</v>
      </c>
      <c r="C8" s="19" t="s">
        <v>29</v>
      </c>
      <c r="D8" t="s">
        <v>63</v>
      </c>
      <c r="E8" s="17" t="s">
        <v>31</v>
      </c>
      <c r="F8" t="s">
        <v>32</v>
      </c>
      <c r="G8" t="s">
        <v>40</v>
      </c>
      <c r="H8" s="19" t="s">
        <v>64</v>
      </c>
      <c r="I8" s="20">
        <v>34</v>
      </c>
      <c r="J8">
        <v>2005</v>
      </c>
      <c r="K8" s="16">
        <v>181</v>
      </c>
      <c r="L8" s="6">
        <v>41376</v>
      </c>
      <c r="M8">
        <v>3017</v>
      </c>
      <c r="N8" s="6">
        <v>45169</v>
      </c>
      <c r="O8" s="21" t="s">
        <v>65</v>
      </c>
      <c r="P8" s="6" t="s">
        <v>65</v>
      </c>
      <c r="Q8" s="15" t="s">
        <v>65</v>
      </c>
      <c r="R8" s="6" t="s">
        <v>65</v>
      </c>
      <c r="S8" t="s">
        <v>65</v>
      </c>
      <c r="T8" s="6" t="s">
        <v>65</v>
      </c>
      <c r="U8" t="s">
        <v>65</v>
      </c>
      <c r="V8" s="6" t="s">
        <v>65</v>
      </c>
      <c r="Y8">
        <v>16359494</v>
      </c>
      <c r="Z8">
        <v>2023</v>
      </c>
      <c r="AA8">
        <v>28</v>
      </c>
    </row>
    <row r="9" spans="1:27">
      <c r="A9" s="1" t="s">
        <v>66</v>
      </c>
      <c r="B9" s="1" t="s">
        <v>67</v>
      </c>
      <c r="C9" s="19" t="s">
        <v>68</v>
      </c>
      <c r="D9" t="s">
        <v>63</v>
      </c>
      <c r="E9" s="17" t="s">
        <v>31</v>
      </c>
      <c r="F9" t="s">
        <v>32</v>
      </c>
      <c r="G9" t="s">
        <v>69</v>
      </c>
      <c r="H9" s="19" t="s">
        <v>70</v>
      </c>
      <c r="I9" s="20" t="s">
        <v>71</v>
      </c>
      <c r="J9">
        <v>2008</v>
      </c>
      <c r="K9" s="16">
        <v>43</v>
      </c>
      <c r="L9" s="6">
        <v>41001</v>
      </c>
      <c r="M9" t="s">
        <v>72</v>
      </c>
      <c r="N9" s="6">
        <v>42104</v>
      </c>
      <c r="Y9">
        <v>108689790</v>
      </c>
      <c r="Z9">
        <v>2022</v>
      </c>
      <c r="AA9">
        <v>34</v>
      </c>
    </row>
    <row r="10" spans="1:27">
      <c r="A10" s="1" t="s">
        <v>73</v>
      </c>
      <c r="B10" s="1" t="s">
        <v>74</v>
      </c>
      <c r="C10" s="19" t="s">
        <v>29</v>
      </c>
      <c r="D10" t="s">
        <v>63</v>
      </c>
      <c r="E10" s="17" t="s">
        <v>31</v>
      </c>
      <c r="F10" t="s">
        <v>32</v>
      </c>
      <c r="G10" t="s">
        <v>33</v>
      </c>
      <c r="H10" s="19" t="s">
        <v>75</v>
      </c>
      <c r="I10" s="20" t="s">
        <v>76</v>
      </c>
      <c r="J10">
        <v>2011</v>
      </c>
      <c r="K10" s="16" t="s">
        <v>77</v>
      </c>
      <c r="L10" s="6">
        <v>41682</v>
      </c>
      <c r="M10">
        <v>1</v>
      </c>
      <c r="N10" s="6">
        <v>42521</v>
      </c>
      <c r="Y10">
        <v>11121584</v>
      </c>
      <c r="Z10">
        <v>2022</v>
      </c>
      <c r="AA10">
        <v>40</v>
      </c>
    </row>
    <row r="11" spans="1:27">
      <c r="A11" s="1" t="s">
        <v>78</v>
      </c>
      <c r="B11" s="1" t="s">
        <v>79</v>
      </c>
      <c r="C11" s="19" t="s">
        <v>52</v>
      </c>
      <c r="D11" t="s">
        <v>39</v>
      </c>
      <c r="E11" s="17" t="s">
        <v>31</v>
      </c>
      <c r="F11" t="s">
        <v>32</v>
      </c>
      <c r="G11" t="s">
        <v>33</v>
      </c>
      <c r="H11" s="19" t="s">
        <v>80</v>
      </c>
      <c r="I11" s="20" t="s">
        <v>81</v>
      </c>
      <c r="J11">
        <v>2001</v>
      </c>
      <c r="K11" s="16">
        <v>86</v>
      </c>
      <c r="L11" s="6">
        <v>37454</v>
      </c>
      <c r="M11" t="s">
        <v>82</v>
      </c>
      <c r="N11" s="6">
        <v>40115</v>
      </c>
      <c r="O11" s="21">
        <v>123</v>
      </c>
      <c r="P11" s="6">
        <v>41963</v>
      </c>
      <c r="Q11" s="15" t="s">
        <v>83</v>
      </c>
      <c r="R11" s="6">
        <v>43202</v>
      </c>
      <c r="Y11">
        <v>17905047</v>
      </c>
      <c r="Z11">
        <v>2024</v>
      </c>
      <c r="AA11">
        <v>30</v>
      </c>
    </row>
    <row r="12" spans="1:27">
      <c r="A12" s="1" t="s">
        <v>84</v>
      </c>
      <c r="B12" s="1" t="s">
        <v>85</v>
      </c>
      <c r="C12" s="19" t="s">
        <v>52</v>
      </c>
      <c r="D12" t="s">
        <v>39</v>
      </c>
      <c r="E12" s="17" t="s">
        <v>31</v>
      </c>
      <c r="F12" t="s">
        <v>32</v>
      </c>
      <c r="G12" t="s">
        <v>33</v>
      </c>
      <c r="H12" s="19" t="s">
        <v>86</v>
      </c>
      <c r="I12" s="20">
        <v>49</v>
      </c>
      <c r="J12">
        <v>2004</v>
      </c>
      <c r="K12" s="16" t="s">
        <v>87</v>
      </c>
      <c r="L12" s="6">
        <v>38995</v>
      </c>
      <c r="M12" t="s">
        <v>88</v>
      </c>
      <c r="N12" s="6">
        <v>40023</v>
      </c>
      <c r="O12" s="21">
        <v>261</v>
      </c>
      <c r="P12" s="6">
        <v>41613</v>
      </c>
      <c r="Q12" s="15">
        <v>202</v>
      </c>
      <c r="R12" s="6">
        <v>42250</v>
      </c>
      <c r="Y12">
        <v>13455329</v>
      </c>
      <c r="Z12">
        <v>2023</v>
      </c>
      <c r="AA12">
        <v>30</v>
      </c>
    </row>
    <row r="13" spans="1:27">
      <c r="A13" s="1" t="s">
        <v>89</v>
      </c>
      <c r="B13" s="1" t="s">
        <v>90</v>
      </c>
      <c r="C13" s="19" t="s">
        <v>38</v>
      </c>
      <c r="D13" t="s">
        <v>63</v>
      </c>
      <c r="E13" s="17" t="s">
        <v>33</v>
      </c>
    </row>
    <row r="14" spans="1:27">
      <c r="A14" s="1" t="s">
        <v>91</v>
      </c>
      <c r="B14" s="1" t="s">
        <v>92</v>
      </c>
      <c r="C14" s="19" t="s">
        <v>52</v>
      </c>
      <c r="D14" t="s">
        <v>39</v>
      </c>
      <c r="E14" s="17" t="s">
        <v>31</v>
      </c>
      <c r="F14" t="s">
        <v>32</v>
      </c>
      <c r="G14" t="s">
        <v>33</v>
      </c>
      <c r="H14" s="19" t="s">
        <v>93</v>
      </c>
      <c r="I14" s="20" t="s">
        <v>94</v>
      </c>
      <c r="J14">
        <v>2001</v>
      </c>
      <c r="K14" s="16" t="s">
        <v>95</v>
      </c>
      <c r="L14" s="6">
        <v>40417</v>
      </c>
      <c r="M14" t="s">
        <v>96</v>
      </c>
      <c r="N14" s="6">
        <v>42256</v>
      </c>
      <c r="Y14">
        <v>12534416</v>
      </c>
      <c r="Z14">
        <v>2022</v>
      </c>
      <c r="AA14">
        <v>19</v>
      </c>
    </row>
    <row r="15" spans="1:27">
      <c r="A15" s="1" t="s">
        <v>97</v>
      </c>
      <c r="B15" s="1" t="s">
        <v>98</v>
      </c>
      <c r="C15" s="19" t="s">
        <v>52</v>
      </c>
      <c r="D15" t="s">
        <v>39</v>
      </c>
      <c r="E15" s="17" t="s">
        <v>31</v>
      </c>
      <c r="F15" t="s">
        <v>32</v>
      </c>
      <c r="G15" t="s">
        <v>33</v>
      </c>
      <c r="H15" s="19" t="s">
        <v>99</v>
      </c>
      <c r="I15" s="20" t="s">
        <v>100</v>
      </c>
      <c r="J15">
        <v>2002</v>
      </c>
      <c r="K15" s="16" t="s">
        <v>82</v>
      </c>
      <c r="L15" s="6">
        <v>38314</v>
      </c>
      <c r="M15">
        <v>5</v>
      </c>
      <c r="N15" s="6">
        <v>39093</v>
      </c>
      <c r="O15" s="21" t="s">
        <v>101</v>
      </c>
      <c r="P15" s="6">
        <v>42732</v>
      </c>
      <c r="Q15">
        <v>2434</v>
      </c>
      <c r="R15" s="6">
        <v>45527</v>
      </c>
      <c r="Y15">
        <v>19567617</v>
      </c>
      <c r="Z15">
        <v>2024</v>
      </c>
      <c r="AA15">
        <v>20</v>
      </c>
    </row>
    <row r="16" spans="1:27">
      <c r="A16" s="1" t="s">
        <v>102</v>
      </c>
      <c r="B16" s="1" t="s">
        <v>103</v>
      </c>
      <c r="C16" s="19" t="s">
        <v>29</v>
      </c>
      <c r="D16" t="s">
        <v>63</v>
      </c>
      <c r="E16" s="17" t="s">
        <v>31</v>
      </c>
      <c r="F16" t="s">
        <v>32</v>
      </c>
      <c r="G16" t="s">
        <v>40</v>
      </c>
      <c r="H16" s="19" t="s">
        <v>104</v>
      </c>
      <c r="I16" s="20">
        <v>191</v>
      </c>
      <c r="J16">
        <v>2001</v>
      </c>
      <c r="K16" s="16">
        <v>2</v>
      </c>
      <c r="L16" s="6">
        <v>37628</v>
      </c>
      <c r="M16">
        <v>1</v>
      </c>
      <c r="N16" s="6">
        <v>43145</v>
      </c>
      <c r="O16" s="21">
        <v>79</v>
      </c>
      <c r="P16" s="6">
        <v>41841</v>
      </c>
      <c r="Q16" s="15" t="s">
        <v>105</v>
      </c>
      <c r="R16" s="6">
        <v>43132</v>
      </c>
      <c r="Y16">
        <v>2693062</v>
      </c>
      <c r="Z16">
        <v>2018</v>
      </c>
      <c r="AA16">
        <v>30</v>
      </c>
    </row>
    <row r="17" spans="1:27">
      <c r="A17" s="1" t="s">
        <v>106</v>
      </c>
      <c r="B17" s="1" t="s">
        <v>107</v>
      </c>
      <c r="C17" s="19" t="s">
        <v>52</v>
      </c>
      <c r="D17" t="s">
        <v>39</v>
      </c>
      <c r="E17" s="17" t="s">
        <v>31</v>
      </c>
      <c r="F17" t="s">
        <v>32</v>
      </c>
      <c r="G17" t="s">
        <v>69</v>
      </c>
      <c r="H17" s="19" t="s">
        <v>108</v>
      </c>
      <c r="I17" s="20" t="s">
        <v>109</v>
      </c>
      <c r="J17">
        <v>2001</v>
      </c>
      <c r="K17" s="16">
        <v>26</v>
      </c>
      <c r="L17" s="6">
        <v>38470</v>
      </c>
      <c r="M17" t="s">
        <v>110</v>
      </c>
      <c r="N17" s="6">
        <v>38785</v>
      </c>
      <c r="O17" s="21">
        <v>20</v>
      </c>
      <c r="P17" s="6">
        <v>39541</v>
      </c>
      <c r="Q17" s="15">
        <v>60</v>
      </c>
      <c r="R17" s="6">
        <v>40745</v>
      </c>
      <c r="S17">
        <v>55</v>
      </c>
      <c r="T17" s="6">
        <v>41773</v>
      </c>
      <c r="U17" t="s">
        <v>111</v>
      </c>
      <c r="V17" s="6">
        <v>42989</v>
      </c>
      <c r="Y17">
        <v>14650778</v>
      </c>
      <c r="Z17">
        <v>2023</v>
      </c>
      <c r="AA17">
        <v>39</v>
      </c>
    </row>
    <row r="18" spans="1:27">
      <c r="A18" s="1" t="s">
        <v>112</v>
      </c>
      <c r="B18" s="1" t="s">
        <v>113</v>
      </c>
      <c r="C18" s="19" t="s">
        <v>52</v>
      </c>
      <c r="D18" t="s">
        <v>39</v>
      </c>
      <c r="E18" s="17" t="s">
        <v>31</v>
      </c>
      <c r="F18" t="s">
        <v>32</v>
      </c>
      <c r="G18" t="s">
        <v>40</v>
      </c>
      <c r="H18" s="19" t="s">
        <v>114</v>
      </c>
      <c r="I18" s="20" t="s">
        <v>115</v>
      </c>
      <c r="J18">
        <v>2002</v>
      </c>
      <c r="K18" s="16">
        <v>1054</v>
      </c>
      <c r="L18" s="6">
        <v>44146</v>
      </c>
      <c r="Y18" t="s">
        <v>116</v>
      </c>
      <c r="Z18" t="s">
        <v>116</v>
      </c>
    </row>
    <row r="19" spans="1:27">
      <c r="A19" s="1" t="s">
        <v>117</v>
      </c>
      <c r="B19" s="1" t="s">
        <v>118</v>
      </c>
      <c r="C19" s="19" t="s">
        <v>29</v>
      </c>
      <c r="D19" t="s">
        <v>63</v>
      </c>
      <c r="E19" s="17" t="s">
        <v>31</v>
      </c>
      <c r="F19" t="s">
        <v>32</v>
      </c>
      <c r="G19" t="s">
        <v>33</v>
      </c>
      <c r="H19" s="19" t="s">
        <v>119</v>
      </c>
      <c r="I19" s="20" t="s">
        <v>120</v>
      </c>
      <c r="J19">
        <v>2003</v>
      </c>
      <c r="K19" s="16">
        <v>136</v>
      </c>
      <c r="L19" s="6">
        <v>41988</v>
      </c>
      <c r="Y19">
        <v>4777600</v>
      </c>
      <c r="Z19">
        <v>2014</v>
      </c>
      <c r="AA19">
        <v>48</v>
      </c>
    </row>
    <row r="20" spans="1:27">
      <c r="A20" s="1" t="s">
        <v>121</v>
      </c>
      <c r="B20" s="1" t="s">
        <v>122</v>
      </c>
      <c r="C20" s="19" t="s">
        <v>38</v>
      </c>
      <c r="D20" t="s">
        <v>123</v>
      </c>
      <c r="E20" s="17" t="s">
        <v>31</v>
      </c>
      <c r="F20" t="s">
        <v>32</v>
      </c>
      <c r="G20" t="s">
        <v>33</v>
      </c>
      <c r="H20" s="19" t="s">
        <v>124</v>
      </c>
      <c r="I20" s="20" t="s">
        <v>125</v>
      </c>
      <c r="J20">
        <v>2008</v>
      </c>
      <c r="K20" s="16" t="s">
        <v>126</v>
      </c>
      <c r="L20" s="6">
        <v>40689</v>
      </c>
      <c r="M20">
        <v>75</v>
      </c>
      <c r="N20" s="6">
        <v>41815</v>
      </c>
      <c r="O20" s="21">
        <v>475</v>
      </c>
      <c r="P20" s="6">
        <v>44973</v>
      </c>
      <c r="Y20">
        <v>13701425</v>
      </c>
      <c r="Z20">
        <v>2023</v>
      </c>
      <c r="AA20">
        <v>37</v>
      </c>
    </row>
    <row r="21" spans="1:27">
      <c r="A21" s="1" t="s">
        <v>127</v>
      </c>
      <c r="B21" s="1" t="s">
        <v>128</v>
      </c>
      <c r="C21" s="19" t="s">
        <v>38</v>
      </c>
      <c r="D21" t="s">
        <v>39</v>
      </c>
      <c r="E21" s="17" t="s">
        <v>31</v>
      </c>
      <c r="F21" t="s">
        <v>32</v>
      </c>
      <c r="G21" t="s">
        <v>33</v>
      </c>
      <c r="H21" s="19" t="s">
        <v>129</v>
      </c>
      <c r="I21" s="20" t="s">
        <v>130</v>
      </c>
      <c r="J21">
        <v>2005</v>
      </c>
      <c r="K21" s="16" t="s">
        <v>131</v>
      </c>
      <c r="L21" s="6">
        <v>40247</v>
      </c>
      <c r="M21">
        <v>3</v>
      </c>
      <c r="N21" s="6">
        <v>42720</v>
      </c>
      <c r="Y21">
        <v>16954457</v>
      </c>
      <c r="Z21">
        <v>2023</v>
      </c>
      <c r="AA21">
        <v>31</v>
      </c>
    </row>
    <row r="22" spans="1:27">
      <c r="A22" s="1" t="s">
        <v>132</v>
      </c>
      <c r="B22" s="1" t="s">
        <v>133</v>
      </c>
      <c r="C22" s="19" t="s">
        <v>134</v>
      </c>
      <c r="D22" t="s">
        <v>30</v>
      </c>
      <c r="E22" s="17" t="s">
        <v>31</v>
      </c>
      <c r="F22" t="s">
        <v>32</v>
      </c>
      <c r="G22" t="s">
        <v>33</v>
      </c>
      <c r="H22" s="19" t="s">
        <v>135</v>
      </c>
      <c r="I22" s="20" t="s">
        <v>136</v>
      </c>
      <c r="J22">
        <v>2001</v>
      </c>
      <c r="K22" s="16" t="s">
        <v>137</v>
      </c>
      <c r="L22" s="6">
        <v>38470</v>
      </c>
      <c r="M22">
        <v>5</v>
      </c>
      <c r="N22" s="6">
        <v>43049</v>
      </c>
      <c r="Y22">
        <v>2117299</v>
      </c>
      <c r="Z22">
        <v>2017</v>
      </c>
      <c r="AA22">
        <v>31</v>
      </c>
    </row>
    <row r="23" spans="1:27">
      <c r="A23" s="1" t="s">
        <v>138</v>
      </c>
      <c r="B23" s="1" t="s">
        <v>139</v>
      </c>
      <c r="C23" s="19" t="s">
        <v>140</v>
      </c>
      <c r="D23" t="s">
        <v>123</v>
      </c>
      <c r="E23" s="17" t="s">
        <v>31</v>
      </c>
      <c r="F23" t="s">
        <v>32</v>
      </c>
      <c r="G23" t="s">
        <v>33</v>
      </c>
      <c r="H23" s="19" t="s">
        <v>141</v>
      </c>
      <c r="I23" s="20" t="s">
        <v>142</v>
      </c>
      <c r="J23">
        <v>2014</v>
      </c>
      <c r="K23" s="16" t="s">
        <v>143</v>
      </c>
      <c r="L23" s="6">
        <v>44789</v>
      </c>
      <c r="Y23">
        <v>11826862</v>
      </c>
      <c r="Z23">
        <v>2022</v>
      </c>
      <c r="AA23">
        <v>17</v>
      </c>
    </row>
    <row r="24" spans="1:27">
      <c r="A24" s="1" t="s">
        <v>144</v>
      </c>
      <c r="B24" s="1" t="s">
        <v>145</v>
      </c>
      <c r="C24" s="19" t="s">
        <v>38</v>
      </c>
      <c r="D24" t="s">
        <v>46</v>
      </c>
      <c r="E24" s="17" t="s">
        <v>31</v>
      </c>
      <c r="F24" t="s">
        <v>32</v>
      </c>
      <c r="G24" t="s">
        <v>33</v>
      </c>
      <c r="H24" s="19" t="s">
        <v>146</v>
      </c>
      <c r="I24" s="20" t="s">
        <v>147</v>
      </c>
      <c r="J24">
        <v>2002</v>
      </c>
      <c r="K24" s="16" t="s">
        <v>148</v>
      </c>
      <c r="L24" s="6">
        <v>39589</v>
      </c>
      <c r="M24" t="s">
        <v>149</v>
      </c>
      <c r="N24" s="6">
        <v>39962</v>
      </c>
      <c r="Y24" t="s">
        <v>150</v>
      </c>
      <c r="Z24" t="s">
        <v>150</v>
      </c>
    </row>
    <row r="25" spans="1:27">
      <c r="A25" s="1" t="s">
        <v>151</v>
      </c>
      <c r="B25" s="1" t="s">
        <v>152</v>
      </c>
      <c r="C25" s="19" t="s">
        <v>38</v>
      </c>
      <c r="D25" t="s">
        <v>46</v>
      </c>
      <c r="E25" s="17" t="s">
        <v>31</v>
      </c>
      <c r="F25" t="s">
        <v>32</v>
      </c>
      <c r="G25" t="s">
        <v>33</v>
      </c>
      <c r="H25" s="19" t="s">
        <v>153</v>
      </c>
      <c r="I25" s="20" t="s">
        <v>154</v>
      </c>
      <c r="J25">
        <v>2007</v>
      </c>
      <c r="Y25" t="s">
        <v>150</v>
      </c>
      <c r="Z25" t="s">
        <v>150</v>
      </c>
    </row>
    <row r="26" spans="1:27">
      <c r="A26" s="1" t="s">
        <v>155</v>
      </c>
      <c r="B26" s="1" t="s">
        <v>156</v>
      </c>
      <c r="C26" s="19" t="s">
        <v>52</v>
      </c>
      <c r="D26" t="s">
        <v>39</v>
      </c>
      <c r="E26" s="17" t="s">
        <v>31</v>
      </c>
      <c r="F26" t="s">
        <v>32</v>
      </c>
      <c r="G26" t="s">
        <v>40</v>
      </c>
      <c r="H26" s="19" t="s">
        <v>157</v>
      </c>
      <c r="I26" s="20" t="s">
        <v>158</v>
      </c>
      <c r="J26">
        <v>2009</v>
      </c>
      <c r="K26" s="16" t="s">
        <v>105</v>
      </c>
      <c r="L26" s="6">
        <v>43594</v>
      </c>
      <c r="Y26">
        <v>5060846</v>
      </c>
      <c r="Z26">
        <v>2019</v>
      </c>
      <c r="AA26">
        <v>54</v>
      </c>
    </row>
    <row r="27" spans="1:27">
      <c r="A27" s="1" t="s">
        <v>159</v>
      </c>
      <c r="B27" s="1" t="s">
        <v>160</v>
      </c>
      <c r="C27" s="19" t="s">
        <v>38</v>
      </c>
      <c r="D27" t="s">
        <v>39</v>
      </c>
      <c r="E27" s="17" t="s">
        <v>31</v>
      </c>
      <c r="F27" t="s">
        <v>32</v>
      </c>
      <c r="G27" t="s">
        <v>40</v>
      </c>
      <c r="H27" s="19" t="s">
        <v>161</v>
      </c>
      <c r="I27" s="20" t="s">
        <v>162</v>
      </c>
      <c r="J27">
        <v>2004</v>
      </c>
      <c r="K27" s="16">
        <v>49</v>
      </c>
      <c r="L27" s="6">
        <v>41019</v>
      </c>
      <c r="M27" t="s">
        <v>163</v>
      </c>
      <c r="N27" s="6">
        <v>42334</v>
      </c>
      <c r="O27" s="21">
        <v>969</v>
      </c>
      <c r="P27" s="6">
        <v>44113</v>
      </c>
      <c r="Y27">
        <v>13234330</v>
      </c>
      <c r="Z27">
        <v>2022</v>
      </c>
      <c r="AA27">
        <v>28</v>
      </c>
    </row>
    <row r="28" spans="1:27">
      <c r="A28" s="1" t="s">
        <v>164</v>
      </c>
      <c r="B28" s="1" t="s">
        <v>165</v>
      </c>
      <c r="C28" s="19" t="s">
        <v>38</v>
      </c>
      <c r="D28" t="s">
        <v>46</v>
      </c>
      <c r="E28" s="17" t="s">
        <v>31</v>
      </c>
      <c r="F28" t="s">
        <v>32</v>
      </c>
      <c r="G28" t="s">
        <v>33</v>
      </c>
      <c r="H28" s="19" t="s">
        <v>166</v>
      </c>
      <c r="I28" s="20" t="s">
        <v>88</v>
      </c>
      <c r="J28">
        <v>2006</v>
      </c>
      <c r="Y28" t="s">
        <v>150</v>
      </c>
      <c r="Z28" t="s">
        <v>150</v>
      </c>
    </row>
    <row r="29" spans="1:27">
      <c r="A29" s="1" t="s">
        <v>167</v>
      </c>
      <c r="B29" s="1" t="s">
        <v>168</v>
      </c>
      <c r="C29" s="19" t="s">
        <v>68</v>
      </c>
      <c r="D29" t="s">
        <v>63</v>
      </c>
      <c r="E29" s="17" t="s">
        <v>31</v>
      </c>
      <c r="F29" t="s">
        <v>32</v>
      </c>
      <c r="G29" t="s">
        <v>33</v>
      </c>
      <c r="H29" s="19" t="s">
        <v>169</v>
      </c>
      <c r="I29" s="20">
        <v>105</v>
      </c>
      <c r="J29">
        <v>2012</v>
      </c>
      <c r="K29" s="16" t="s">
        <v>170</v>
      </c>
      <c r="L29" s="6">
        <v>43564</v>
      </c>
      <c r="Y29">
        <v>19061181</v>
      </c>
      <c r="Z29">
        <v>2024</v>
      </c>
      <c r="AA29">
        <v>43</v>
      </c>
    </row>
    <row r="30" spans="1:27">
      <c r="A30" s="1" t="s">
        <v>171</v>
      </c>
      <c r="B30" s="1" t="s">
        <v>172</v>
      </c>
      <c r="C30" s="19" t="s">
        <v>52</v>
      </c>
      <c r="D30" t="s">
        <v>39</v>
      </c>
      <c r="E30" s="17" t="s">
        <v>33</v>
      </c>
    </row>
    <row r="31" spans="1:27">
      <c r="A31" s="1" t="s">
        <v>173</v>
      </c>
      <c r="B31" s="1" t="s">
        <v>174</v>
      </c>
      <c r="C31" s="19" t="s">
        <v>38</v>
      </c>
      <c r="D31" t="s">
        <v>46</v>
      </c>
      <c r="E31" s="17" t="s">
        <v>33</v>
      </c>
    </row>
    <row r="32" spans="1:27">
      <c r="A32" s="1" t="s">
        <v>175</v>
      </c>
      <c r="B32" s="1" t="s">
        <v>176</v>
      </c>
      <c r="C32" s="19" t="s">
        <v>38</v>
      </c>
      <c r="D32" t="s">
        <v>39</v>
      </c>
      <c r="E32" s="17" t="s">
        <v>33</v>
      </c>
    </row>
    <row r="33" spans="1:27">
      <c r="A33" s="1" t="s">
        <v>177</v>
      </c>
      <c r="B33" s="1" t="s">
        <v>178</v>
      </c>
      <c r="C33" s="19" t="s">
        <v>29</v>
      </c>
      <c r="D33" t="s">
        <v>39</v>
      </c>
      <c r="E33" s="17" t="s">
        <v>31</v>
      </c>
      <c r="F33" t="s">
        <v>32</v>
      </c>
      <c r="G33" t="s">
        <v>33</v>
      </c>
      <c r="H33" s="19" t="s">
        <v>179</v>
      </c>
      <c r="I33" s="20" t="s">
        <v>180</v>
      </c>
      <c r="J33">
        <v>2010</v>
      </c>
      <c r="K33" s="16" t="s">
        <v>181</v>
      </c>
      <c r="L33" s="6">
        <v>43048</v>
      </c>
      <c r="M33">
        <v>1058</v>
      </c>
      <c r="N33" s="6">
        <v>44138</v>
      </c>
      <c r="Y33">
        <v>16415681</v>
      </c>
      <c r="Z33">
        <v>2023</v>
      </c>
      <c r="AA33">
        <v>23</v>
      </c>
    </row>
    <row r="34" spans="1:27">
      <c r="A34" s="1" t="s">
        <v>182</v>
      </c>
      <c r="B34" s="1" t="s">
        <v>183</v>
      </c>
      <c r="C34" s="19" t="s">
        <v>52</v>
      </c>
      <c r="D34" t="s">
        <v>39</v>
      </c>
      <c r="E34" s="17" t="s">
        <v>31</v>
      </c>
      <c r="F34" t="s">
        <v>32</v>
      </c>
      <c r="G34" t="s">
        <v>33</v>
      </c>
      <c r="H34" s="19" t="s">
        <v>184</v>
      </c>
      <c r="I34" s="20" t="s">
        <v>185</v>
      </c>
      <c r="J34">
        <v>2007</v>
      </c>
      <c r="K34" s="16">
        <v>2</v>
      </c>
      <c r="L34" s="6">
        <v>42011</v>
      </c>
      <c r="Y34">
        <v>2697218</v>
      </c>
      <c r="Z34">
        <v>2018</v>
      </c>
      <c r="AA34">
        <v>23</v>
      </c>
    </row>
    <row r="35" spans="1:27">
      <c r="A35" s="1" t="s">
        <v>186</v>
      </c>
      <c r="B35" s="1" t="s">
        <v>187</v>
      </c>
      <c r="C35" s="19" t="s">
        <v>52</v>
      </c>
      <c r="D35" t="s">
        <v>39</v>
      </c>
      <c r="E35" s="17" t="s">
        <v>33</v>
      </c>
    </row>
    <row r="36" spans="1:27">
      <c r="A36" s="1" t="s">
        <v>188</v>
      </c>
      <c r="B36" s="1" t="s">
        <v>189</v>
      </c>
      <c r="C36" s="19" t="s">
        <v>29</v>
      </c>
      <c r="D36" t="s">
        <v>39</v>
      </c>
      <c r="E36" s="17" t="s">
        <v>31</v>
      </c>
      <c r="F36" t="s">
        <v>32</v>
      </c>
      <c r="G36" t="s">
        <v>33</v>
      </c>
      <c r="H36" s="19" t="s">
        <v>190</v>
      </c>
      <c r="I36" s="20">
        <v>59</v>
      </c>
      <c r="J36">
        <v>2012</v>
      </c>
      <c r="K36" s="16" t="s">
        <v>191</v>
      </c>
      <c r="L36" s="6">
        <v>41901</v>
      </c>
      <c r="Y36" t="s">
        <v>150</v>
      </c>
      <c r="Z36" t="s">
        <v>150</v>
      </c>
    </row>
    <row r="37" spans="1:27">
      <c r="A37" s="1" t="s">
        <v>192</v>
      </c>
      <c r="B37" s="1" t="s">
        <v>193</v>
      </c>
      <c r="C37" s="19" t="s">
        <v>140</v>
      </c>
      <c r="D37" t="s">
        <v>123</v>
      </c>
      <c r="E37" s="17" t="s">
        <v>194</v>
      </c>
      <c r="H37" t="s">
        <v>195</v>
      </c>
    </row>
    <row r="38" spans="1:27">
      <c r="A38" s="1" t="s">
        <v>196</v>
      </c>
      <c r="B38" s="1" t="s">
        <v>197</v>
      </c>
      <c r="C38" s="19" t="s">
        <v>52</v>
      </c>
      <c r="D38" t="s">
        <v>63</v>
      </c>
      <c r="E38" s="17" t="s">
        <v>31</v>
      </c>
      <c r="F38" t="s">
        <v>32</v>
      </c>
      <c r="G38" t="s">
        <v>40</v>
      </c>
      <c r="H38" s="19" t="s">
        <v>198</v>
      </c>
      <c r="I38" s="20">
        <v>185</v>
      </c>
      <c r="J38">
        <v>2013</v>
      </c>
      <c r="K38" s="17">
        <v>3017</v>
      </c>
      <c r="L38" s="6">
        <v>45169</v>
      </c>
      <c r="Y38">
        <v>16359494</v>
      </c>
      <c r="Z38">
        <v>2023</v>
      </c>
      <c r="AA38">
        <v>28</v>
      </c>
    </row>
    <row r="39" spans="1:27">
      <c r="A39" s="1" t="s">
        <v>199</v>
      </c>
      <c r="B39" s="1" t="s">
        <v>200</v>
      </c>
      <c r="C39" s="19" t="s">
        <v>38</v>
      </c>
      <c r="D39" t="s">
        <v>39</v>
      </c>
      <c r="E39" s="17" t="s">
        <v>31</v>
      </c>
      <c r="F39" t="s">
        <v>32</v>
      </c>
      <c r="G39" t="s">
        <v>33</v>
      </c>
      <c r="H39" s="19" t="s">
        <v>201</v>
      </c>
      <c r="I39" s="20">
        <v>135</v>
      </c>
      <c r="J39">
        <v>2014</v>
      </c>
      <c r="K39" s="16">
        <v>3332</v>
      </c>
      <c r="L39" s="6">
        <v>45231</v>
      </c>
      <c r="Y39" t="s">
        <v>116</v>
      </c>
      <c r="Z39" t="s">
        <v>116</v>
      </c>
    </row>
    <row r="40" spans="1:27">
      <c r="A40" s="1" t="s">
        <v>202</v>
      </c>
      <c r="B40" s="1" t="s">
        <v>203</v>
      </c>
      <c r="C40" s="19" t="s">
        <v>38</v>
      </c>
      <c r="D40" t="s">
        <v>39</v>
      </c>
      <c r="E40" s="17" t="s">
        <v>31</v>
      </c>
      <c r="F40" t="s">
        <v>32</v>
      </c>
      <c r="G40" t="s">
        <v>33</v>
      </c>
      <c r="H40" s="19" t="s">
        <v>204</v>
      </c>
      <c r="I40" s="20">
        <v>109</v>
      </c>
      <c r="J40">
        <v>2012</v>
      </c>
      <c r="K40" s="16">
        <v>753</v>
      </c>
      <c r="L40" s="6">
        <v>45365</v>
      </c>
      <c r="Y40" t="s">
        <v>116</v>
      </c>
      <c r="Z40" t="s">
        <v>205</v>
      </c>
    </row>
    <row r="41" spans="1:27">
      <c r="A41" s="1" t="s">
        <v>206</v>
      </c>
      <c r="B41" s="1" t="s">
        <v>207</v>
      </c>
      <c r="C41" s="19" t="s">
        <v>140</v>
      </c>
      <c r="D41" t="s">
        <v>123</v>
      </c>
      <c r="E41" s="17" t="s">
        <v>31</v>
      </c>
      <c r="F41" t="s">
        <v>32</v>
      </c>
      <c r="G41" t="s">
        <v>33</v>
      </c>
      <c r="H41" s="19" t="s">
        <v>208</v>
      </c>
      <c r="I41" s="20">
        <v>37</v>
      </c>
      <c r="J41">
        <v>2015</v>
      </c>
      <c r="Y41">
        <v>5336932</v>
      </c>
      <c r="Z41">
        <v>2015</v>
      </c>
      <c r="AA41">
        <v>9</v>
      </c>
    </row>
    <row r="42" spans="1:27">
      <c r="A42" s="1" t="s">
        <v>209</v>
      </c>
      <c r="B42" s="1" t="s">
        <v>210</v>
      </c>
      <c r="C42" s="19" t="s">
        <v>140</v>
      </c>
      <c r="D42" t="s">
        <v>123</v>
      </c>
      <c r="E42" s="17" t="s">
        <v>33</v>
      </c>
    </row>
    <row r="43" spans="1:27">
      <c r="A43" s="1" t="s">
        <v>211</v>
      </c>
      <c r="B43" s="1" t="s">
        <v>212</v>
      </c>
      <c r="C43" s="19" t="s">
        <v>52</v>
      </c>
      <c r="D43" t="s">
        <v>30</v>
      </c>
      <c r="E43" s="17" t="s">
        <v>31</v>
      </c>
      <c r="F43" t="s">
        <v>32</v>
      </c>
      <c r="G43" t="s">
        <v>33</v>
      </c>
      <c r="H43" s="19" t="s">
        <v>213</v>
      </c>
      <c r="I43" s="20">
        <v>50</v>
      </c>
      <c r="J43">
        <v>2015</v>
      </c>
      <c r="Y43">
        <v>526171</v>
      </c>
      <c r="Z43">
        <v>2015</v>
      </c>
      <c r="AA43">
        <v>20</v>
      </c>
    </row>
    <row r="44" spans="1:27">
      <c r="A44" s="1" t="s">
        <v>214</v>
      </c>
      <c r="B44" s="1" t="s">
        <v>215</v>
      </c>
      <c r="C44" s="19" t="s">
        <v>140</v>
      </c>
      <c r="D44" t="s">
        <v>123</v>
      </c>
      <c r="E44" s="17" t="s">
        <v>31</v>
      </c>
      <c r="F44" t="s">
        <v>32</v>
      </c>
      <c r="G44" t="s">
        <v>33</v>
      </c>
      <c r="H44" s="19" t="s">
        <v>216</v>
      </c>
      <c r="I44" s="20">
        <v>123</v>
      </c>
      <c r="J44">
        <v>2012</v>
      </c>
      <c r="K44" t="s">
        <v>217</v>
      </c>
      <c r="L44" s="6">
        <v>45096</v>
      </c>
      <c r="Y44">
        <v>15048578</v>
      </c>
      <c r="Z44">
        <v>2023</v>
      </c>
      <c r="AA44">
        <v>23</v>
      </c>
    </row>
    <row r="45" spans="1:27">
      <c r="A45" s="1" t="s">
        <v>218</v>
      </c>
      <c r="B45" s="1" t="s">
        <v>219</v>
      </c>
      <c r="C45" s="19" t="s">
        <v>68</v>
      </c>
      <c r="D45" t="s">
        <v>63</v>
      </c>
      <c r="E45" s="17" t="s">
        <v>31</v>
      </c>
      <c r="F45" t="s">
        <v>32</v>
      </c>
      <c r="G45" t="s">
        <v>69</v>
      </c>
      <c r="H45" s="19" t="s">
        <v>220</v>
      </c>
      <c r="I45" s="20">
        <v>89</v>
      </c>
      <c r="J45">
        <v>2016</v>
      </c>
      <c r="K45">
        <v>463</v>
      </c>
      <c r="L45" s="6">
        <v>44973</v>
      </c>
      <c r="Y45">
        <v>13640055</v>
      </c>
      <c r="Z45">
        <v>2023</v>
      </c>
      <c r="AA45">
        <v>20</v>
      </c>
    </row>
    <row r="46" spans="1:27">
      <c r="A46" s="1" t="s">
        <v>221</v>
      </c>
      <c r="B46" s="1" t="s">
        <v>222</v>
      </c>
      <c r="C46" s="19" t="s">
        <v>140</v>
      </c>
      <c r="D46" t="s">
        <v>123</v>
      </c>
      <c r="E46" s="17" t="s">
        <v>31</v>
      </c>
      <c r="F46" t="s">
        <v>32</v>
      </c>
      <c r="G46" t="s">
        <v>33</v>
      </c>
      <c r="H46" s="19" t="s">
        <v>223</v>
      </c>
      <c r="I46" s="20">
        <v>101</v>
      </c>
      <c r="J46">
        <v>2006</v>
      </c>
      <c r="K46" s="16">
        <v>1</v>
      </c>
      <c r="L46" s="6">
        <v>43392</v>
      </c>
      <c r="M46" t="s">
        <v>65</v>
      </c>
      <c r="N46" s="6" t="s">
        <v>65</v>
      </c>
      <c r="O46" s="21" t="s">
        <v>65</v>
      </c>
      <c r="P46" s="6" t="s">
        <v>65</v>
      </c>
      <c r="Q46" s="15" t="s">
        <v>65</v>
      </c>
      <c r="R46" s="6" t="s">
        <v>65</v>
      </c>
      <c r="S46" t="s">
        <v>65</v>
      </c>
      <c r="T46" s="6" t="s">
        <v>65</v>
      </c>
      <c r="U46" t="s">
        <v>65</v>
      </c>
      <c r="V46" s="6" t="s">
        <v>65</v>
      </c>
      <c r="Y46">
        <v>4089015</v>
      </c>
      <c r="Z46">
        <v>2018</v>
      </c>
      <c r="AA46">
        <v>22</v>
      </c>
    </row>
    <row r="47" spans="1:27">
      <c r="A47" s="1" t="s">
        <v>224</v>
      </c>
      <c r="B47" s="1" t="s">
        <v>225</v>
      </c>
      <c r="C47" s="19" t="s">
        <v>52</v>
      </c>
      <c r="D47" t="s">
        <v>30</v>
      </c>
      <c r="E47" s="17" t="s">
        <v>33</v>
      </c>
      <c r="H47" s="19" t="s">
        <v>226</v>
      </c>
    </row>
    <row r="48" spans="1:27">
      <c r="A48" s="1" t="s">
        <v>227</v>
      </c>
      <c r="B48" s="1" t="s">
        <v>228</v>
      </c>
      <c r="C48" s="19" t="s">
        <v>52</v>
      </c>
      <c r="D48" t="s">
        <v>30</v>
      </c>
      <c r="E48" s="17" t="s">
        <v>31</v>
      </c>
      <c r="F48" t="s">
        <v>32</v>
      </c>
      <c r="G48" t="s">
        <v>33</v>
      </c>
      <c r="H48" s="19" t="s">
        <v>229</v>
      </c>
      <c r="I48" s="20" t="s">
        <v>230</v>
      </c>
      <c r="J48">
        <v>2001</v>
      </c>
      <c r="K48" s="16" t="s">
        <v>231</v>
      </c>
      <c r="L48" s="6">
        <v>43454</v>
      </c>
      <c r="Y48">
        <v>4701116</v>
      </c>
      <c r="Z48">
        <v>2019</v>
      </c>
      <c r="AA48">
        <v>34</v>
      </c>
    </row>
    <row r="49" spans="1:27">
      <c r="A49" s="1" t="s">
        <v>232</v>
      </c>
      <c r="B49" s="1" t="s">
        <v>233</v>
      </c>
      <c r="C49" s="19" t="s">
        <v>140</v>
      </c>
      <c r="D49" t="s">
        <v>123</v>
      </c>
      <c r="E49" s="17" t="s">
        <v>31</v>
      </c>
      <c r="F49" t="s">
        <v>32</v>
      </c>
      <c r="G49" t="s">
        <v>69</v>
      </c>
      <c r="H49" s="19" t="s">
        <v>234</v>
      </c>
      <c r="I49" s="20">
        <v>37</v>
      </c>
      <c r="J49">
        <v>2006</v>
      </c>
      <c r="K49" s="16">
        <v>182</v>
      </c>
      <c r="L49" s="6">
        <v>41376</v>
      </c>
      <c r="M49">
        <v>5</v>
      </c>
      <c r="N49" s="6">
        <v>42873</v>
      </c>
      <c r="Y49">
        <v>1621010</v>
      </c>
      <c r="Z49">
        <v>2017</v>
      </c>
      <c r="AA49">
        <v>17</v>
      </c>
    </row>
    <row r="50" spans="1:27">
      <c r="A50" s="1" t="s">
        <v>235</v>
      </c>
      <c r="B50" s="1" t="s">
        <v>236</v>
      </c>
      <c r="C50" s="19" t="s">
        <v>52</v>
      </c>
      <c r="D50" t="s">
        <v>30</v>
      </c>
      <c r="E50" s="17" t="s">
        <v>31</v>
      </c>
      <c r="F50" t="s">
        <v>32</v>
      </c>
      <c r="G50" t="s">
        <v>40</v>
      </c>
      <c r="H50" s="19" t="s">
        <v>237</v>
      </c>
      <c r="I50" s="20" t="s">
        <v>238</v>
      </c>
      <c r="J50">
        <v>2012</v>
      </c>
      <c r="K50" s="16">
        <v>1054</v>
      </c>
      <c r="L50" s="6">
        <v>44146</v>
      </c>
      <c r="Y50" t="s">
        <v>116</v>
      </c>
      <c r="Z50" t="s">
        <v>116</v>
      </c>
    </row>
    <row r="51" spans="1:27">
      <c r="A51" s="1" t="s">
        <v>239</v>
      </c>
      <c r="B51" s="1" t="s">
        <v>240</v>
      </c>
      <c r="C51" s="19" t="s">
        <v>140</v>
      </c>
      <c r="D51" t="s">
        <v>123</v>
      </c>
      <c r="E51" s="17" t="s">
        <v>31</v>
      </c>
      <c r="F51" t="s">
        <v>32</v>
      </c>
      <c r="G51" t="s">
        <v>33</v>
      </c>
      <c r="H51" s="19" t="s">
        <v>241</v>
      </c>
      <c r="I51" s="20" t="s">
        <v>242</v>
      </c>
      <c r="J51">
        <v>2011</v>
      </c>
      <c r="Y51" t="s">
        <v>150</v>
      </c>
      <c r="Z51" t="s">
        <v>150</v>
      </c>
    </row>
    <row r="52" spans="1:27">
      <c r="A52" s="1" t="s">
        <v>243</v>
      </c>
      <c r="B52" s="1" t="s">
        <v>244</v>
      </c>
      <c r="C52" s="19" t="s">
        <v>140</v>
      </c>
      <c r="D52" t="s">
        <v>123</v>
      </c>
      <c r="E52" s="17" t="s">
        <v>31</v>
      </c>
      <c r="F52" t="s">
        <v>32</v>
      </c>
      <c r="G52" t="s">
        <v>33</v>
      </c>
      <c r="H52" s="19" t="s">
        <v>245</v>
      </c>
      <c r="I52" s="20" t="s">
        <v>246</v>
      </c>
      <c r="J52">
        <v>2009</v>
      </c>
      <c r="K52" s="16" t="s">
        <v>247</v>
      </c>
      <c r="L52" s="6">
        <v>40451</v>
      </c>
      <c r="Y52" t="s">
        <v>150</v>
      </c>
      <c r="Z52" t="s">
        <v>150</v>
      </c>
    </row>
    <row r="53" spans="1:27">
      <c r="A53" s="1" t="s">
        <v>248</v>
      </c>
      <c r="B53" s="1" t="s">
        <v>249</v>
      </c>
      <c r="C53" s="19" t="s">
        <v>140</v>
      </c>
      <c r="D53" t="s">
        <v>123</v>
      </c>
      <c r="E53" s="17" t="s">
        <v>31</v>
      </c>
      <c r="F53" t="s">
        <v>32</v>
      </c>
      <c r="G53" t="s">
        <v>33</v>
      </c>
      <c r="H53" s="19" t="s">
        <v>250</v>
      </c>
      <c r="I53" s="20">
        <v>32</v>
      </c>
      <c r="J53">
        <v>2003</v>
      </c>
      <c r="K53" s="16">
        <v>74</v>
      </c>
      <c r="L53" s="6">
        <v>41815</v>
      </c>
      <c r="M53">
        <v>1123</v>
      </c>
      <c r="N53" s="6">
        <v>44174</v>
      </c>
      <c r="Y53" t="s">
        <v>116</v>
      </c>
      <c r="Z53" t="s">
        <v>116</v>
      </c>
    </row>
    <row r="54" spans="1:27">
      <c r="A54" s="1" t="s">
        <v>251</v>
      </c>
      <c r="B54" s="1" t="s">
        <v>252</v>
      </c>
      <c r="C54" s="19" t="s">
        <v>52</v>
      </c>
      <c r="D54" t="s">
        <v>63</v>
      </c>
      <c r="E54" s="17" t="s">
        <v>31</v>
      </c>
      <c r="F54" t="s">
        <v>32</v>
      </c>
      <c r="G54" t="s">
        <v>33</v>
      </c>
      <c r="H54" s="19" t="s">
        <v>253</v>
      </c>
      <c r="I54" s="20" t="s">
        <v>254</v>
      </c>
      <c r="J54">
        <v>2002</v>
      </c>
      <c r="Y54" t="s">
        <v>150</v>
      </c>
      <c r="Z54" t="s">
        <v>150</v>
      </c>
    </row>
    <row r="55" spans="1:27">
      <c r="A55" s="1" t="s">
        <v>255</v>
      </c>
      <c r="B55" s="1" t="s">
        <v>256</v>
      </c>
      <c r="C55" s="19" t="s">
        <v>140</v>
      </c>
      <c r="D55" t="s">
        <v>123</v>
      </c>
      <c r="E55" s="17" t="s">
        <v>31</v>
      </c>
      <c r="F55" t="s">
        <v>32</v>
      </c>
      <c r="G55" t="s">
        <v>33</v>
      </c>
      <c r="H55" s="19" t="s">
        <v>257</v>
      </c>
      <c r="I55" s="20" t="s">
        <v>258</v>
      </c>
      <c r="J55">
        <v>2010</v>
      </c>
      <c r="Y55" t="s">
        <v>150</v>
      </c>
      <c r="Z55" t="s">
        <v>150</v>
      </c>
    </row>
    <row r="56" spans="1:27">
      <c r="A56" s="1" t="s">
        <v>259</v>
      </c>
      <c r="B56" s="1" t="s">
        <v>260</v>
      </c>
      <c r="C56" s="19" t="s">
        <v>38</v>
      </c>
      <c r="D56" t="s">
        <v>39</v>
      </c>
      <c r="E56" s="17" t="s">
        <v>31</v>
      </c>
      <c r="F56" t="s">
        <v>32</v>
      </c>
      <c r="G56" t="s">
        <v>33</v>
      </c>
      <c r="H56" s="19" t="s">
        <v>261</v>
      </c>
      <c r="I56" s="20" t="s">
        <v>262</v>
      </c>
      <c r="J56">
        <v>2004</v>
      </c>
      <c r="K56" s="16">
        <v>241</v>
      </c>
      <c r="L56" s="6">
        <v>41563</v>
      </c>
      <c r="Y56" t="s">
        <v>150</v>
      </c>
      <c r="Z56" t="s">
        <v>150</v>
      </c>
    </row>
    <row r="57" spans="1:27">
      <c r="A57" s="1" t="s">
        <v>263</v>
      </c>
      <c r="B57" s="1" t="s">
        <v>264</v>
      </c>
      <c r="C57" s="19" t="s">
        <v>265</v>
      </c>
      <c r="D57" t="s">
        <v>46</v>
      </c>
      <c r="E57" s="17" t="s">
        <v>31</v>
      </c>
      <c r="F57" t="s">
        <v>32</v>
      </c>
      <c r="G57" t="s">
        <v>33</v>
      </c>
      <c r="H57" s="19" t="s">
        <v>266</v>
      </c>
      <c r="I57" s="20" t="s">
        <v>267</v>
      </c>
      <c r="J57">
        <v>2004</v>
      </c>
      <c r="K57" s="16" t="s">
        <v>185</v>
      </c>
      <c r="L57" s="6">
        <v>39541</v>
      </c>
      <c r="M57">
        <v>183</v>
      </c>
      <c r="N57" s="6">
        <v>41376</v>
      </c>
      <c r="O57" s="21">
        <v>499</v>
      </c>
      <c r="P57" s="6">
        <v>44410</v>
      </c>
      <c r="Y57">
        <v>9317382</v>
      </c>
      <c r="Z57">
        <v>2021</v>
      </c>
      <c r="AA57">
        <v>12</v>
      </c>
    </row>
    <row r="58" spans="1:27">
      <c r="A58" s="1" t="s">
        <v>268</v>
      </c>
      <c r="B58" s="1" t="s">
        <v>269</v>
      </c>
      <c r="C58" s="19" t="s">
        <v>29</v>
      </c>
      <c r="D58" t="s">
        <v>39</v>
      </c>
      <c r="E58" s="17" t="s">
        <v>31</v>
      </c>
      <c r="F58" t="s">
        <v>32</v>
      </c>
      <c r="G58" t="s">
        <v>33</v>
      </c>
      <c r="H58" s="19" t="s">
        <v>270</v>
      </c>
      <c r="I58" s="20" t="s">
        <v>247</v>
      </c>
      <c r="J58">
        <v>2002</v>
      </c>
      <c r="K58" s="16" t="s">
        <v>271</v>
      </c>
      <c r="L58" s="6">
        <v>38005</v>
      </c>
      <c r="M58" t="s">
        <v>272</v>
      </c>
      <c r="N58" s="6">
        <v>40417</v>
      </c>
      <c r="O58" s="21">
        <v>3</v>
      </c>
      <c r="P58" s="6">
        <v>42993</v>
      </c>
      <c r="Y58">
        <v>4075481</v>
      </c>
      <c r="Z58">
        <v>2018</v>
      </c>
      <c r="AA58">
        <v>26</v>
      </c>
    </row>
    <row r="59" spans="1:27">
      <c r="A59" s="1" t="s">
        <v>273</v>
      </c>
      <c r="B59" s="1" t="s">
        <v>274</v>
      </c>
      <c r="C59" s="19" t="s">
        <v>29</v>
      </c>
      <c r="D59" t="s">
        <v>39</v>
      </c>
      <c r="E59" s="17" t="s">
        <v>31</v>
      </c>
      <c r="F59" t="s">
        <v>32</v>
      </c>
      <c r="G59" t="s">
        <v>40</v>
      </c>
      <c r="H59" s="19" t="s">
        <v>275</v>
      </c>
      <c r="I59" s="20" t="s">
        <v>276</v>
      </c>
      <c r="J59">
        <v>2006</v>
      </c>
      <c r="K59" s="16" t="s">
        <v>100</v>
      </c>
      <c r="L59" s="6">
        <v>40745</v>
      </c>
      <c r="M59">
        <v>221</v>
      </c>
      <c r="N59" s="6">
        <v>41505</v>
      </c>
      <c r="O59" s="21">
        <v>367</v>
      </c>
      <c r="P59" s="6">
        <v>42583</v>
      </c>
      <c r="Q59" s="15">
        <v>541</v>
      </c>
      <c r="R59" s="6">
        <v>44435</v>
      </c>
      <c r="Y59">
        <v>9630972</v>
      </c>
      <c r="Z59">
        <v>2021</v>
      </c>
      <c r="AA59">
        <v>18</v>
      </c>
    </row>
    <row r="60" spans="1:27">
      <c r="A60" s="1" t="s">
        <v>277</v>
      </c>
      <c r="B60" s="1" t="s">
        <v>278</v>
      </c>
      <c r="C60" s="19" t="s">
        <v>38</v>
      </c>
      <c r="D60" t="s">
        <v>63</v>
      </c>
      <c r="E60" s="17" t="s">
        <v>194</v>
      </c>
      <c r="H60" s="19" t="s">
        <v>226</v>
      </c>
    </row>
    <row r="61" spans="1:27">
      <c r="A61" s="1" t="s">
        <v>279</v>
      </c>
      <c r="B61" s="1" t="s">
        <v>280</v>
      </c>
      <c r="C61" s="19" t="s">
        <v>68</v>
      </c>
      <c r="D61" t="s">
        <v>63</v>
      </c>
      <c r="E61" s="17" t="s">
        <v>31</v>
      </c>
      <c r="F61" t="s">
        <v>32</v>
      </c>
      <c r="G61" t="s">
        <v>33</v>
      </c>
      <c r="H61" s="19" t="s">
        <v>281</v>
      </c>
      <c r="I61" s="20" t="s">
        <v>282</v>
      </c>
      <c r="J61">
        <v>2024</v>
      </c>
      <c r="Y61" t="s">
        <v>116</v>
      </c>
      <c r="Z61" t="s">
        <v>116</v>
      </c>
    </row>
    <row r="62" spans="1:27">
      <c r="A62" s="1" t="s">
        <v>283</v>
      </c>
      <c r="B62" s="1" t="s">
        <v>284</v>
      </c>
      <c r="C62" s="19" t="s">
        <v>140</v>
      </c>
      <c r="D62" t="s">
        <v>123</v>
      </c>
      <c r="E62" s="17" t="s">
        <v>31</v>
      </c>
      <c r="F62" t="s">
        <v>32</v>
      </c>
      <c r="G62" t="s">
        <v>33</v>
      </c>
      <c r="H62" s="19" t="s">
        <v>285</v>
      </c>
      <c r="I62" s="20">
        <v>20</v>
      </c>
      <c r="J62">
        <v>2014</v>
      </c>
      <c r="Y62" t="s">
        <v>150</v>
      </c>
      <c r="Z62" t="s">
        <v>150</v>
      </c>
    </row>
    <row r="63" spans="1:27">
      <c r="A63" s="1" t="s">
        <v>286</v>
      </c>
      <c r="B63" s="1" t="s">
        <v>287</v>
      </c>
      <c r="C63" s="19" t="s">
        <v>140</v>
      </c>
      <c r="D63" t="s">
        <v>123</v>
      </c>
      <c r="E63" s="17" t="s">
        <v>31</v>
      </c>
      <c r="F63" t="s">
        <v>32</v>
      </c>
      <c r="G63" t="s">
        <v>33</v>
      </c>
      <c r="H63" s="19" t="s">
        <v>288</v>
      </c>
      <c r="I63" s="20" t="s">
        <v>289</v>
      </c>
      <c r="J63">
        <v>2008</v>
      </c>
      <c r="Y63" t="s">
        <v>150</v>
      </c>
      <c r="Z63" t="s">
        <v>150</v>
      </c>
      <c r="AA63">
        <v>15</v>
      </c>
    </row>
    <row r="64" spans="1:27">
      <c r="A64" s="1" t="s">
        <v>290</v>
      </c>
      <c r="B64" s="1" t="s">
        <v>291</v>
      </c>
      <c r="C64" s="19" t="s">
        <v>68</v>
      </c>
      <c r="D64" t="s">
        <v>63</v>
      </c>
      <c r="E64" s="17" t="s">
        <v>31</v>
      </c>
      <c r="F64" t="s">
        <v>32</v>
      </c>
      <c r="G64" t="s">
        <v>33</v>
      </c>
      <c r="H64" s="19" t="s">
        <v>292</v>
      </c>
      <c r="I64" s="20" t="s">
        <v>293</v>
      </c>
      <c r="J64">
        <v>2006</v>
      </c>
      <c r="K64" s="16" t="s">
        <v>294</v>
      </c>
      <c r="L64" s="6">
        <v>42251</v>
      </c>
      <c r="Y64">
        <v>6041772</v>
      </c>
      <c r="Z64">
        <v>2015</v>
      </c>
      <c r="AA64">
        <v>9</v>
      </c>
    </row>
    <row r="65" spans="1:27">
      <c r="A65" s="1" t="s">
        <v>295</v>
      </c>
      <c r="B65" s="1" t="s">
        <v>296</v>
      </c>
      <c r="C65" s="19" t="s">
        <v>134</v>
      </c>
      <c r="D65" t="s">
        <v>30</v>
      </c>
      <c r="E65" s="17" t="s">
        <v>31</v>
      </c>
      <c r="F65" t="s">
        <v>32</v>
      </c>
      <c r="G65" t="s">
        <v>33</v>
      </c>
      <c r="H65" s="19" t="s">
        <v>297</v>
      </c>
      <c r="I65" s="20" t="s">
        <v>110</v>
      </c>
      <c r="J65">
        <v>2003</v>
      </c>
      <c r="K65" s="16" t="s">
        <v>298</v>
      </c>
      <c r="L65" s="6">
        <v>38195</v>
      </c>
      <c r="M65" t="s">
        <v>299</v>
      </c>
      <c r="N65" s="6">
        <v>38582</v>
      </c>
      <c r="O65" s="21">
        <v>82</v>
      </c>
      <c r="P65" s="6">
        <v>41848</v>
      </c>
      <c r="Y65" t="s">
        <v>150</v>
      </c>
      <c r="Z65" t="s">
        <v>150</v>
      </c>
      <c r="AA65">
        <v>28</v>
      </c>
    </row>
    <row r="66" spans="1:27">
      <c r="A66" s="1" t="s">
        <v>300</v>
      </c>
      <c r="B66" s="1" t="s">
        <v>301</v>
      </c>
      <c r="C66" s="19" t="s">
        <v>29</v>
      </c>
      <c r="D66" t="s">
        <v>39</v>
      </c>
      <c r="E66" s="17" t="s">
        <v>31</v>
      </c>
      <c r="F66" t="s">
        <v>32</v>
      </c>
      <c r="G66" t="s">
        <v>33</v>
      </c>
      <c r="H66" s="19" t="s">
        <v>302</v>
      </c>
      <c r="I66" s="20">
        <v>44</v>
      </c>
      <c r="J66">
        <v>2012</v>
      </c>
      <c r="K66" s="16" t="s">
        <v>303</v>
      </c>
      <c r="L66" s="6">
        <v>41927</v>
      </c>
      <c r="Y66" t="s">
        <v>150</v>
      </c>
      <c r="Z66" t="s">
        <v>150</v>
      </c>
      <c r="AA66">
        <v>32</v>
      </c>
    </row>
    <row r="67" spans="1:27">
      <c r="A67" s="1" t="s">
        <v>304</v>
      </c>
      <c r="B67" s="1" t="s">
        <v>305</v>
      </c>
      <c r="C67" s="19" t="s">
        <v>140</v>
      </c>
      <c r="D67" t="s">
        <v>123</v>
      </c>
      <c r="E67" s="17" t="s">
        <v>31</v>
      </c>
      <c r="F67" t="s">
        <v>32</v>
      </c>
      <c r="G67" t="s">
        <v>33</v>
      </c>
      <c r="H67" s="19" t="s">
        <v>306</v>
      </c>
      <c r="I67" s="20" t="s">
        <v>307</v>
      </c>
      <c r="J67">
        <v>2009</v>
      </c>
      <c r="Y67" t="s">
        <v>150</v>
      </c>
      <c r="Z67" t="s">
        <v>150</v>
      </c>
      <c r="AA67">
        <v>15</v>
      </c>
    </row>
    <row r="68" spans="1:27">
      <c r="A68" s="1" t="s">
        <v>308</v>
      </c>
      <c r="B68" s="1" t="s">
        <v>309</v>
      </c>
      <c r="C68" s="19" t="s">
        <v>52</v>
      </c>
      <c r="D68" t="s">
        <v>39</v>
      </c>
      <c r="E68" s="17" t="s">
        <v>31</v>
      </c>
      <c r="F68" t="s">
        <v>32</v>
      </c>
      <c r="G68" t="s">
        <v>33</v>
      </c>
      <c r="H68" s="19" t="s">
        <v>310</v>
      </c>
      <c r="I68" s="20" t="s">
        <v>311</v>
      </c>
      <c r="J68">
        <v>2012</v>
      </c>
      <c r="Y68" t="s">
        <v>150</v>
      </c>
      <c r="Z68" t="s">
        <v>150</v>
      </c>
      <c r="AA68">
        <v>29</v>
      </c>
    </row>
    <row r="69" spans="1:27">
      <c r="A69" s="1" t="s">
        <v>312</v>
      </c>
      <c r="B69" s="1" t="s">
        <v>313</v>
      </c>
      <c r="C69" s="19" t="s">
        <v>68</v>
      </c>
      <c r="D69" t="s">
        <v>63</v>
      </c>
      <c r="E69" s="17" t="s">
        <v>31</v>
      </c>
      <c r="F69" t="s">
        <v>32</v>
      </c>
      <c r="G69" t="s">
        <v>33</v>
      </c>
      <c r="H69" s="19" t="s">
        <v>314</v>
      </c>
      <c r="I69" s="20">
        <v>105</v>
      </c>
      <c r="J69">
        <v>2014</v>
      </c>
      <c r="Y69" t="s">
        <v>315</v>
      </c>
      <c r="Z69">
        <v>2015</v>
      </c>
      <c r="AA69">
        <v>25</v>
      </c>
    </row>
    <row r="70" spans="1:27">
      <c r="A70" s="1" t="s">
        <v>316</v>
      </c>
      <c r="B70" s="1" t="s">
        <v>317</v>
      </c>
      <c r="C70" s="19" t="s">
        <v>38</v>
      </c>
      <c r="D70" t="s">
        <v>46</v>
      </c>
      <c r="E70" s="17" t="s">
        <v>31</v>
      </c>
      <c r="F70" t="s">
        <v>32</v>
      </c>
      <c r="G70" t="s">
        <v>33</v>
      </c>
      <c r="H70" s="19" t="s">
        <v>318</v>
      </c>
      <c r="I70" s="20" t="s">
        <v>60</v>
      </c>
      <c r="J70">
        <v>2011</v>
      </c>
      <c r="K70" s="16" t="s">
        <v>319</v>
      </c>
      <c r="L70" s="6">
        <v>41897</v>
      </c>
      <c r="Y70" t="s">
        <v>150</v>
      </c>
      <c r="Z70" t="s">
        <v>150</v>
      </c>
    </row>
    <row r="71" spans="1:27">
      <c r="A71" s="1" t="s">
        <v>320</v>
      </c>
      <c r="B71" s="1" t="s">
        <v>321</v>
      </c>
      <c r="C71" s="19" t="s">
        <v>38</v>
      </c>
      <c r="D71" t="s">
        <v>46</v>
      </c>
      <c r="E71" s="17" t="s">
        <v>31</v>
      </c>
      <c r="F71" t="s">
        <v>32</v>
      </c>
      <c r="G71" t="s">
        <v>33</v>
      </c>
      <c r="H71" s="19" t="s">
        <v>322</v>
      </c>
      <c r="I71" s="20">
        <v>45</v>
      </c>
      <c r="J71">
        <v>2012</v>
      </c>
      <c r="Y71">
        <v>6196068</v>
      </c>
      <c r="Z71">
        <v>2019</v>
      </c>
      <c r="AA71">
        <v>17</v>
      </c>
    </row>
    <row r="72" spans="1:27">
      <c r="A72" s="1" t="s">
        <v>323</v>
      </c>
      <c r="B72" s="1" t="s">
        <v>324</v>
      </c>
      <c r="C72" s="19" t="s">
        <v>52</v>
      </c>
      <c r="D72" t="s">
        <v>30</v>
      </c>
      <c r="E72" s="17" t="s">
        <v>31</v>
      </c>
      <c r="F72" t="s">
        <v>32</v>
      </c>
      <c r="G72" t="s">
        <v>33</v>
      </c>
      <c r="H72" s="19" t="s">
        <v>325</v>
      </c>
      <c r="I72" s="20">
        <v>124</v>
      </c>
      <c r="J72">
        <v>2010</v>
      </c>
      <c r="K72" s="16" t="s">
        <v>326</v>
      </c>
      <c r="L72" s="6">
        <v>43825</v>
      </c>
      <c r="Y72">
        <v>9454582</v>
      </c>
      <c r="Z72">
        <v>2021</v>
      </c>
      <c r="AA72">
        <v>15</v>
      </c>
    </row>
    <row r="73" spans="1:27">
      <c r="A73" s="1" t="s">
        <v>327</v>
      </c>
      <c r="B73" s="1" t="s">
        <v>328</v>
      </c>
      <c r="C73" s="19" t="s">
        <v>52</v>
      </c>
      <c r="D73" t="s">
        <v>30</v>
      </c>
      <c r="E73" s="17" t="s">
        <v>31</v>
      </c>
      <c r="F73" t="s">
        <v>32</v>
      </c>
      <c r="G73" t="s">
        <v>33</v>
      </c>
      <c r="H73" s="19" t="s">
        <v>329</v>
      </c>
      <c r="I73" s="20">
        <v>67</v>
      </c>
      <c r="J73">
        <v>2014</v>
      </c>
      <c r="K73" s="16">
        <v>4212</v>
      </c>
      <c r="L73" s="6">
        <v>45281</v>
      </c>
      <c r="Y73">
        <v>17360378</v>
      </c>
      <c r="Z73">
        <v>2023</v>
      </c>
      <c r="AA73">
        <v>13</v>
      </c>
    </row>
    <row r="74" spans="1:27">
      <c r="A74" s="1" t="s">
        <v>330</v>
      </c>
      <c r="B74" s="1" t="s">
        <v>331</v>
      </c>
      <c r="C74" s="19" t="s">
        <v>38</v>
      </c>
      <c r="D74" t="s">
        <v>39</v>
      </c>
      <c r="E74" s="17" t="s">
        <v>31</v>
      </c>
      <c r="F74" t="s">
        <v>32</v>
      </c>
      <c r="G74" t="s">
        <v>33</v>
      </c>
      <c r="H74" s="19" t="s">
        <v>332</v>
      </c>
      <c r="I74" s="20" t="s">
        <v>238</v>
      </c>
      <c r="J74">
        <v>2009</v>
      </c>
      <c r="K74" s="16">
        <v>142</v>
      </c>
      <c r="L74" s="6">
        <v>41303</v>
      </c>
      <c r="M74">
        <v>1</v>
      </c>
      <c r="N74" s="6">
        <v>43619</v>
      </c>
      <c r="Y74">
        <v>5164160</v>
      </c>
      <c r="Z74">
        <v>2019</v>
      </c>
      <c r="AA74">
        <v>17</v>
      </c>
    </row>
    <row r="75" spans="1:27">
      <c r="A75" s="1" t="s">
        <v>333</v>
      </c>
      <c r="B75" s="1" t="s">
        <v>334</v>
      </c>
      <c r="C75" s="19" t="s">
        <v>52</v>
      </c>
      <c r="D75" t="s">
        <v>30</v>
      </c>
      <c r="E75" s="17" t="s">
        <v>31</v>
      </c>
      <c r="F75" t="s">
        <v>32</v>
      </c>
      <c r="G75" t="s">
        <v>33</v>
      </c>
      <c r="H75" s="19" t="s">
        <v>335</v>
      </c>
      <c r="I75" s="20" t="s">
        <v>336</v>
      </c>
      <c r="J75">
        <v>2004</v>
      </c>
      <c r="K75" s="16" t="s">
        <v>272</v>
      </c>
      <c r="L75" s="6">
        <v>39734</v>
      </c>
      <c r="M75">
        <v>40</v>
      </c>
      <c r="N75" s="6">
        <v>40998</v>
      </c>
      <c r="Y75" t="s">
        <v>150</v>
      </c>
      <c r="Z75" t="s">
        <v>150</v>
      </c>
      <c r="AA75">
        <v>23</v>
      </c>
    </row>
    <row r="76" spans="1:27">
      <c r="A76" s="1" t="s">
        <v>337</v>
      </c>
      <c r="B76" s="1" t="s">
        <v>338</v>
      </c>
      <c r="C76" s="19" t="s">
        <v>68</v>
      </c>
      <c r="D76" t="s">
        <v>63</v>
      </c>
      <c r="E76" s="17" t="s">
        <v>31</v>
      </c>
      <c r="F76" t="s">
        <v>32</v>
      </c>
      <c r="G76" t="s">
        <v>33</v>
      </c>
      <c r="H76" s="19" t="s">
        <v>339</v>
      </c>
      <c r="I76" s="20" t="s">
        <v>120</v>
      </c>
      <c r="J76">
        <v>2005</v>
      </c>
      <c r="K76" s="16" t="s">
        <v>340</v>
      </c>
      <c r="L76" s="6">
        <v>40830</v>
      </c>
      <c r="M76">
        <v>244</v>
      </c>
      <c r="N76" s="6">
        <v>41570</v>
      </c>
      <c r="O76" s="21">
        <v>1057</v>
      </c>
      <c r="P76" s="6">
        <v>44140</v>
      </c>
      <c r="Y76">
        <v>10225888</v>
      </c>
      <c r="Z76">
        <v>2021</v>
      </c>
      <c r="AA76">
        <v>18</v>
      </c>
    </row>
    <row r="77" spans="1:27">
      <c r="A77" s="1" t="s">
        <v>341</v>
      </c>
      <c r="B77" s="1" t="s">
        <v>342</v>
      </c>
      <c r="C77" s="19" t="s">
        <v>68</v>
      </c>
      <c r="D77" t="s">
        <v>63</v>
      </c>
      <c r="E77" s="17" t="s">
        <v>31</v>
      </c>
      <c r="F77" t="s">
        <v>32</v>
      </c>
      <c r="G77" t="s">
        <v>33</v>
      </c>
      <c r="H77" s="19" t="s">
        <v>343</v>
      </c>
      <c r="I77" s="20" t="s">
        <v>344</v>
      </c>
      <c r="J77">
        <v>2008</v>
      </c>
      <c r="K77" s="16" t="s">
        <v>105</v>
      </c>
      <c r="L77" s="6">
        <v>43559</v>
      </c>
      <c r="Y77">
        <v>14785829</v>
      </c>
      <c r="Z77">
        <v>2023</v>
      </c>
      <c r="AA77">
        <v>25</v>
      </c>
    </row>
    <row r="78" spans="1:27">
      <c r="A78" s="1" t="s">
        <v>345</v>
      </c>
      <c r="B78" s="1" t="s">
        <v>346</v>
      </c>
      <c r="C78" s="19" t="s">
        <v>140</v>
      </c>
      <c r="D78" t="s">
        <v>123</v>
      </c>
      <c r="E78" s="17" t="s">
        <v>31</v>
      </c>
      <c r="F78" t="s">
        <v>32</v>
      </c>
      <c r="G78" t="s">
        <v>33</v>
      </c>
      <c r="H78" s="19" t="s">
        <v>347</v>
      </c>
      <c r="I78" s="20" t="s">
        <v>348</v>
      </c>
      <c r="J78">
        <v>2009</v>
      </c>
      <c r="K78" s="16">
        <v>72</v>
      </c>
      <c r="L78" s="6">
        <v>41085</v>
      </c>
      <c r="M78">
        <v>3</v>
      </c>
      <c r="N78" s="6">
        <v>43262</v>
      </c>
      <c r="Y78">
        <v>5228450</v>
      </c>
      <c r="Z78">
        <v>2019</v>
      </c>
      <c r="AA78">
        <v>16</v>
      </c>
    </row>
    <row r="79" spans="1:27">
      <c r="A79" s="1" t="s">
        <v>349</v>
      </c>
      <c r="B79" s="1" t="s">
        <v>350</v>
      </c>
      <c r="C79" s="19" t="s">
        <v>140</v>
      </c>
      <c r="D79" t="s">
        <v>123</v>
      </c>
      <c r="E79" s="17" t="s">
        <v>31</v>
      </c>
      <c r="F79" t="s">
        <v>32</v>
      </c>
      <c r="G79" t="s">
        <v>69</v>
      </c>
      <c r="H79" s="19" t="s">
        <v>351</v>
      </c>
      <c r="I79" s="20" t="s">
        <v>352</v>
      </c>
      <c r="J79">
        <v>2006</v>
      </c>
      <c r="K79" s="16">
        <v>259</v>
      </c>
      <c r="L79" s="6">
        <v>41613</v>
      </c>
      <c r="Y79" t="s">
        <v>150</v>
      </c>
      <c r="Z79" t="s">
        <v>150</v>
      </c>
      <c r="AA79">
        <v>14</v>
      </c>
    </row>
    <row r="80" spans="1:27">
      <c r="A80" s="1" t="s">
        <v>353</v>
      </c>
      <c r="B80" s="1" t="s">
        <v>354</v>
      </c>
      <c r="C80" s="19" t="s">
        <v>140</v>
      </c>
      <c r="D80" t="s">
        <v>123</v>
      </c>
      <c r="E80" s="17" t="s">
        <v>31</v>
      </c>
      <c r="F80" t="s">
        <v>32</v>
      </c>
      <c r="G80" t="s">
        <v>33</v>
      </c>
      <c r="H80" s="19" t="s">
        <v>355</v>
      </c>
      <c r="I80" s="20">
        <v>129</v>
      </c>
      <c r="J80">
        <v>2010</v>
      </c>
      <c r="Y80" t="s">
        <v>150</v>
      </c>
      <c r="Z80" t="s">
        <v>150</v>
      </c>
      <c r="AA80">
        <v>16</v>
      </c>
    </row>
    <row r="81" spans="1:27">
      <c r="A81" s="1" t="s">
        <v>356</v>
      </c>
      <c r="B81" s="1" t="s">
        <v>357</v>
      </c>
      <c r="C81" s="19" t="s">
        <v>38</v>
      </c>
      <c r="D81" t="s">
        <v>46</v>
      </c>
      <c r="E81" s="17" t="s">
        <v>31</v>
      </c>
      <c r="F81" t="s">
        <v>32</v>
      </c>
      <c r="G81" t="s">
        <v>40</v>
      </c>
      <c r="H81" s="19" t="s">
        <v>358</v>
      </c>
      <c r="I81" s="20" t="s">
        <v>359</v>
      </c>
      <c r="J81">
        <v>2001</v>
      </c>
      <c r="K81" s="16">
        <v>1656</v>
      </c>
      <c r="L81" s="6">
        <v>45439</v>
      </c>
      <c r="Y81">
        <v>18772467</v>
      </c>
      <c r="Z81">
        <v>2024</v>
      </c>
      <c r="AA81" s="29">
        <v>26</v>
      </c>
    </row>
    <row r="82" spans="1:27">
      <c r="A82" s="1" t="s">
        <v>360</v>
      </c>
      <c r="B82" s="1" t="s">
        <v>361</v>
      </c>
      <c r="C82" s="19" t="s">
        <v>52</v>
      </c>
      <c r="D82" t="s">
        <v>30</v>
      </c>
      <c r="E82" s="17" t="s">
        <v>31</v>
      </c>
      <c r="F82" t="s">
        <v>32</v>
      </c>
      <c r="G82" t="s">
        <v>33</v>
      </c>
      <c r="H82" s="19" t="s">
        <v>362</v>
      </c>
      <c r="I82" s="20" t="s">
        <v>344</v>
      </c>
      <c r="J82">
        <v>2004</v>
      </c>
      <c r="K82" s="16" t="s">
        <v>363</v>
      </c>
      <c r="L82" s="6">
        <v>40802</v>
      </c>
      <c r="M82">
        <v>7</v>
      </c>
      <c r="N82" s="6">
        <v>43064</v>
      </c>
      <c r="Y82">
        <v>2411061</v>
      </c>
      <c r="Z82">
        <v>2018</v>
      </c>
      <c r="AA82">
        <v>24</v>
      </c>
    </row>
    <row r="83" spans="1:27">
      <c r="A83" s="1" t="s">
        <v>364</v>
      </c>
      <c r="B83" s="1" t="s">
        <v>365</v>
      </c>
      <c r="C83" s="19" t="s">
        <v>140</v>
      </c>
      <c r="D83" t="s">
        <v>123</v>
      </c>
      <c r="E83" s="17" t="s">
        <v>31</v>
      </c>
      <c r="F83" t="s">
        <v>32</v>
      </c>
      <c r="G83" t="s">
        <v>33</v>
      </c>
      <c r="H83" s="19" t="s">
        <v>366</v>
      </c>
      <c r="I83" s="20" t="s">
        <v>272</v>
      </c>
      <c r="J83">
        <v>2003</v>
      </c>
      <c r="K83" s="16">
        <v>35</v>
      </c>
      <c r="L83" s="6">
        <v>44714</v>
      </c>
      <c r="Y83">
        <v>11254466</v>
      </c>
      <c r="Z83">
        <v>2022</v>
      </c>
      <c r="AA83">
        <v>25</v>
      </c>
    </row>
    <row r="84" spans="1:27">
      <c r="A84" s="1" t="s">
        <v>367</v>
      </c>
      <c r="B84" s="1" t="s">
        <v>368</v>
      </c>
      <c r="C84" s="19" t="s">
        <v>140</v>
      </c>
      <c r="D84" t="s">
        <v>123</v>
      </c>
      <c r="E84" s="17" t="s">
        <v>31</v>
      </c>
      <c r="F84" t="s">
        <v>32</v>
      </c>
      <c r="G84" t="s">
        <v>33</v>
      </c>
      <c r="H84" s="19" t="s">
        <v>369</v>
      </c>
      <c r="I84" s="20" t="s">
        <v>370</v>
      </c>
      <c r="J84">
        <v>2009</v>
      </c>
      <c r="Y84" t="s">
        <v>150</v>
      </c>
      <c r="Z84" t="s">
        <v>150</v>
      </c>
      <c r="AA84">
        <v>18</v>
      </c>
    </row>
    <row r="85" spans="1:27">
      <c r="A85" s="1" t="s">
        <v>371</v>
      </c>
      <c r="B85" s="1" t="s">
        <v>372</v>
      </c>
      <c r="C85" s="19" t="s">
        <v>38</v>
      </c>
      <c r="D85" t="s">
        <v>63</v>
      </c>
      <c r="E85" s="17" t="s">
        <v>33</v>
      </c>
    </row>
    <row r="86" spans="1:27">
      <c r="A86" s="1" t="s">
        <v>373</v>
      </c>
      <c r="B86" s="1" t="s">
        <v>374</v>
      </c>
      <c r="C86" s="19" t="s">
        <v>52</v>
      </c>
      <c r="D86" t="s">
        <v>39</v>
      </c>
      <c r="E86" s="17" t="s">
        <v>31</v>
      </c>
      <c r="F86" t="s">
        <v>32</v>
      </c>
      <c r="G86" t="s">
        <v>33</v>
      </c>
      <c r="H86" s="19" t="s">
        <v>375</v>
      </c>
      <c r="I86" s="20" t="s">
        <v>376</v>
      </c>
      <c r="J86">
        <v>2007</v>
      </c>
      <c r="Y86" t="s">
        <v>150</v>
      </c>
      <c r="Z86" t="s">
        <v>150</v>
      </c>
      <c r="AA86">
        <v>17</v>
      </c>
    </row>
    <row r="87" spans="1:27">
      <c r="A87" s="1" t="s">
        <v>377</v>
      </c>
      <c r="B87" s="1" t="s">
        <v>378</v>
      </c>
      <c r="C87" s="19" t="s">
        <v>140</v>
      </c>
      <c r="D87" t="s">
        <v>123</v>
      </c>
      <c r="E87" s="17" t="s">
        <v>31</v>
      </c>
      <c r="F87" t="s">
        <v>32</v>
      </c>
      <c r="G87" t="s">
        <v>33</v>
      </c>
      <c r="H87" s="19" t="s">
        <v>379</v>
      </c>
      <c r="I87" s="20" t="s">
        <v>380</v>
      </c>
      <c r="J87">
        <v>2010</v>
      </c>
      <c r="K87" s="16">
        <v>89</v>
      </c>
      <c r="L87" s="6">
        <v>41131</v>
      </c>
      <c r="Y87" t="s">
        <v>150</v>
      </c>
      <c r="Z87" t="s">
        <v>150</v>
      </c>
      <c r="AA87">
        <v>20</v>
      </c>
    </row>
    <row r="88" spans="1:27">
      <c r="A88" s="1" t="s">
        <v>381</v>
      </c>
      <c r="B88" s="1" t="s">
        <v>382</v>
      </c>
      <c r="C88" s="19" t="s">
        <v>52</v>
      </c>
      <c r="D88" t="s">
        <v>30</v>
      </c>
      <c r="E88" s="17" t="s">
        <v>31</v>
      </c>
      <c r="F88" t="s">
        <v>32</v>
      </c>
      <c r="G88" t="s">
        <v>33</v>
      </c>
      <c r="H88" s="19" t="s">
        <v>383</v>
      </c>
      <c r="I88" s="20" t="s">
        <v>384</v>
      </c>
      <c r="J88">
        <v>2002</v>
      </c>
      <c r="K88" s="16">
        <v>230</v>
      </c>
      <c r="L88" s="6">
        <v>41543</v>
      </c>
      <c r="Y88" t="s">
        <v>150</v>
      </c>
      <c r="Z88" t="s">
        <v>150</v>
      </c>
      <c r="AA88">
        <v>12</v>
      </c>
    </row>
    <row r="89" spans="1:27">
      <c r="A89" s="1" t="s">
        <v>385</v>
      </c>
      <c r="B89" s="1" t="s">
        <v>386</v>
      </c>
      <c r="C89" s="19" t="s">
        <v>52</v>
      </c>
      <c r="D89" t="s">
        <v>39</v>
      </c>
      <c r="E89" s="17" t="s">
        <v>31</v>
      </c>
      <c r="F89" t="s">
        <v>32</v>
      </c>
      <c r="G89" t="s">
        <v>33</v>
      </c>
      <c r="H89" s="19" t="s">
        <v>387</v>
      </c>
      <c r="I89" s="20" t="s">
        <v>388</v>
      </c>
      <c r="J89">
        <v>2001</v>
      </c>
      <c r="K89" s="16" t="s">
        <v>389</v>
      </c>
      <c r="L89" s="6">
        <v>39574</v>
      </c>
      <c r="M89">
        <v>243</v>
      </c>
      <c r="N89" s="6">
        <v>41563</v>
      </c>
      <c r="O89" s="21" t="s">
        <v>390</v>
      </c>
      <c r="P89" s="6">
        <v>43068</v>
      </c>
      <c r="Q89" s="15" t="s">
        <v>391</v>
      </c>
      <c r="R89" s="6">
        <v>45365</v>
      </c>
      <c r="Y89">
        <v>18620077</v>
      </c>
      <c r="Z89">
        <v>2024</v>
      </c>
      <c r="AA89">
        <v>19</v>
      </c>
    </row>
    <row r="90" spans="1:27">
      <c r="A90" s="1" t="s">
        <v>392</v>
      </c>
      <c r="B90" s="1" t="s">
        <v>393</v>
      </c>
      <c r="C90" s="19" t="s">
        <v>140</v>
      </c>
      <c r="D90" t="s">
        <v>123</v>
      </c>
      <c r="E90" s="17" t="s">
        <v>31</v>
      </c>
      <c r="F90" t="s">
        <v>32</v>
      </c>
      <c r="G90" t="s">
        <v>40</v>
      </c>
      <c r="H90" s="19" t="s">
        <v>394</v>
      </c>
      <c r="I90" s="20" t="s">
        <v>395</v>
      </c>
      <c r="J90">
        <v>2009</v>
      </c>
      <c r="K90" s="16" t="s">
        <v>396</v>
      </c>
      <c r="L90" s="6">
        <v>40788</v>
      </c>
      <c r="M90">
        <v>6</v>
      </c>
      <c r="N90" s="6">
        <v>43376</v>
      </c>
      <c r="Y90" t="s">
        <v>116</v>
      </c>
      <c r="Z90" t="s">
        <v>116</v>
      </c>
    </row>
    <row r="91" spans="1:27">
      <c r="A91" s="1" t="s">
        <v>397</v>
      </c>
      <c r="B91" s="1" t="s">
        <v>398</v>
      </c>
      <c r="C91" s="19" t="s">
        <v>140</v>
      </c>
      <c r="D91" t="s">
        <v>123</v>
      </c>
      <c r="E91" s="17" t="s">
        <v>31</v>
      </c>
      <c r="F91" t="s">
        <v>32</v>
      </c>
      <c r="G91" t="s">
        <v>40</v>
      </c>
      <c r="H91" s="19" t="s">
        <v>399</v>
      </c>
      <c r="I91" s="20" t="s">
        <v>400</v>
      </c>
      <c r="J91">
        <v>2009</v>
      </c>
      <c r="K91" s="16" t="s">
        <v>401</v>
      </c>
      <c r="L91" s="6">
        <v>43376</v>
      </c>
      <c r="Y91" t="s">
        <v>116</v>
      </c>
      <c r="Z91" t="s">
        <v>116</v>
      </c>
    </row>
    <row r="92" spans="1:27">
      <c r="A92" s="1" t="s">
        <v>402</v>
      </c>
      <c r="B92" s="1" t="s">
        <v>403</v>
      </c>
      <c r="C92" s="19" t="s">
        <v>140</v>
      </c>
      <c r="D92" t="s">
        <v>123</v>
      </c>
      <c r="E92" s="17" t="s">
        <v>31</v>
      </c>
      <c r="F92" t="s">
        <v>32</v>
      </c>
      <c r="G92" t="s">
        <v>69</v>
      </c>
      <c r="H92" s="19" t="s">
        <v>404</v>
      </c>
      <c r="I92" s="20" t="s">
        <v>405</v>
      </c>
      <c r="J92">
        <v>2006</v>
      </c>
      <c r="K92" s="16">
        <v>180</v>
      </c>
      <c r="L92" s="6">
        <v>41376</v>
      </c>
      <c r="M92">
        <v>9</v>
      </c>
      <c r="N92" s="6">
        <v>42935</v>
      </c>
      <c r="Y92">
        <v>1585214</v>
      </c>
      <c r="Z92">
        <v>2017</v>
      </c>
      <c r="AA92">
        <v>21</v>
      </c>
    </row>
    <row r="93" spans="1:27">
      <c r="A93" s="1" t="s">
        <v>406</v>
      </c>
      <c r="B93" s="1" t="s">
        <v>407</v>
      </c>
      <c r="C93" s="19" t="s">
        <v>52</v>
      </c>
      <c r="D93" t="s">
        <v>39</v>
      </c>
      <c r="E93" s="17" t="s">
        <v>31</v>
      </c>
      <c r="F93" t="s">
        <v>32</v>
      </c>
      <c r="G93" t="s">
        <v>33</v>
      </c>
      <c r="H93" s="19" t="s">
        <v>408</v>
      </c>
      <c r="I93" s="20" t="s">
        <v>100</v>
      </c>
      <c r="J93">
        <v>2005</v>
      </c>
      <c r="K93" s="16" t="s">
        <v>409</v>
      </c>
      <c r="L93" s="6">
        <v>39573</v>
      </c>
      <c r="M93">
        <v>267</v>
      </c>
      <c r="N93" s="6">
        <v>41620</v>
      </c>
      <c r="Y93" t="s">
        <v>150</v>
      </c>
      <c r="Z93" t="s">
        <v>150</v>
      </c>
      <c r="AA93">
        <v>21</v>
      </c>
    </row>
    <row r="94" spans="1:27">
      <c r="A94" s="1" t="s">
        <v>410</v>
      </c>
      <c r="B94" s="1" t="s">
        <v>411</v>
      </c>
      <c r="C94" s="19" t="s">
        <v>140</v>
      </c>
      <c r="D94" t="s">
        <v>123</v>
      </c>
      <c r="E94" s="17" t="s">
        <v>31</v>
      </c>
      <c r="F94" t="s">
        <v>32</v>
      </c>
      <c r="G94" t="s">
        <v>33</v>
      </c>
      <c r="H94" s="19" t="s">
        <v>412</v>
      </c>
      <c r="I94" s="20" t="s">
        <v>131</v>
      </c>
      <c r="J94">
        <v>2011</v>
      </c>
      <c r="K94" s="16" t="s">
        <v>105</v>
      </c>
      <c r="L94" s="6">
        <v>43018</v>
      </c>
      <c r="Y94">
        <v>3748679</v>
      </c>
      <c r="Z94">
        <v>2018</v>
      </c>
      <c r="AA94">
        <v>19</v>
      </c>
    </row>
    <row r="95" spans="1:27">
      <c r="A95" s="1" t="s">
        <v>413</v>
      </c>
      <c r="B95" s="1" t="s">
        <v>414</v>
      </c>
      <c r="C95" s="19" t="s">
        <v>52</v>
      </c>
      <c r="D95" t="s">
        <v>63</v>
      </c>
      <c r="E95" s="17" t="s">
        <v>31</v>
      </c>
      <c r="F95" t="s">
        <v>32</v>
      </c>
      <c r="G95" t="s">
        <v>33</v>
      </c>
      <c r="H95" s="19" t="s">
        <v>415</v>
      </c>
      <c r="I95" s="20" t="s">
        <v>340</v>
      </c>
      <c r="J95">
        <v>2008</v>
      </c>
      <c r="K95" s="16" t="s">
        <v>416</v>
      </c>
      <c r="L95" s="6">
        <v>42104</v>
      </c>
      <c r="Y95">
        <v>6514220</v>
      </c>
      <c r="Z95">
        <v>2015</v>
      </c>
      <c r="AA95">
        <v>9</v>
      </c>
    </row>
    <row r="96" spans="1:27">
      <c r="A96" s="1" t="s">
        <v>417</v>
      </c>
      <c r="B96" s="1" t="s">
        <v>418</v>
      </c>
      <c r="C96" s="19" t="s">
        <v>52</v>
      </c>
      <c r="D96" t="s">
        <v>39</v>
      </c>
      <c r="E96" s="17" t="s">
        <v>31</v>
      </c>
      <c r="F96" t="s">
        <v>32</v>
      </c>
      <c r="G96" t="s">
        <v>33</v>
      </c>
      <c r="H96" s="19" t="s">
        <v>419</v>
      </c>
      <c r="I96" s="20" t="s">
        <v>149</v>
      </c>
      <c r="J96">
        <v>2006</v>
      </c>
      <c r="K96" s="16" t="s">
        <v>420</v>
      </c>
      <c r="L96" s="6">
        <v>44141</v>
      </c>
      <c r="Y96">
        <v>18276453</v>
      </c>
      <c r="Z96">
        <v>2024</v>
      </c>
      <c r="AA96">
        <v>23</v>
      </c>
    </row>
    <row r="97" spans="1:27">
      <c r="A97" s="1" t="s">
        <v>421</v>
      </c>
      <c r="B97" s="1" t="s">
        <v>422</v>
      </c>
      <c r="C97" s="19" t="s">
        <v>68</v>
      </c>
      <c r="D97" t="s">
        <v>63</v>
      </c>
      <c r="E97" s="17" t="s">
        <v>31</v>
      </c>
      <c r="F97" t="s">
        <v>32</v>
      </c>
      <c r="G97" t="s">
        <v>33</v>
      </c>
      <c r="H97" s="19" t="s">
        <v>423</v>
      </c>
      <c r="I97" s="20" t="s">
        <v>115</v>
      </c>
      <c r="J97">
        <v>2009</v>
      </c>
      <c r="K97" s="16">
        <v>134</v>
      </c>
      <c r="L97" s="6">
        <v>41256</v>
      </c>
      <c r="M97">
        <v>717</v>
      </c>
      <c r="N97" s="6">
        <v>44543</v>
      </c>
      <c r="Y97">
        <v>10144510</v>
      </c>
      <c r="Z97">
        <v>2021</v>
      </c>
      <c r="AA97">
        <v>17</v>
      </c>
    </row>
    <row r="98" spans="1:27">
      <c r="A98" s="1" t="s">
        <v>424</v>
      </c>
      <c r="B98" s="1" t="s">
        <v>425</v>
      </c>
      <c r="C98" s="19" t="s">
        <v>38</v>
      </c>
      <c r="D98" t="s">
        <v>39</v>
      </c>
      <c r="E98" s="17" t="s">
        <v>31</v>
      </c>
      <c r="F98" t="s">
        <v>32</v>
      </c>
      <c r="G98" t="s">
        <v>33</v>
      </c>
      <c r="H98" s="19" t="s">
        <v>426</v>
      </c>
      <c r="I98" s="20" t="s">
        <v>427</v>
      </c>
      <c r="J98">
        <v>2004</v>
      </c>
      <c r="K98" s="16" t="s">
        <v>376</v>
      </c>
      <c r="L98" s="6">
        <v>39541</v>
      </c>
      <c r="M98" t="s">
        <v>428</v>
      </c>
      <c r="N98" s="6">
        <v>42317</v>
      </c>
      <c r="Y98">
        <v>20143707</v>
      </c>
      <c r="Z98">
        <v>2024</v>
      </c>
      <c r="AA98">
        <v>17</v>
      </c>
    </row>
    <row r="99" spans="1:27">
      <c r="A99" s="1" t="s">
        <v>429</v>
      </c>
      <c r="B99" s="1" t="s">
        <v>430</v>
      </c>
      <c r="C99" s="19" t="s">
        <v>140</v>
      </c>
      <c r="D99" t="s">
        <v>123</v>
      </c>
      <c r="E99" s="17" t="s">
        <v>31</v>
      </c>
      <c r="F99" t="s">
        <v>32</v>
      </c>
      <c r="G99" t="s">
        <v>33</v>
      </c>
      <c r="H99" s="19" t="s">
        <v>431</v>
      </c>
      <c r="I99" s="20">
        <v>64</v>
      </c>
      <c r="J99">
        <v>2012</v>
      </c>
      <c r="K99" s="16" t="s">
        <v>137</v>
      </c>
      <c r="L99" s="6">
        <v>44687</v>
      </c>
      <c r="Y99">
        <v>10937238</v>
      </c>
      <c r="Z99">
        <v>2022</v>
      </c>
      <c r="AA99">
        <v>34</v>
      </c>
    </row>
    <row r="100" spans="1:27">
      <c r="A100" s="1" t="s">
        <v>432</v>
      </c>
      <c r="B100" s="1" t="s">
        <v>433</v>
      </c>
      <c r="C100" s="19" t="s">
        <v>52</v>
      </c>
      <c r="D100" t="s">
        <v>39</v>
      </c>
      <c r="E100" s="17" t="s">
        <v>31</v>
      </c>
      <c r="F100" t="s">
        <v>32</v>
      </c>
      <c r="G100" t="s">
        <v>33</v>
      </c>
      <c r="H100" s="19" t="s">
        <v>434</v>
      </c>
      <c r="I100" s="20" t="s">
        <v>435</v>
      </c>
      <c r="J100">
        <v>2003</v>
      </c>
      <c r="K100" s="16">
        <v>127</v>
      </c>
      <c r="L100" s="6">
        <v>41977</v>
      </c>
      <c r="Y100" t="s">
        <v>150</v>
      </c>
      <c r="Z100" t="s">
        <v>150</v>
      </c>
      <c r="AA100">
        <v>15</v>
      </c>
    </row>
    <row r="101" spans="1:27">
      <c r="A101" s="1" t="s">
        <v>436</v>
      </c>
      <c r="B101" s="1" t="s">
        <v>437</v>
      </c>
      <c r="C101" s="19" t="s">
        <v>140</v>
      </c>
      <c r="D101" t="s">
        <v>123</v>
      </c>
      <c r="E101" s="17" t="s">
        <v>31</v>
      </c>
      <c r="F101" t="s">
        <v>32</v>
      </c>
      <c r="G101" t="s">
        <v>69</v>
      </c>
      <c r="H101" s="19" t="s">
        <v>438</v>
      </c>
      <c r="I101" s="20" t="s">
        <v>303</v>
      </c>
      <c r="J101">
        <v>2011</v>
      </c>
      <c r="Y101" t="s">
        <v>150</v>
      </c>
      <c r="Z101" t="s">
        <v>150</v>
      </c>
      <c r="AA101">
        <v>27</v>
      </c>
    </row>
    <row r="102" spans="1:27">
      <c r="A102" s="1" t="s">
        <v>439</v>
      </c>
      <c r="B102" s="1" t="s">
        <v>440</v>
      </c>
      <c r="C102" s="19" t="s">
        <v>140</v>
      </c>
      <c r="D102" t="s">
        <v>123</v>
      </c>
      <c r="E102" s="17" t="s">
        <v>194</v>
      </c>
      <c r="H102" t="s">
        <v>441</v>
      </c>
      <c r="Y102" t="s">
        <v>442</v>
      </c>
      <c r="Z102" t="s">
        <v>442</v>
      </c>
      <c r="AA102" t="s">
        <v>442</v>
      </c>
    </row>
    <row r="103" spans="1:27">
      <c r="A103" s="1" t="s">
        <v>443</v>
      </c>
      <c r="B103" s="1" t="s">
        <v>444</v>
      </c>
      <c r="C103" s="19" t="s">
        <v>140</v>
      </c>
      <c r="D103" t="s">
        <v>123</v>
      </c>
      <c r="E103" s="17" t="s">
        <v>31</v>
      </c>
      <c r="F103" t="s">
        <v>32</v>
      </c>
      <c r="G103" t="s">
        <v>40</v>
      </c>
      <c r="H103" s="19" t="s">
        <v>445</v>
      </c>
      <c r="I103" s="20" t="s">
        <v>130</v>
      </c>
      <c r="J103">
        <v>2002</v>
      </c>
      <c r="K103" s="16">
        <v>4</v>
      </c>
      <c r="L103" s="6">
        <v>42011</v>
      </c>
      <c r="M103" t="s">
        <v>446</v>
      </c>
      <c r="N103" s="6">
        <v>45124</v>
      </c>
      <c r="Y103">
        <v>15409100</v>
      </c>
      <c r="Z103">
        <v>2023</v>
      </c>
      <c r="AA103">
        <v>12</v>
      </c>
    </row>
    <row r="104" spans="1:27">
      <c r="A104" s="1" t="s">
        <v>447</v>
      </c>
      <c r="B104" s="1" t="s">
        <v>448</v>
      </c>
      <c r="C104" s="19" t="s">
        <v>140</v>
      </c>
      <c r="D104" t="s">
        <v>123</v>
      </c>
      <c r="E104" s="17" t="s">
        <v>31</v>
      </c>
      <c r="F104" t="s">
        <v>32</v>
      </c>
      <c r="G104" t="s">
        <v>33</v>
      </c>
      <c r="H104" s="19" t="s">
        <v>449</v>
      </c>
      <c r="I104" s="20" t="s">
        <v>450</v>
      </c>
      <c r="J104">
        <v>2002</v>
      </c>
      <c r="K104" s="16">
        <v>157</v>
      </c>
      <c r="L104" s="6">
        <v>41330</v>
      </c>
      <c r="M104">
        <v>2</v>
      </c>
      <c r="N104" s="6">
        <v>43515</v>
      </c>
      <c r="O104" s="21" t="s">
        <v>451</v>
      </c>
      <c r="P104" s="6">
        <v>45418</v>
      </c>
      <c r="Y104">
        <v>18592029</v>
      </c>
      <c r="Z104">
        <v>2024</v>
      </c>
      <c r="AA104">
        <v>28</v>
      </c>
    </row>
    <row r="105" spans="1:27">
      <c r="A105" s="1" t="s">
        <v>452</v>
      </c>
      <c r="B105" s="1" t="s">
        <v>453</v>
      </c>
      <c r="C105" s="19" t="s">
        <v>38</v>
      </c>
      <c r="D105" t="s">
        <v>46</v>
      </c>
      <c r="E105" s="17" t="s">
        <v>31</v>
      </c>
      <c r="F105" t="s">
        <v>32</v>
      </c>
      <c r="G105" t="s">
        <v>33</v>
      </c>
      <c r="H105" s="19" t="s">
        <v>454</v>
      </c>
      <c r="I105" s="20" t="s">
        <v>276</v>
      </c>
      <c r="J105">
        <v>2008</v>
      </c>
      <c r="K105" s="16">
        <v>60</v>
      </c>
      <c r="L105" s="6">
        <v>41044</v>
      </c>
      <c r="Y105" t="s">
        <v>442</v>
      </c>
      <c r="Z105" t="s">
        <v>442</v>
      </c>
      <c r="AA105">
        <v>20</v>
      </c>
    </row>
    <row r="106" spans="1:27">
      <c r="A106" s="1" t="s">
        <v>455</v>
      </c>
      <c r="B106" s="1" t="s">
        <v>456</v>
      </c>
      <c r="C106" s="19" t="s">
        <v>68</v>
      </c>
      <c r="D106" t="s">
        <v>63</v>
      </c>
      <c r="E106" s="17" t="s">
        <v>194</v>
      </c>
      <c r="H106" s="19" t="s">
        <v>457</v>
      </c>
      <c r="Y106" t="s">
        <v>442</v>
      </c>
      <c r="Z106" t="s">
        <v>442</v>
      </c>
      <c r="AA106" t="s">
        <v>442</v>
      </c>
    </row>
    <row r="107" spans="1:27">
      <c r="A107" s="1" t="s">
        <v>458</v>
      </c>
      <c r="B107" s="1" t="s">
        <v>459</v>
      </c>
      <c r="C107" s="19" t="s">
        <v>140</v>
      </c>
      <c r="D107" t="s">
        <v>123</v>
      </c>
      <c r="E107" s="17" t="s">
        <v>31</v>
      </c>
      <c r="F107" t="s">
        <v>32</v>
      </c>
      <c r="G107" t="s">
        <v>33</v>
      </c>
      <c r="H107" s="19" t="s">
        <v>460</v>
      </c>
      <c r="I107" s="20" t="s">
        <v>461</v>
      </c>
      <c r="J107">
        <v>2011</v>
      </c>
      <c r="K107" s="16" t="s">
        <v>462</v>
      </c>
      <c r="L107" s="6">
        <v>45177</v>
      </c>
      <c r="Y107">
        <v>16087082</v>
      </c>
      <c r="Z107">
        <v>2023</v>
      </c>
      <c r="AA107">
        <v>27</v>
      </c>
    </row>
    <row r="108" spans="1:27">
      <c r="A108" s="1" t="s">
        <v>463</v>
      </c>
      <c r="B108" s="1" t="s">
        <v>464</v>
      </c>
      <c r="C108" s="19" t="s">
        <v>140</v>
      </c>
      <c r="D108" t="s">
        <v>123</v>
      </c>
      <c r="E108" s="17" t="s">
        <v>31</v>
      </c>
      <c r="F108" t="s">
        <v>32</v>
      </c>
      <c r="G108" t="s">
        <v>33</v>
      </c>
      <c r="H108" s="19" t="s">
        <v>465</v>
      </c>
      <c r="I108" s="20" t="s">
        <v>466</v>
      </c>
      <c r="J108">
        <v>2008</v>
      </c>
      <c r="K108" s="16">
        <v>52</v>
      </c>
      <c r="L108" s="6">
        <v>41037</v>
      </c>
      <c r="Y108" t="s">
        <v>442</v>
      </c>
      <c r="Z108" t="s">
        <v>442</v>
      </c>
      <c r="AA108">
        <v>18</v>
      </c>
    </row>
    <row r="109" spans="1:27">
      <c r="A109" s="1" t="s">
        <v>467</v>
      </c>
      <c r="B109" s="1" t="s">
        <v>468</v>
      </c>
      <c r="C109" s="19" t="s">
        <v>140</v>
      </c>
      <c r="D109" t="s">
        <v>123</v>
      </c>
      <c r="E109" s="17" t="s">
        <v>33</v>
      </c>
      <c r="Y109" t="s">
        <v>442</v>
      </c>
      <c r="Z109" t="s">
        <v>442</v>
      </c>
      <c r="AA109" t="s">
        <v>442</v>
      </c>
    </row>
    <row r="110" spans="1:27">
      <c r="A110" s="1" t="s">
        <v>469</v>
      </c>
      <c r="B110" s="1" t="s">
        <v>470</v>
      </c>
      <c r="C110" s="19" t="s">
        <v>68</v>
      </c>
      <c r="D110" t="s">
        <v>63</v>
      </c>
      <c r="E110" s="17" t="s">
        <v>31</v>
      </c>
      <c r="F110" t="s">
        <v>32</v>
      </c>
      <c r="G110" t="s">
        <v>69</v>
      </c>
      <c r="H110" s="19" t="s">
        <v>471</v>
      </c>
      <c r="I110" s="20" t="s">
        <v>472</v>
      </c>
      <c r="J110">
        <v>2004</v>
      </c>
      <c r="K110" s="16" t="s">
        <v>473</v>
      </c>
      <c r="L110" s="6">
        <v>39513</v>
      </c>
      <c r="M110">
        <v>117</v>
      </c>
      <c r="N110" s="6">
        <v>41212</v>
      </c>
      <c r="O110" s="21" t="s">
        <v>474</v>
      </c>
      <c r="P110" s="6">
        <v>42192</v>
      </c>
      <c r="Q110" s="15">
        <v>4</v>
      </c>
      <c r="R110" s="6">
        <v>43409</v>
      </c>
      <c r="Y110">
        <v>14602295</v>
      </c>
      <c r="Z110">
        <v>2023</v>
      </c>
      <c r="AA110">
        <v>22</v>
      </c>
    </row>
    <row r="111" spans="1:27">
      <c r="A111" s="1" t="s">
        <v>475</v>
      </c>
      <c r="B111" s="1" t="s">
        <v>476</v>
      </c>
      <c r="C111" s="19" t="s">
        <v>140</v>
      </c>
      <c r="D111" t="s">
        <v>123</v>
      </c>
      <c r="E111" s="17" t="s">
        <v>31</v>
      </c>
      <c r="F111" t="s">
        <v>32</v>
      </c>
      <c r="G111" t="s">
        <v>33</v>
      </c>
      <c r="H111" s="19" t="s">
        <v>477</v>
      </c>
      <c r="I111" s="20">
        <v>138</v>
      </c>
      <c r="J111">
        <v>2014</v>
      </c>
      <c r="K111" s="16" t="s">
        <v>105</v>
      </c>
      <c r="L111" s="6">
        <v>43313</v>
      </c>
      <c r="Y111">
        <v>3684137</v>
      </c>
      <c r="Z111">
        <v>2018</v>
      </c>
      <c r="AA111">
        <v>17</v>
      </c>
    </row>
    <row r="112" spans="1:27">
      <c r="A112" s="1" t="s">
        <v>478</v>
      </c>
      <c r="B112" s="1" t="s">
        <v>479</v>
      </c>
      <c r="C112" s="19" t="s">
        <v>140</v>
      </c>
      <c r="D112" t="s">
        <v>123</v>
      </c>
      <c r="E112" s="17" t="s">
        <v>33</v>
      </c>
      <c r="Y112" t="s">
        <v>442</v>
      </c>
      <c r="Z112" t="s">
        <v>442</v>
      </c>
      <c r="AA112" t="s">
        <v>442</v>
      </c>
    </row>
    <row r="113" spans="1:27">
      <c r="A113" s="1" t="s">
        <v>480</v>
      </c>
      <c r="B113" s="1" t="s">
        <v>481</v>
      </c>
      <c r="C113" s="19" t="s">
        <v>140</v>
      </c>
      <c r="D113" t="s">
        <v>123</v>
      </c>
      <c r="E113" s="17" t="s">
        <v>31</v>
      </c>
      <c r="F113" t="s">
        <v>32</v>
      </c>
      <c r="G113" t="s">
        <v>33</v>
      </c>
      <c r="H113" s="19" t="s">
        <v>482</v>
      </c>
      <c r="I113" s="20" t="s">
        <v>376</v>
      </c>
      <c r="J113">
        <v>2003</v>
      </c>
      <c r="K113" s="16" t="s">
        <v>35</v>
      </c>
      <c r="L113" s="6">
        <v>39927</v>
      </c>
      <c r="M113" t="s">
        <v>483</v>
      </c>
      <c r="N113" s="6">
        <v>40465</v>
      </c>
      <c r="O113" s="21">
        <v>1</v>
      </c>
      <c r="P113" s="6">
        <v>42443</v>
      </c>
      <c r="Y113">
        <v>1549966</v>
      </c>
      <c r="Z113">
        <v>2016</v>
      </c>
      <c r="AA113">
        <v>18</v>
      </c>
    </row>
    <row r="114" spans="1:27">
      <c r="A114" s="1" t="s">
        <v>484</v>
      </c>
      <c r="B114" s="1" t="s">
        <v>485</v>
      </c>
      <c r="C114" s="19" t="s">
        <v>140</v>
      </c>
      <c r="D114" t="s">
        <v>123</v>
      </c>
      <c r="E114" s="17" t="s">
        <v>31</v>
      </c>
      <c r="F114" t="s">
        <v>32</v>
      </c>
      <c r="G114" t="s">
        <v>33</v>
      </c>
      <c r="H114" s="19" t="s">
        <v>486</v>
      </c>
      <c r="I114" s="20" t="s">
        <v>380</v>
      </c>
      <c r="J114">
        <v>2011</v>
      </c>
      <c r="K114" s="16" t="s">
        <v>487</v>
      </c>
      <c r="L114" s="6">
        <v>44966</v>
      </c>
      <c r="Y114">
        <v>13579321</v>
      </c>
      <c r="Z114">
        <v>2023</v>
      </c>
      <c r="AA114">
        <v>20</v>
      </c>
    </row>
    <row r="115" spans="1:27">
      <c r="A115" s="1" t="s">
        <v>488</v>
      </c>
      <c r="B115" s="1" t="s">
        <v>489</v>
      </c>
      <c r="C115" s="19" t="s">
        <v>140</v>
      </c>
      <c r="D115" t="s">
        <v>123</v>
      </c>
      <c r="E115" s="17" t="s">
        <v>31</v>
      </c>
      <c r="F115" t="s">
        <v>32</v>
      </c>
      <c r="G115" t="s">
        <v>40</v>
      </c>
      <c r="H115" s="19" t="s">
        <v>445</v>
      </c>
      <c r="I115" s="20" t="s">
        <v>130</v>
      </c>
      <c r="J115">
        <v>2002</v>
      </c>
      <c r="K115" s="16">
        <v>3</v>
      </c>
      <c r="L115" s="6">
        <v>42011</v>
      </c>
      <c r="M115" t="s">
        <v>446</v>
      </c>
      <c r="N115" s="6">
        <v>45124</v>
      </c>
      <c r="Y115">
        <v>15409100</v>
      </c>
      <c r="Z115">
        <v>2023</v>
      </c>
      <c r="AA115">
        <v>12</v>
      </c>
    </row>
    <row r="116" spans="1:27">
      <c r="A116" s="1" t="s">
        <v>490</v>
      </c>
      <c r="B116" s="1" t="s">
        <v>491</v>
      </c>
      <c r="C116" s="19" t="s">
        <v>140</v>
      </c>
      <c r="D116" t="s">
        <v>123</v>
      </c>
      <c r="E116" s="17" t="s">
        <v>31</v>
      </c>
      <c r="F116" t="s">
        <v>32</v>
      </c>
      <c r="G116" t="s">
        <v>33</v>
      </c>
      <c r="H116" s="19" t="s">
        <v>492</v>
      </c>
      <c r="I116" s="20" t="s">
        <v>409</v>
      </c>
      <c r="J116">
        <v>2010</v>
      </c>
      <c r="Y116" t="s">
        <v>442</v>
      </c>
      <c r="Z116" t="s">
        <v>442</v>
      </c>
      <c r="AA116">
        <v>21</v>
      </c>
    </row>
    <row r="117" spans="1:27">
      <c r="A117" s="1" t="s">
        <v>493</v>
      </c>
      <c r="B117" s="1" t="s">
        <v>494</v>
      </c>
      <c r="C117" s="19" t="s">
        <v>52</v>
      </c>
      <c r="D117" t="s">
        <v>39</v>
      </c>
      <c r="E117" s="17" t="s">
        <v>31</v>
      </c>
      <c r="F117" t="s">
        <v>32</v>
      </c>
      <c r="G117" t="s">
        <v>33</v>
      </c>
      <c r="H117" s="19" t="s">
        <v>495</v>
      </c>
      <c r="I117" s="20" t="s">
        <v>496</v>
      </c>
      <c r="J117">
        <v>2023</v>
      </c>
      <c r="Y117">
        <v>15185333</v>
      </c>
      <c r="Z117">
        <v>2023</v>
      </c>
      <c r="AA117">
        <v>16</v>
      </c>
    </row>
    <row r="118" spans="1:27">
      <c r="A118" s="1" t="s">
        <v>497</v>
      </c>
      <c r="B118" s="1" t="s">
        <v>498</v>
      </c>
      <c r="C118" s="19" t="s">
        <v>140</v>
      </c>
      <c r="D118" t="s">
        <v>123</v>
      </c>
      <c r="E118" s="17" t="s">
        <v>31</v>
      </c>
      <c r="F118" t="s">
        <v>32</v>
      </c>
      <c r="G118" t="s">
        <v>33</v>
      </c>
      <c r="H118" s="19" t="s">
        <v>499</v>
      </c>
      <c r="I118" s="20" t="s">
        <v>293</v>
      </c>
      <c r="J118">
        <v>2001</v>
      </c>
      <c r="K118" s="16" t="s">
        <v>500</v>
      </c>
      <c r="L118" s="6">
        <v>40281</v>
      </c>
      <c r="M118">
        <v>59</v>
      </c>
      <c r="N118" s="6">
        <v>41787</v>
      </c>
      <c r="O118" s="21">
        <v>3</v>
      </c>
      <c r="P118" s="6">
        <v>43532</v>
      </c>
      <c r="Y118" t="s">
        <v>116</v>
      </c>
      <c r="Z118" t="s">
        <v>116</v>
      </c>
    </row>
    <row r="119" spans="1:27">
      <c r="A119" s="1" t="s">
        <v>501</v>
      </c>
      <c r="B119" s="1" t="s">
        <v>502</v>
      </c>
      <c r="C119" s="19" t="s">
        <v>140</v>
      </c>
      <c r="D119" t="s">
        <v>123</v>
      </c>
      <c r="E119" s="17" t="s">
        <v>31</v>
      </c>
      <c r="F119" t="s">
        <v>32</v>
      </c>
      <c r="G119" t="s">
        <v>33</v>
      </c>
      <c r="H119" s="19" t="s">
        <v>503</v>
      </c>
      <c r="I119" s="20" t="s">
        <v>131</v>
      </c>
      <c r="J119">
        <v>2005</v>
      </c>
      <c r="K119" s="16" t="s">
        <v>504</v>
      </c>
      <c r="L119" s="6">
        <v>43049</v>
      </c>
      <c r="Y119">
        <v>13502929</v>
      </c>
      <c r="Z119">
        <v>2023</v>
      </c>
      <c r="AA119">
        <v>27</v>
      </c>
    </row>
    <row r="120" spans="1:27">
      <c r="A120" s="1" t="s">
        <v>505</v>
      </c>
      <c r="B120" s="1" t="s">
        <v>506</v>
      </c>
      <c r="C120" s="19" t="s">
        <v>52</v>
      </c>
      <c r="D120" t="s">
        <v>30</v>
      </c>
      <c r="E120" s="17" t="s">
        <v>31</v>
      </c>
      <c r="F120" t="s">
        <v>32</v>
      </c>
      <c r="G120" t="s">
        <v>33</v>
      </c>
      <c r="H120" s="19" t="s">
        <v>507</v>
      </c>
      <c r="I120" s="20">
        <v>158</v>
      </c>
      <c r="J120">
        <v>2002</v>
      </c>
      <c r="K120" s="16" t="s">
        <v>359</v>
      </c>
      <c r="L120" s="6">
        <v>40417</v>
      </c>
      <c r="Y120" t="s">
        <v>442</v>
      </c>
      <c r="Z120" t="s">
        <v>442</v>
      </c>
      <c r="AA120">
        <v>23</v>
      </c>
    </row>
    <row r="121" spans="1:27">
      <c r="A121" s="1" t="s">
        <v>508</v>
      </c>
      <c r="B121" s="1" t="s">
        <v>509</v>
      </c>
      <c r="C121" s="19" t="s">
        <v>140</v>
      </c>
      <c r="D121" t="s">
        <v>123</v>
      </c>
      <c r="E121" s="17" t="s">
        <v>31</v>
      </c>
      <c r="F121" t="s">
        <v>32</v>
      </c>
      <c r="G121" t="s">
        <v>33</v>
      </c>
      <c r="H121" s="19" t="s">
        <v>510</v>
      </c>
      <c r="I121" s="20" t="s">
        <v>511</v>
      </c>
      <c r="J121">
        <v>2010</v>
      </c>
      <c r="AA121">
        <v>16</v>
      </c>
    </row>
    <row r="122" spans="1:27">
      <c r="A122" s="1" t="s">
        <v>512</v>
      </c>
      <c r="B122" s="1" t="s">
        <v>513</v>
      </c>
      <c r="C122" s="19" t="s">
        <v>52</v>
      </c>
      <c r="D122" t="s">
        <v>39</v>
      </c>
      <c r="E122" s="17" t="s">
        <v>31</v>
      </c>
      <c r="F122" t="s">
        <v>32</v>
      </c>
      <c r="G122" t="s">
        <v>33</v>
      </c>
      <c r="H122" s="19" t="s">
        <v>514</v>
      </c>
      <c r="I122" s="20">
        <v>173</v>
      </c>
      <c r="J122">
        <v>2013</v>
      </c>
      <c r="K122" s="16" t="s">
        <v>515</v>
      </c>
      <c r="L122" s="6">
        <v>43236</v>
      </c>
      <c r="Y122">
        <v>2029407</v>
      </c>
      <c r="Z122">
        <v>2017</v>
      </c>
      <c r="AA122">
        <v>15</v>
      </c>
    </row>
    <row r="123" spans="1:27">
      <c r="A123" s="1" t="s">
        <v>516</v>
      </c>
      <c r="B123" s="1" t="s">
        <v>517</v>
      </c>
      <c r="C123" s="19" t="s">
        <v>38</v>
      </c>
      <c r="D123" t="s">
        <v>46</v>
      </c>
      <c r="E123" s="17" t="s">
        <v>194</v>
      </c>
    </row>
    <row r="124" spans="1:27">
      <c r="A124" s="1" t="s">
        <v>518</v>
      </c>
      <c r="B124" s="1" t="s">
        <v>519</v>
      </c>
      <c r="C124" s="19" t="s">
        <v>52</v>
      </c>
      <c r="D124" t="s">
        <v>39</v>
      </c>
      <c r="E124" s="17" t="s">
        <v>31</v>
      </c>
      <c r="F124" t="s">
        <v>32</v>
      </c>
      <c r="G124" t="s">
        <v>33</v>
      </c>
      <c r="H124" s="19" t="s">
        <v>520</v>
      </c>
      <c r="I124" s="20" t="s">
        <v>131</v>
      </c>
      <c r="J124">
        <v>2003</v>
      </c>
      <c r="K124" s="16" t="s">
        <v>521</v>
      </c>
      <c r="L124" s="6">
        <v>42726</v>
      </c>
      <c r="Y124">
        <v>795587</v>
      </c>
      <c r="Z124">
        <v>2016</v>
      </c>
      <c r="AA124">
        <v>10</v>
      </c>
    </row>
    <row r="125" spans="1:27">
      <c r="A125" s="1" t="s">
        <v>522</v>
      </c>
      <c r="B125" s="1" t="s">
        <v>523</v>
      </c>
      <c r="C125" s="19" t="s">
        <v>52</v>
      </c>
      <c r="D125" t="s">
        <v>30</v>
      </c>
      <c r="E125" s="17" t="s">
        <v>31</v>
      </c>
      <c r="F125" t="s">
        <v>32</v>
      </c>
      <c r="G125" t="s">
        <v>33</v>
      </c>
      <c r="H125" s="19" t="s">
        <v>524</v>
      </c>
      <c r="I125" s="20" t="s">
        <v>363</v>
      </c>
      <c r="J125">
        <v>2004</v>
      </c>
      <c r="K125" s="16" t="s">
        <v>389</v>
      </c>
      <c r="L125" s="6">
        <v>39436</v>
      </c>
      <c r="M125">
        <v>143</v>
      </c>
      <c r="N125" s="6">
        <v>41306</v>
      </c>
      <c r="Y125" t="s">
        <v>442</v>
      </c>
      <c r="Z125" t="s">
        <v>442</v>
      </c>
      <c r="AA125">
        <v>29</v>
      </c>
    </row>
    <row r="126" spans="1:27">
      <c r="A126" s="1" t="s">
        <v>525</v>
      </c>
      <c r="B126" s="1" t="s">
        <v>526</v>
      </c>
      <c r="C126" s="19" t="s">
        <v>52</v>
      </c>
      <c r="D126" t="s">
        <v>30</v>
      </c>
      <c r="E126" s="17" t="s">
        <v>31</v>
      </c>
      <c r="F126" t="s">
        <v>32</v>
      </c>
      <c r="G126" t="s">
        <v>33</v>
      </c>
      <c r="H126" s="19" t="s">
        <v>527</v>
      </c>
      <c r="I126" s="20" t="s">
        <v>500</v>
      </c>
      <c r="J126">
        <v>2011</v>
      </c>
      <c r="K126" s="16">
        <v>253</v>
      </c>
      <c r="L126" s="6">
        <v>41600</v>
      </c>
      <c r="M126">
        <v>1</v>
      </c>
      <c r="N126" s="6">
        <v>42505</v>
      </c>
      <c r="Y126">
        <v>4617486</v>
      </c>
      <c r="Z126">
        <v>2019</v>
      </c>
      <c r="AA126">
        <v>17</v>
      </c>
    </row>
    <row r="127" spans="1:27">
      <c r="A127" s="1" t="s">
        <v>528</v>
      </c>
      <c r="B127" s="1" t="s">
        <v>529</v>
      </c>
      <c r="C127" s="19" t="s">
        <v>52</v>
      </c>
      <c r="D127" t="s">
        <v>63</v>
      </c>
      <c r="E127" s="17" t="s">
        <v>31</v>
      </c>
      <c r="F127" t="s">
        <v>32</v>
      </c>
      <c r="G127" t="s">
        <v>33</v>
      </c>
      <c r="H127" s="19" t="s">
        <v>530</v>
      </c>
      <c r="I127" s="20" t="s">
        <v>473</v>
      </c>
      <c r="J127">
        <v>2009</v>
      </c>
      <c r="Y127" t="s">
        <v>150</v>
      </c>
      <c r="Z127" t="s">
        <v>150</v>
      </c>
      <c r="AA127">
        <v>17</v>
      </c>
    </row>
    <row r="128" spans="1:27">
      <c r="A128" s="1" t="s">
        <v>531</v>
      </c>
      <c r="B128" s="1" t="s">
        <v>532</v>
      </c>
      <c r="C128" s="19" t="s">
        <v>52</v>
      </c>
      <c r="D128" t="s">
        <v>30</v>
      </c>
      <c r="E128" s="17" t="s">
        <v>31</v>
      </c>
      <c r="F128" t="s">
        <v>32</v>
      </c>
      <c r="G128" t="s">
        <v>33</v>
      </c>
      <c r="H128" s="19" t="s">
        <v>533</v>
      </c>
      <c r="I128" s="20" t="s">
        <v>534</v>
      </c>
      <c r="J128">
        <v>2004</v>
      </c>
      <c r="K128" s="16" t="s">
        <v>535</v>
      </c>
      <c r="L128" s="6">
        <v>38587</v>
      </c>
      <c r="M128">
        <v>82</v>
      </c>
      <c r="N128" s="6">
        <v>41095</v>
      </c>
      <c r="Y128" t="s">
        <v>150</v>
      </c>
      <c r="Z128" t="s">
        <v>150</v>
      </c>
      <c r="AA128">
        <v>16</v>
      </c>
    </row>
    <row r="129" spans="1:27">
      <c r="A129" s="1" t="s">
        <v>536</v>
      </c>
      <c r="B129" s="1" t="s">
        <v>537</v>
      </c>
      <c r="C129" s="19" t="s">
        <v>52</v>
      </c>
      <c r="D129" t="s">
        <v>30</v>
      </c>
      <c r="E129" s="17" t="s">
        <v>31</v>
      </c>
      <c r="F129" t="s">
        <v>32</v>
      </c>
      <c r="G129" t="s">
        <v>33</v>
      </c>
      <c r="H129" s="19" t="s">
        <v>538</v>
      </c>
      <c r="I129" s="20" t="s">
        <v>359</v>
      </c>
      <c r="J129">
        <v>2005</v>
      </c>
      <c r="K129" s="16" t="s">
        <v>539</v>
      </c>
      <c r="L129" s="6">
        <v>40203</v>
      </c>
      <c r="M129">
        <v>94</v>
      </c>
      <c r="N129" s="6">
        <v>41157</v>
      </c>
      <c r="O129" s="21">
        <v>65</v>
      </c>
      <c r="P129" s="6">
        <v>41801</v>
      </c>
      <c r="Y129" t="s">
        <v>150</v>
      </c>
      <c r="Z129" t="s">
        <v>150</v>
      </c>
      <c r="AA129">
        <v>23</v>
      </c>
    </row>
    <row r="130" spans="1:27">
      <c r="A130" s="1" t="s">
        <v>540</v>
      </c>
      <c r="B130" s="1" t="s">
        <v>541</v>
      </c>
      <c r="C130" s="19" t="s">
        <v>38</v>
      </c>
      <c r="D130" t="s">
        <v>39</v>
      </c>
      <c r="E130" s="17" t="s">
        <v>31</v>
      </c>
      <c r="F130" t="s">
        <v>32</v>
      </c>
      <c r="G130" t="s">
        <v>40</v>
      </c>
      <c r="H130" s="19" t="s">
        <v>542</v>
      </c>
      <c r="I130" s="20" t="s">
        <v>543</v>
      </c>
      <c r="J130">
        <v>2004</v>
      </c>
      <c r="K130" s="16" t="s">
        <v>544</v>
      </c>
      <c r="L130" s="6">
        <v>42198</v>
      </c>
      <c r="Y130">
        <v>10356365</v>
      </c>
      <c r="Z130">
        <v>2022</v>
      </c>
      <c r="AA130">
        <v>39</v>
      </c>
    </row>
    <row r="131" spans="1:27">
      <c r="A131" s="1" t="s">
        <v>545</v>
      </c>
      <c r="B131" s="1" t="s">
        <v>546</v>
      </c>
      <c r="C131" s="19" t="s">
        <v>140</v>
      </c>
      <c r="D131" t="s">
        <v>123</v>
      </c>
      <c r="E131" s="17" t="s">
        <v>31</v>
      </c>
      <c r="F131" t="s">
        <v>32</v>
      </c>
      <c r="G131" t="s">
        <v>33</v>
      </c>
      <c r="H131" s="19" t="s">
        <v>547</v>
      </c>
      <c r="I131" s="20">
        <v>86</v>
      </c>
      <c r="J131">
        <v>2004</v>
      </c>
      <c r="K131" s="16" t="s">
        <v>548</v>
      </c>
      <c r="L131" s="6">
        <v>42709</v>
      </c>
      <c r="M131" t="s">
        <v>65</v>
      </c>
      <c r="N131" s="6" t="s">
        <v>65</v>
      </c>
      <c r="O131" s="21" t="s">
        <v>65</v>
      </c>
      <c r="P131" s="6" t="s">
        <v>65</v>
      </c>
      <c r="Q131" s="15" t="s">
        <v>65</v>
      </c>
      <c r="R131" s="6" t="s">
        <v>65</v>
      </c>
      <c r="S131" t="s">
        <v>65</v>
      </c>
      <c r="T131" s="6" t="s">
        <v>65</v>
      </c>
      <c r="U131" t="s">
        <v>65</v>
      </c>
      <c r="V131" s="6" t="s">
        <v>65</v>
      </c>
      <c r="Y131">
        <v>3880623</v>
      </c>
      <c r="Z131">
        <v>2016</v>
      </c>
      <c r="AA131">
        <v>16</v>
      </c>
    </row>
    <row r="132" spans="1:27">
      <c r="A132" s="1" t="s">
        <v>549</v>
      </c>
      <c r="B132" s="1" t="s">
        <v>550</v>
      </c>
      <c r="C132" s="19" t="s">
        <v>68</v>
      </c>
      <c r="D132" t="s">
        <v>63</v>
      </c>
      <c r="E132" s="17" t="s">
        <v>31</v>
      </c>
      <c r="F132" t="s">
        <v>32</v>
      </c>
      <c r="G132" t="s">
        <v>33</v>
      </c>
      <c r="H132" s="19" t="s">
        <v>551</v>
      </c>
      <c r="I132" s="20">
        <v>185</v>
      </c>
      <c r="J132">
        <v>2001</v>
      </c>
      <c r="K132" s="16">
        <v>11</v>
      </c>
      <c r="L132" s="6">
        <v>40207</v>
      </c>
      <c r="M132">
        <v>1139</v>
      </c>
      <c r="N132" s="6">
        <v>44181</v>
      </c>
      <c r="O132" s="21" t="s">
        <v>65</v>
      </c>
      <c r="P132" s="6" t="s">
        <v>65</v>
      </c>
      <c r="Q132" s="15" t="s">
        <v>65</v>
      </c>
      <c r="R132" s="6" t="s">
        <v>65</v>
      </c>
      <c r="S132" t="s">
        <v>65</v>
      </c>
      <c r="T132" s="6" t="s">
        <v>65</v>
      </c>
      <c r="U132" t="s">
        <v>65</v>
      </c>
      <c r="V132" s="6" t="s">
        <v>65</v>
      </c>
      <c r="Y132">
        <v>10231784</v>
      </c>
      <c r="Z132">
        <v>2021</v>
      </c>
      <c r="AA132">
        <v>43</v>
      </c>
    </row>
    <row r="133" spans="1:27">
      <c r="A133" s="1" t="s">
        <v>552</v>
      </c>
      <c r="B133" s="1" t="s">
        <v>553</v>
      </c>
      <c r="C133" s="19" t="s">
        <v>38</v>
      </c>
      <c r="D133" t="s">
        <v>46</v>
      </c>
      <c r="E133" s="17" t="s">
        <v>31</v>
      </c>
      <c r="F133" t="s">
        <v>32</v>
      </c>
      <c r="G133" t="s">
        <v>33</v>
      </c>
      <c r="H133" s="19" t="s">
        <v>554</v>
      </c>
      <c r="I133" s="20">
        <v>6</v>
      </c>
      <c r="J133">
        <v>2008</v>
      </c>
      <c r="K133" s="16">
        <v>99</v>
      </c>
      <c r="L133" s="6">
        <v>40438</v>
      </c>
      <c r="M133">
        <v>786</v>
      </c>
      <c r="N133" s="6">
        <v>43826</v>
      </c>
      <c r="O133" s="21" t="s">
        <v>65</v>
      </c>
      <c r="P133" s="6" t="s">
        <v>65</v>
      </c>
      <c r="Q133" s="15" t="s">
        <v>65</v>
      </c>
      <c r="R133" s="6" t="s">
        <v>65</v>
      </c>
      <c r="S133" t="s">
        <v>65</v>
      </c>
      <c r="T133" s="6" t="s">
        <v>65</v>
      </c>
      <c r="U133" t="s">
        <v>65</v>
      </c>
      <c r="V133" s="6" t="s">
        <v>65</v>
      </c>
      <c r="Y133">
        <v>6863112</v>
      </c>
      <c r="Z133">
        <v>2020</v>
      </c>
      <c r="AA133">
        <v>16</v>
      </c>
    </row>
    <row r="134" spans="1:27">
      <c r="A134" s="1" t="s">
        <v>555</v>
      </c>
      <c r="B134" s="1" t="s">
        <v>556</v>
      </c>
      <c r="C134" s="19" t="s">
        <v>38</v>
      </c>
      <c r="D134" t="s">
        <v>46</v>
      </c>
      <c r="E134" s="17" t="s">
        <v>31</v>
      </c>
      <c r="F134" t="s">
        <v>32</v>
      </c>
      <c r="G134" t="s">
        <v>33</v>
      </c>
      <c r="H134" s="19" t="s">
        <v>557</v>
      </c>
      <c r="I134" s="20">
        <v>82</v>
      </c>
      <c r="J134">
        <v>2001</v>
      </c>
      <c r="K134" s="16">
        <v>113</v>
      </c>
      <c r="L134" s="6">
        <v>37125</v>
      </c>
      <c r="M134">
        <v>77</v>
      </c>
      <c r="N134" s="6">
        <v>38177</v>
      </c>
      <c r="O134" s="21">
        <v>71</v>
      </c>
      <c r="P134" s="6">
        <v>41085</v>
      </c>
      <c r="Q134" s="15" t="s">
        <v>558</v>
      </c>
      <c r="R134" s="6">
        <v>42284</v>
      </c>
      <c r="S134" t="s">
        <v>65</v>
      </c>
      <c r="T134" s="6" t="s">
        <v>65</v>
      </c>
      <c r="U134" t="s">
        <v>65</v>
      </c>
      <c r="V134" s="6" t="s">
        <v>65</v>
      </c>
      <c r="Y134">
        <v>4887292</v>
      </c>
      <c r="Z134">
        <v>2019</v>
      </c>
      <c r="AA134">
        <v>30</v>
      </c>
    </row>
    <row r="135" spans="1:27">
      <c r="A135" s="1" t="s">
        <v>559</v>
      </c>
      <c r="B135" s="1" t="s">
        <v>560</v>
      </c>
      <c r="C135" s="19" t="s">
        <v>134</v>
      </c>
      <c r="D135" t="s">
        <v>30</v>
      </c>
      <c r="E135" s="17" t="s">
        <v>31</v>
      </c>
      <c r="F135" t="s">
        <v>32</v>
      </c>
      <c r="G135" t="s">
        <v>33</v>
      </c>
      <c r="H135" s="19" t="s">
        <v>561</v>
      </c>
      <c r="I135" s="20">
        <v>18</v>
      </c>
      <c r="J135">
        <v>2006</v>
      </c>
      <c r="K135" s="16" t="s">
        <v>562</v>
      </c>
      <c r="L135" s="6">
        <v>42072</v>
      </c>
      <c r="M135" t="s">
        <v>65</v>
      </c>
      <c r="N135" s="6" t="s">
        <v>65</v>
      </c>
      <c r="O135" s="21" t="s">
        <v>65</v>
      </c>
      <c r="P135" s="6" t="s">
        <v>65</v>
      </c>
      <c r="Q135" s="15" t="s">
        <v>65</v>
      </c>
      <c r="R135" s="6" t="s">
        <v>65</v>
      </c>
      <c r="S135" t="s">
        <v>65</v>
      </c>
      <c r="T135" s="6" t="s">
        <v>65</v>
      </c>
      <c r="U135" t="s">
        <v>65</v>
      </c>
      <c r="V135" s="6" t="s">
        <v>65</v>
      </c>
      <c r="Y135" t="s">
        <v>563</v>
      </c>
      <c r="Z135">
        <v>2015</v>
      </c>
      <c r="AA135">
        <v>32</v>
      </c>
    </row>
    <row r="136" spans="1:27">
      <c r="A136" s="1" t="s">
        <v>564</v>
      </c>
      <c r="B136" s="1" t="s">
        <v>565</v>
      </c>
      <c r="C136" s="19" t="s">
        <v>52</v>
      </c>
      <c r="D136" t="s">
        <v>39</v>
      </c>
      <c r="E136" s="17" t="s">
        <v>31</v>
      </c>
      <c r="F136" t="s">
        <v>32</v>
      </c>
      <c r="G136" t="s">
        <v>33</v>
      </c>
      <c r="H136" s="19" t="s">
        <v>566</v>
      </c>
      <c r="I136" s="20">
        <v>97</v>
      </c>
      <c r="J136">
        <v>2002</v>
      </c>
      <c r="K136" s="16">
        <v>10</v>
      </c>
      <c r="L136" s="6">
        <v>41682</v>
      </c>
      <c r="M136" t="s">
        <v>65</v>
      </c>
      <c r="N136" s="6" t="s">
        <v>65</v>
      </c>
      <c r="O136" s="21" t="s">
        <v>65</v>
      </c>
      <c r="P136" s="6" t="s">
        <v>65</v>
      </c>
      <c r="Q136" s="15" t="s">
        <v>65</v>
      </c>
      <c r="R136" s="6" t="s">
        <v>65</v>
      </c>
      <c r="S136" t="s">
        <v>65</v>
      </c>
      <c r="T136" s="6" t="s">
        <v>65</v>
      </c>
      <c r="U136" t="s">
        <v>65</v>
      </c>
      <c r="V136" s="6" t="s">
        <v>65</v>
      </c>
      <c r="Y136" t="s">
        <v>150</v>
      </c>
      <c r="Z136" t="s">
        <v>150</v>
      </c>
      <c r="AA136">
        <v>19</v>
      </c>
    </row>
    <row r="137" spans="1:27">
      <c r="A137" s="1" t="s">
        <v>567</v>
      </c>
      <c r="B137" s="1" t="s">
        <v>568</v>
      </c>
      <c r="C137" s="19" t="s">
        <v>52</v>
      </c>
      <c r="D137" t="s">
        <v>39</v>
      </c>
      <c r="E137" s="17" t="s">
        <v>31</v>
      </c>
      <c r="F137" t="s">
        <v>32</v>
      </c>
      <c r="G137" t="s">
        <v>33</v>
      </c>
      <c r="H137" s="19" t="s">
        <v>569</v>
      </c>
      <c r="I137" s="20">
        <v>103</v>
      </c>
      <c r="J137">
        <v>2010</v>
      </c>
      <c r="K137" s="16" t="s">
        <v>570</v>
      </c>
      <c r="L137" s="6">
        <v>42228</v>
      </c>
      <c r="M137" t="s">
        <v>65</v>
      </c>
      <c r="N137" s="6" t="s">
        <v>65</v>
      </c>
      <c r="O137" s="21" t="s">
        <v>65</v>
      </c>
      <c r="P137" s="6" t="s">
        <v>65</v>
      </c>
      <c r="Q137" s="15" t="s">
        <v>65</v>
      </c>
      <c r="R137" s="6" t="s">
        <v>65</v>
      </c>
      <c r="S137" t="s">
        <v>65</v>
      </c>
      <c r="T137" s="6" t="s">
        <v>65</v>
      </c>
      <c r="U137" t="s">
        <v>65</v>
      </c>
      <c r="V137" s="6" t="s">
        <v>65</v>
      </c>
      <c r="Y137">
        <v>7762988</v>
      </c>
      <c r="Z137">
        <v>2020</v>
      </c>
      <c r="AA137">
        <v>43</v>
      </c>
    </row>
    <row r="138" spans="1:27">
      <c r="A138" s="1" t="s">
        <v>571</v>
      </c>
      <c r="B138" s="1" t="s">
        <v>572</v>
      </c>
      <c r="C138" s="19" t="s">
        <v>38</v>
      </c>
      <c r="D138" t="s">
        <v>46</v>
      </c>
      <c r="E138" s="17" t="s">
        <v>31</v>
      </c>
      <c r="F138" t="s">
        <v>32</v>
      </c>
      <c r="G138" t="s">
        <v>33</v>
      </c>
      <c r="H138" s="19" t="s">
        <v>573</v>
      </c>
      <c r="I138" s="20">
        <v>79</v>
      </c>
      <c r="J138">
        <v>2010</v>
      </c>
      <c r="K138" s="16" t="s">
        <v>574</v>
      </c>
      <c r="L138" s="6">
        <v>42346</v>
      </c>
      <c r="M138" t="s">
        <v>575</v>
      </c>
      <c r="N138" s="6">
        <v>45198</v>
      </c>
      <c r="O138" s="21" t="s">
        <v>65</v>
      </c>
      <c r="P138" s="6" t="s">
        <v>65</v>
      </c>
      <c r="Q138" s="15" t="s">
        <v>65</v>
      </c>
      <c r="R138" s="6" t="s">
        <v>65</v>
      </c>
      <c r="S138" t="s">
        <v>65</v>
      </c>
      <c r="T138" s="6" t="s">
        <v>65</v>
      </c>
      <c r="U138" t="s">
        <v>65</v>
      </c>
      <c r="V138" s="6" t="s">
        <v>65</v>
      </c>
      <c r="Y138" t="s">
        <v>116</v>
      </c>
    </row>
    <row r="139" spans="1:27">
      <c r="A139" s="1" t="s">
        <v>576</v>
      </c>
      <c r="B139" s="1" t="s">
        <v>577</v>
      </c>
      <c r="C139" s="19" t="s">
        <v>38</v>
      </c>
      <c r="D139" t="s">
        <v>39</v>
      </c>
      <c r="E139" s="17" t="s">
        <v>31</v>
      </c>
      <c r="F139" t="s">
        <v>32</v>
      </c>
      <c r="G139" t="s">
        <v>33</v>
      </c>
      <c r="H139" s="19" t="s">
        <v>578</v>
      </c>
      <c r="I139" s="20">
        <v>40</v>
      </c>
      <c r="J139">
        <v>2004</v>
      </c>
      <c r="K139" s="16">
        <v>15</v>
      </c>
      <c r="L139" s="6">
        <v>39142</v>
      </c>
      <c r="M139">
        <v>5</v>
      </c>
      <c r="N139" s="6">
        <v>39350</v>
      </c>
      <c r="O139" s="21">
        <v>33</v>
      </c>
      <c r="P139" s="6">
        <v>40261</v>
      </c>
      <c r="Q139" s="15">
        <v>192</v>
      </c>
      <c r="R139" s="6">
        <v>41418</v>
      </c>
      <c r="S139" t="s">
        <v>579</v>
      </c>
      <c r="T139" s="6">
        <v>42156</v>
      </c>
      <c r="U139" t="s">
        <v>65</v>
      </c>
      <c r="V139" s="6" t="s">
        <v>65</v>
      </c>
      <c r="Y139">
        <v>9631416</v>
      </c>
      <c r="Z139">
        <v>2021</v>
      </c>
      <c r="AA139">
        <v>18</v>
      </c>
    </row>
    <row r="140" spans="1:27">
      <c r="A140" s="1" t="s">
        <v>580</v>
      </c>
      <c r="B140" s="1" t="s">
        <v>581</v>
      </c>
      <c r="C140" s="19" t="s">
        <v>68</v>
      </c>
      <c r="D140" t="s">
        <v>63</v>
      </c>
      <c r="E140" s="17" t="s">
        <v>31</v>
      </c>
      <c r="F140" t="s">
        <v>32</v>
      </c>
      <c r="G140" t="s">
        <v>33</v>
      </c>
      <c r="H140" s="19" t="s">
        <v>582</v>
      </c>
      <c r="I140" s="20">
        <v>128</v>
      </c>
      <c r="J140">
        <v>2010</v>
      </c>
      <c r="K140" s="16">
        <v>110</v>
      </c>
      <c r="L140" s="6">
        <v>41200</v>
      </c>
      <c r="M140" t="s">
        <v>583</v>
      </c>
      <c r="N140" s="6">
        <v>43152</v>
      </c>
      <c r="O140" s="21" t="s">
        <v>65</v>
      </c>
      <c r="P140" s="6" t="s">
        <v>65</v>
      </c>
      <c r="Q140" s="15" t="s">
        <v>65</v>
      </c>
      <c r="R140" s="6" t="s">
        <v>65</v>
      </c>
      <c r="S140" t="s">
        <v>65</v>
      </c>
      <c r="T140" s="6" t="s">
        <v>65</v>
      </c>
      <c r="U140" t="s">
        <v>65</v>
      </c>
      <c r="V140" s="6" t="s">
        <v>65</v>
      </c>
      <c r="Y140">
        <v>19522479</v>
      </c>
      <c r="Z140">
        <v>2024</v>
      </c>
      <c r="AA140">
        <v>32</v>
      </c>
    </row>
    <row r="141" spans="1:27">
      <c r="A141" s="1" t="s">
        <v>584</v>
      </c>
      <c r="B141" s="1" t="s">
        <v>585</v>
      </c>
      <c r="C141" s="19" t="s">
        <v>38</v>
      </c>
      <c r="D141" t="s">
        <v>63</v>
      </c>
      <c r="E141" s="17" t="s">
        <v>31</v>
      </c>
      <c r="F141" t="s">
        <v>32</v>
      </c>
      <c r="G141" t="s">
        <v>33</v>
      </c>
      <c r="H141" s="19" t="s">
        <v>586</v>
      </c>
      <c r="I141" s="20">
        <v>34</v>
      </c>
      <c r="J141">
        <v>2010</v>
      </c>
      <c r="K141" s="16" t="s">
        <v>65</v>
      </c>
      <c r="L141" s="6" t="s">
        <v>65</v>
      </c>
      <c r="M141" t="s">
        <v>65</v>
      </c>
      <c r="N141" s="6" t="s">
        <v>65</v>
      </c>
      <c r="O141" s="21" t="s">
        <v>65</v>
      </c>
      <c r="P141" s="6" t="s">
        <v>65</v>
      </c>
      <c r="Q141" s="15" t="s">
        <v>65</v>
      </c>
      <c r="R141" s="6" t="s">
        <v>65</v>
      </c>
      <c r="S141" t="s">
        <v>65</v>
      </c>
      <c r="T141" s="6" t="s">
        <v>65</v>
      </c>
      <c r="U141" t="s">
        <v>65</v>
      </c>
      <c r="V141" s="6" t="s">
        <v>65</v>
      </c>
      <c r="Y141" t="s">
        <v>150</v>
      </c>
      <c r="Z141" t="s">
        <v>150</v>
      </c>
      <c r="AA141">
        <v>30</v>
      </c>
    </row>
    <row r="142" spans="1:27">
      <c r="A142" s="1" t="s">
        <v>587</v>
      </c>
      <c r="B142" s="1" t="s">
        <v>588</v>
      </c>
      <c r="C142" s="19" t="s">
        <v>52</v>
      </c>
      <c r="D142" t="s">
        <v>63</v>
      </c>
      <c r="E142" s="17" t="s">
        <v>31</v>
      </c>
      <c r="F142" t="s">
        <v>32</v>
      </c>
      <c r="G142" t="s">
        <v>33</v>
      </c>
      <c r="H142" s="19" t="s">
        <v>589</v>
      </c>
      <c r="I142" s="20">
        <v>566</v>
      </c>
      <c r="J142">
        <v>2017</v>
      </c>
      <c r="K142" s="16" t="s">
        <v>65</v>
      </c>
      <c r="L142" s="6" t="s">
        <v>65</v>
      </c>
      <c r="M142" t="s">
        <v>65</v>
      </c>
      <c r="N142" s="6" t="s">
        <v>65</v>
      </c>
      <c r="O142" s="21" t="s">
        <v>65</v>
      </c>
      <c r="P142" s="6" t="s">
        <v>65</v>
      </c>
      <c r="Q142" s="15" t="s">
        <v>65</v>
      </c>
      <c r="R142" s="6" t="s">
        <v>65</v>
      </c>
      <c r="S142" t="s">
        <v>65</v>
      </c>
      <c r="T142" s="6" t="s">
        <v>65</v>
      </c>
      <c r="U142" t="s">
        <v>65</v>
      </c>
      <c r="V142" s="6" t="s">
        <v>65</v>
      </c>
      <c r="Y142" t="s">
        <v>116</v>
      </c>
      <c r="Z142" t="s">
        <v>116</v>
      </c>
      <c r="AA142" t="s">
        <v>65</v>
      </c>
    </row>
    <row r="143" spans="1:27">
      <c r="A143" s="1" t="s">
        <v>590</v>
      </c>
      <c r="B143" s="1" t="s">
        <v>591</v>
      </c>
      <c r="C143" s="19" t="s">
        <v>38</v>
      </c>
      <c r="D143" t="s">
        <v>39</v>
      </c>
      <c r="E143" s="17" t="s">
        <v>31</v>
      </c>
      <c r="F143" t="s">
        <v>32</v>
      </c>
      <c r="G143" t="s">
        <v>40</v>
      </c>
      <c r="H143" s="19" t="s">
        <v>592</v>
      </c>
      <c r="I143" s="20">
        <v>93</v>
      </c>
      <c r="J143">
        <v>2004</v>
      </c>
      <c r="K143" s="16">
        <v>50</v>
      </c>
      <c r="L143" s="6">
        <v>41019</v>
      </c>
      <c r="M143" t="s">
        <v>593</v>
      </c>
      <c r="N143" s="6">
        <v>42334</v>
      </c>
      <c r="O143" s="21">
        <v>969</v>
      </c>
      <c r="P143" s="6">
        <v>44113</v>
      </c>
      <c r="Q143" s="15" t="s">
        <v>65</v>
      </c>
      <c r="R143" s="6" t="s">
        <v>65</v>
      </c>
      <c r="S143" t="s">
        <v>65</v>
      </c>
      <c r="T143" s="6" t="s">
        <v>65</v>
      </c>
      <c r="U143" t="s">
        <v>65</v>
      </c>
      <c r="V143" s="6" t="s">
        <v>65</v>
      </c>
      <c r="Y143">
        <v>13234330</v>
      </c>
      <c r="Z143">
        <v>2022</v>
      </c>
      <c r="AA143">
        <v>28</v>
      </c>
    </row>
    <row r="144" spans="1:27">
      <c r="A144" s="1" t="s">
        <v>594</v>
      </c>
      <c r="B144" s="1" t="s">
        <v>595</v>
      </c>
      <c r="C144" s="19" t="s">
        <v>140</v>
      </c>
      <c r="D144" t="s">
        <v>123</v>
      </c>
      <c r="E144" s="17" t="s">
        <v>31</v>
      </c>
      <c r="F144" t="s">
        <v>32</v>
      </c>
      <c r="G144" t="s">
        <v>33</v>
      </c>
      <c r="H144" s="19" t="s">
        <v>596</v>
      </c>
      <c r="I144" s="20">
        <v>78</v>
      </c>
      <c r="J144">
        <v>2002</v>
      </c>
      <c r="K144" s="16">
        <v>1124</v>
      </c>
      <c r="L144" s="6">
        <v>44174</v>
      </c>
      <c r="M144" t="s">
        <v>65</v>
      </c>
      <c r="N144" s="6" t="s">
        <v>65</v>
      </c>
      <c r="O144" s="21" t="s">
        <v>65</v>
      </c>
      <c r="P144" s="6" t="s">
        <v>65</v>
      </c>
      <c r="Q144" s="15" t="s">
        <v>65</v>
      </c>
      <c r="R144" s="6" t="s">
        <v>65</v>
      </c>
      <c r="S144" t="s">
        <v>65</v>
      </c>
      <c r="T144" s="6" t="s">
        <v>65</v>
      </c>
      <c r="U144" t="s">
        <v>65</v>
      </c>
      <c r="V144" s="6" t="s">
        <v>65</v>
      </c>
      <c r="Y144">
        <v>13535423</v>
      </c>
      <c r="Z144">
        <v>2023</v>
      </c>
      <c r="AA144">
        <v>34</v>
      </c>
    </row>
    <row r="145" spans="1:27">
      <c r="A145" s="1" t="s">
        <v>597</v>
      </c>
      <c r="B145" s="1" t="s">
        <v>598</v>
      </c>
      <c r="C145" s="19" t="s">
        <v>52</v>
      </c>
      <c r="D145" t="s">
        <v>30</v>
      </c>
      <c r="E145" s="17" t="s">
        <v>31</v>
      </c>
      <c r="F145" t="s">
        <v>32</v>
      </c>
      <c r="G145" t="s">
        <v>33</v>
      </c>
      <c r="H145" s="19" t="s">
        <v>599</v>
      </c>
      <c r="I145" s="20">
        <v>70</v>
      </c>
      <c r="J145">
        <v>2005</v>
      </c>
      <c r="K145" s="16">
        <v>210</v>
      </c>
      <c r="L145" s="6">
        <v>41471</v>
      </c>
      <c r="M145" t="s">
        <v>65</v>
      </c>
      <c r="N145" s="6" t="s">
        <v>65</v>
      </c>
      <c r="O145" s="21" t="s">
        <v>65</v>
      </c>
      <c r="P145" s="6" t="s">
        <v>65</v>
      </c>
      <c r="Q145" s="15" t="s">
        <v>65</v>
      </c>
      <c r="R145" s="6" t="s">
        <v>65</v>
      </c>
      <c r="S145" t="s">
        <v>65</v>
      </c>
      <c r="T145" s="6" t="s">
        <v>65</v>
      </c>
      <c r="U145" t="s">
        <v>65</v>
      </c>
      <c r="V145" s="6" t="s">
        <v>65</v>
      </c>
      <c r="Y145" t="s">
        <v>150</v>
      </c>
      <c r="Z145" t="s">
        <v>150</v>
      </c>
      <c r="AA145">
        <v>32</v>
      </c>
    </row>
    <row r="146" spans="1:27">
      <c r="A146" s="1" t="s">
        <v>600</v>
      </c>
      <c r="B146" s="1" t="s">
        <v>601</v>
      </c>
      <c r="C146" s="19" t="s">
        <v>140</v>
      </c>
      <c r="D146" t="s">
        <v>123</v>
      </c>
      <c r="E146" s="17" t="s">
        <v>31</v>
      </c>
      <c r="F146" t="s">
        <v>32</v>
      </c>
      <c r="G146" t="s">
        <v>33</v>
      </c>
      <c r="H146" s="19" t="s">
        <v>602</v>
      </c>
      <c r="I146" s="20">
        <v>137</v>
      </c>
      <c r="J146">
        <v>2012</v>
      </c>
      <c r="K146" s="16" t="s">
        <v>603</v>
      </c>
      <c r="L146" s="6">
        <v>45083</v>
      </c>
      <c r="M146" t="s">
        <v>65</v>
      </c>
      <c r="N146" s="6" t="s">
        <v>65</v>
      </c>
      <c r="O146" s="21" t="s">
        <v>65</v>
      </c>
      <c r="P146" s="6" t="s">
        <v>65</v>
      </c>
      <c r="Q146" s="15" t="s">
        <v>65</v>
      </c>
      <c r="R146" s="6" t="s">
        <v>65</v>
      </c>
      <c r="S146" t="s">
        <v>65</v>
      </c>
      <c r="T146" s="6" t="s">
        <v>65</v>
      </c>
      <c r="U146" t="s">
        <v>65</v>
      </c>
      <c r="V146" s="6" t="s">
        <v>65</v>
      </c>
      <c r="Y146">
        <v>15138158</v>
      </c>
      <c r="Z146">
        <v>2023</v>
      </c>
      <c r="AA146">
        <v>16</v>
      </c>
    </row>
    <row r="147" spans="1:27">
      <c r="A147" s="1" t="s">
        <v>604</v>
      </c>
      <c r="B147" s="1" t="s">
        <v>605</v>
      </c>
      <c r="C147" s="19" t="s">
        <v>52</v>
      </c>
      <c r="D147" t="s">
        <v>39</v>
      </c>
      <c r="E147" s="17" t="s">
        <v>31</v>
      </c>
      <c r="F147" t="s">
        <v>32</v>
      </c>
      <c r="G147" t="s">
        <v>33</v>
      </c>
      <c r="H147" s="19" t="s">
        <v>606</v>
      </c>
      <c r="I147" s="20">
        <v>102</v>
      </c>
      <c r="J147">
        <v>2002</v>
      </c>
      <c r="K147" s="16">
        <v>36</v>
      </c>
      <c r="L147" s="6">
        <v>38833</v>
      </c>
      <c r="M147">
        <v>2</v>
      </c>
      <c r="N147" s="6">
        <v>39850</v>
      </c>
      <c r="O147" s="21">
        <v>87</v>
      </c>
      <c r="P147" s="6">
        <v>40857</v>
      </c>
      <c r="Q147" s="15">
        <v>107</v>
      </c>
      <c r="R147" s="6">
        <v>41921</v>
      </c>
      <c r="S147" t="s">
        <v>65</v>
      </c>
      <c r="T147" s="6" t="s">
        <v>65</v>
      </c>
      <c r="U147" t="s">
        <v>65</v>
      </c>
      <c r="V147" s="6" t="s">
        <v>65</v>
      </c>
      <c r="Y147">
        <v>13456195</v>
      </c>
      <c r="Z147">
        <v>2023</v>
      </c>
      <c r="AA147">
        <v>23</v>
      </c>
    </row>
    <row r="148" spans="1:27">
      <c r="A148" s="1" t="s">
        <v>607</v>
      </c>
      <c r="B148" s="1" t="s">
        <v>608</v>
      </c>
      <c r="C148" s="19" t="s">
        <v>52</v>
      </c>
      <c r="D148" t="s">
        <v>30</v>
      </c>
      <c r="E148" s="17" t="s">
        <v>31</v>
      </c>
      <c r="F148" t="s">
        <v>32</v>
      </c>
      <c r="G148" t="s">
        <v>40</v>
      </c>
      <c r="H148" s="19" t="s">
        <v>609</v>
      </c>
      <c r="I148" s="20">
        <v>26</v>
      </c>
      <c r="J148">
        <v>2003</v>
      </c>
      <c r="K148" s="16">
        <v>48</v>
      </c>
      <c r="L148" s="6">
        <v>39974</v>
      </c>
      <c r="M148">
        <v>115</v>
      </c>
      <c r="N148" s="6">
        <v>40903</v>
      </c>
      <c r="O148" s="21">
        <v>15</v>
      </c>
      <c r="P148" s="6">
        <v>42058</v>
      </c>
      <c r="Q148" s="15" t="s">
        <v>610</v>
      </c>
      <c r="R148" s="6">
        <v>43063</v>
      </c>
      <c r="S148" t="s">
        <v>65</v>
      </c>
      <c r="T148" s="6" t="s">
        <v>65</v>
      </c>
      <c r="U148" t="s">
        <v>65</v>
      </c>
      <c r="V148" s="6" t="s">
        <v>65</v>
      </c>
      <c r="Y148">
        <v>2180623</v>
      </c>
      <c r="Z148">
        <v>2017</v>
      </c>
      <c r="AA148">
        <v>31</v>
      </c>
    </row>
    <row r="149" spans="1:27">
      <c r="A149" s="1" t="s">
        <v>611</v>
      </c>
      <c r="B149" s="1" t="s">
        <v>612</v>
      </c>
      <c r="C149" s="19" t="s">
        <v>52</v>
      </c>
      <c r="D149" t="s">
        <v>39</v>
      </c>
      <c r="E149" s="17" t="s">
        <v>31</v>
      </c>
      <c r="F149" t="s">
        <v>32</v>
      </c>
      <c r="G149" t="s">
        <v>33</v>
      </c>
      <c r="H149" s="19" t="s">
        <v>613</v>
      </c>
      <c r="I149" s="20">
        <v>98</v>
      </c>
      <c r="J149">
        <v>2002</v>
      </c>
      <c r="K149" s="16">
        <v>103</v>
      </c>
      <c r="L149" s="6">
        <v>39070</v>
      </c>
      <c r="M149">
        <v>54</v>
      </c>
      <c r="N149" s="6">
        <v>39990</v>
      </c>
      <c r="O149" s="21">
        <v>74</v>
      </c>
      <c r="P149" s="6">
        <v>41085</v>
      </c>
      <c r="Q149" s="15" t="s">
        <v>614</v>
      </c>
      <c r="R149" s="6">
        <v>42190</v>
      </c>
      <c r="S149" t="s">
        <v>65</v>
      </c>
      <c r="T149" s="6" t="s">
        <v>65</v>
      </c>
      <c r="U149" t="s">
        <v>65</v>
      </c>
      <c r="V149" s="6" t="s">
        <v>65</v>
      </c>
      <c r="Y149">
        <v>9544820</v>
      </c>
      <c r="Z149">
        <v>2021</v>
      </c>
      <c r="AA149">
        <v>30</v>
      </c>
    </row>
    <row r="150" spans="1:27">
      <c r="A150" s="1" t="s">
        <v>615</v>
      </c>
      <c r="B150" s="1" t="s">
        <v>616</v>
      </c>
      <c r="C150" s="19" t="s">
        <v>38</v>
      </c>
      <c r="D150" t="s">
        <v>46</v>
      </c>
      <c r="E150" s="17" t="s">
        <v>31</v>
      </c>
      <c r="F150" t="s">
        <v>32</v>
      </c>
      <c r="G150" t="s">
        <v>33</v>
      </c>
      <c r="H150" s="19" t="s">
        <v>617</v>
      </c>
      <c r="I150" s="20">
        <v>151</v>
      </c>
      <c r="J150">
        <v>2002</v>
      </c>
      <c r="K150" s="16" t="s">
        <v>618</v>
      </c>
      <c r="L150" s="6">
        <v>42177</v>
      </c>
      <c r="M150" t="s">
        <v>65</v>
      </c>
      <c r="N150" s="6" t="s">
        <v>65</v>
      </c>
      <c r="O150" s="21" t="s">
        <v>65</v>
      </c>
      <c r="P150" s="6" t="s">
        <v>65</v>
      </c>
      <c r="Q150" s="15" t="s">
        <v>65</v>
      </c>
      <c r="R150" s="6" t="s">
        <v>65</v>
      </c>
      <c r="S150" t="s">
        <v>65</v>
      </c>
      <c r="T150" s="6" t="s">
        <v>65</v>
      </c>
      <c r="V150" s="6" t="s">
        <v>65</v>
      </c>
      <c r="Z150">
        <v>2015</v>
      </c>
      <c r="AA150">
        <v>22</v>
      </c>
    </row>
    <row r="151" spans="1:27">
      <c r="A151" s="1" t="s">
        <v>619</v>
      </c>
      <c r="B151" s="1" t="s">
        <v>620</v>
      </c>
      <c r="C151" s="19" t="s">
        <v>38</v>
      </c>
      <c r="D151" t="s">
        <v>63</v>
      </c>
      <c r="E151" s="17" t="s">
        <v>31</v>
      </c>
      <c r="F151" t="s">
        <v>32</v>
      </c>
      <c r="G151" t="s">
        <v>33</v>
      </c>
      <c r="H151" s="19" t="s">
        <v>621</v>
      </c>
      <c r="I151" s="20">
        <v>142</v>
      </c>
      <c r="J151">
        <v>2014</v>
      </c>
      <c r="K151" s="16" t="s">
        <v>65</v>
      </c>
      <c r="L151" s="6" t="s">
        <v>65</v>
      </c>
      <c r="M151" t="s">
        <v>65</v>
      </c>
      <c r="N151" s="6" t="s">
        <v>65</v>
      </c>
      <c r="O151" s="21" t="s">
        <v>65</v>
      </c>
      <c r="P151" s="6" t="s">
        <v>65</v>
      </c>
      <c r="Q151" s="15" t="s">
        <v>65</v>
      </c>
      <c r="R151" s="6" t="s">
        <v>65</v>
      </c>
      <c r="S151" t="s">
        <v>65</v>
      </c>
      <c r="T151" s="6" t="s">
        <v>65</v>
      </c>
      <c r="U151" t="s">
        <v>65</v>
      </c>
      <c r="V151" s="6" t="s">
        <v>65</v>
      </c>
      <c r="AA151">
        <v>22</v>
      </c>
    </row>
    <row r="152" spans="1:27">
      <c r="A152" s="1" t="s">
        <v>622</v>
      </c>
      <c r="B152" s="1" t="s">
        <v>623</v>
      </c>
      <c r="C152" s="19" t="s">
        <v>38</v>
      </c>
      <c r="D152" t="s">
        <v>39</v>
      </c>
      <c r="E152" s="17" t="s">
        <v>31</v>
      </c>
      <c r="F152" t="s">
        <v>32</v>
      </c>
      <c r="G152" t="s">
        <v>33</v>
      </c>
      <c r="H152" s="19" t="s">
        <v>624</v>
      </c>
      <c r="I152" s="20">
        <v>62</v>
      </c>
      <c r="J152">
        <v>2009</v>
      </c>
      <c r="K152" s="16">
        <v>1</v>
      </c>
      <c r="L152" s="6">
        <v>42480</v>
      </c>
      <c r="M152" t="s">
        <v>65</v>
      </c>
      <c r="N152" s="6" t="s">
        <v>65</v>
      </c>
      <c r="O152" s="21" t="s">
        <v>65</v>
      </c>
      <c r="P152" s="6" t="s">
        <v>65</v>
      </c>
      <c r="Q152" s="15" t="s">
        <v>65</v>
      </c>
      <c r="R152" s="6" t="s">
        <v>65</v>
      </c>
      <c r="S152" t="s">
        <v>65</v>
      </c>
      <c r="T152" s="6" t="s">
        <v>65</v>
      </c>
      <c r="U152" t="s">
        <v>65</v>
      </c>
      <c r="V152" s="6" t="s">
        <v>65</v>
      </c>
      <c r="Y152" t="s">
        <v>625</v>
      </c>
      <c r="Z152">
        <v>2016</v>
      </c>
      <c r="AA152">
        <v>28</v>
      </c>
    </row>
    <row r="153" spans="1:27">
      <c r="A153" s="1" t="s">
        <v>626</v>
      </c>
      <c r="B153" s="1" t="s">
        <v>627</v>
      </c>
      <c r="C153" s="19" t="s">
        <v>52</v>
      </c>
      <c r="D153" t="s">
        <v>30</v>
      </c>
      <c r="E153" s="17" t="s">
        <v>31</v>
      </c>
      <c r="F153" t="s">
        <v>32</v>
      </c>
      <c r="G153" t="s">
        <v>40</v>
      </c>
      <c r="H153" s="19" t="s">
        <v>628</v>
      </c>
      <c r="I153" s="20">
        <v>26</v>
      </c>
      <c r="J153">
        <v>2003</v>
      </c>
      <c r="K153" s="16">
        <v>48</v>
      </c>
      <c r="L153" s="6">
        <v>39974</v>
      </c>
      <c r="M153">
        <v>33</v>
      </c>
      <c r="N153" s="6">
        <v>40970</v>
      </c>
      <c r="O153" s="21">
        <v>14</v>
      </c>
      <c r="P153" s="6">
        <v>42058</v>
      </c>
      <c r="Q153" s="15">
        <v>6</v>
      </c>
      <c r="R153" s="6">
        <v>43063</v>
      </c>
      <c r="S153" t="s">
        <v>65</v>
      </c>
      <c r="T153" s="6" t="s">
        <v>65</v>
      </c>
      <c r="U153" t="s">
        <v>65</v>
      </c>
      <c r="V153" s="6" t="s">
        <v>65</v>
      </c>
      <c r="Y153">
        <v>2180623</v>
      </c>
      <c r="Z153">
        <v>2017</v>
      </c>
      <c r="AA153">
        <v>31</v>
      </c>
    </row>
    <row r="154" spans="1:27">
      <c r="A154" s="1" t="s">
        <v>629</v>
      </c>
      <c r="B154" s="1" t="s">
        <v>630</v>
      </c>
      <c r="C154" s="19" t="s">
        <v>38</v>
      </c>
      <c r="D154" t="s">
        <v>46</v>
      </c>
      <c r="E154" s="17" t="s">
        <v>31</v>
      </c>
      <c r="F154" t="s">
        <v>32</v>
      </c>
      <c r="G154" t="s">
        <v>33</v>
      </c>
      <c r="H154" s="19" t="s">
        <v>631</v>
      </c>
      <c r="I154" s="20">
        <v>176</v>
      </c>
      <c r="J154">
        <v>2001</v>
      </c>
      <c r="K154" s="16">
        <v>80</v>
      </c>
      <c r="L154" s="6">
        <v>37446</v>
      </c>
      <c r="M154">
        <v>106</v>
      </c>
      <c r="N154" s="6">
        <v>41921</v>
      </c>
      <c r="O154" s="21" t="s">
        <v>65</v>
      </c>
      <c r="P154" s="6" t="s">
        <v>65</v>
      </c>
      <c r="Q154" s="15" t="s">
        <v>65</v>
      </c>
      <c r="R154" s="6" t="s">
        <v>65</v>
      </c>
      <c r="S154" t="s">
        <v>65</v>
      </c>
      <c r="T154" s="6" t="s">
        <v>65</v>
      </c>
      <c r="U154" t="s">
        <v>65</v>
      </c>
      <c r="V154" s="6" t="s">
        <v>65</v>
      </c>
      <c r="Y154" t="s">
        <v>150</v>
      </c>
      <c r="Z154" t="s">
        <v>150</v>
      </c>
      <c r="AA154">
        <v>18</v>
      </c>
    </row>
    <row r="155" spans="1:27">
      <c r="A155" s="1" t="s">
        <v>632</v>
      </c>
      <c r="B155" s="1" t="s">
        <v>633</v>
      </c>
      <c r="C155" s="19" t="s">
        <v>52</v>
      </c>
      <c r="D155" t="s">
        <v>39</v>
      </c>
      <c r="E155" s="17" t="s">
        <v>31</v>
      </c>
      <c r="F155" t="s">
        <v>32</v>
      </c>
      <c r="G155" t="s">
        <v>33</v>
      </c>
      <c r="H155" s="19" t="s">
        <v>634</v>
      </c>
      <c r="I155" s="20">
        <v>67</v>
      </c>
      <c r="J155">
        <v>2002</v>
      </c>
      <c r="K155" s="16">
        <v>67</v>
      </c>
      <c r="L155" s="6">
        <v>38616</v>
      </c>
      <c r="M155">
        <v>122</v>
      </c>
      <c r="N155" s="6">
        <v>40519</v>
      </c>
      <c r="O155" s="21">
        <v>128</v>
      </c>
      <c r="P155" s="6">
        <v>41977</v>
      </c>
      <c r="Q155" s="15" t="s">
        <v>65</v>
      </c>
      <c r="R155" s="6" t="s">
        <v>65</v>
      </c>
      <c r="S155" t="s">
        <v>65</v>
      </c>
      <c r="T155" s="6" t="s">
        <v>65</v>
      </c>
      <c r="U155" t="s">
        <v>65</v>
      </c>
      <c r="V155" s="6" t="s">
        <v>65</v>
      </c>
      <c r="Y155">
        <v>13767659</v>
      </c>
      <c r="Z155">
        <v>2023</v>
      </c>
      <c r="AA155">
        <v>25</v>
      </c>
    </row>
    <row r="156" spans="1:27">
      <c r="A156" s="1" t="s">
        <v>635</v>
      </c>
      <c r="B156" s="1" t="s">
        <v>636</v>
      </c>
      <c r="C156" s="19" t="s">
        <v>52</v>
      </c>
      <c r="D156" t="s">
        <v>30</v>
      </c>
      <c r="E156" s="17" t="s">
        <v>31</v>
      </c>
      <c r="F156" t="s">
        <v>32</v>
      </c>
      <c r="G156" t="s">
        <v>40</v>
      </c>
      <c r="H156" s="19" t="s">
        <v>637</v>
      </c>
      <c r="I156" s="20">
        <v>44</v>
      </c>
      <c r="J156">
        <v>2015</v>
      </c>
      <c r="K156" s="16">
        <v>1</v>
      </c>
      <c r="L156" s="6">
        <v>42871</v>
      </c>
      <c r="M156">
        <v>1</v>
      </c>
      <c r="N156" s="6">
        <v>43594</v>
      </c>
      <c r="O156" s="21" t="s">
        <v>65</v>
      </c>
      <c r="P156" s="6" t="s">
        <v>65</v>
      </c>
      <c r="Q156" s="15" t="s">
        <v>65</v>
      </c>
      <c r="R156" s="6" t="s">
        <v>65</v>
      </c>
      <c r="S156" t="s">
        <v>65</v>
      </c>
      <c r="T156" s="6" t="s">
        <v>65</v>
      </c>
      <c r="U156" t="s">
        <v>65</v>
      </c>
      <c r="V156" s="6" t="s">
        <v>65</v>
      </c>
      <c r="Y156">
        <v>5034684</v>
      </c>
      <c r="Z156">
        <v>2019</v>
      </c>
      <c r="AA156">
        <v>37</v>
      </c>
    </row>
    <row r="157" spans="1:27">
      <c r="A157" s="1" t="s">
        <v>638</v>
      </c>
      <c r="B157" s="1" t="s">
        <v>639</v>
      </c>
      <c r="C157" s="19" t="s">
        <v>29</v>
      </c>
      <c r="D157" t="s">
        <v>63</v>
      </c>
      <c r="E157" s="17" t="s">
        <v>31</v>
      </c>
      <c r="F157" t="s">
        <v>32</v>
      </c>
      <c r="G157" t="s">
        <v>33</v>
      </c>
      <c r="H157" s="19" t="s">
        <v>640</v>
      </c>
      <c r="I157" s="20">
        <v>159</v>
      </c>
      <c r="J157">
        <v>2002</v>
      </c>
      <c r="K157" s="16">
        <v>32</v>
      </c>
      <c r="L157" s="6">
        <v>38812</v>
      </c>
      <c r="M157">
        <v>2</v>
      </c>
      <c r="N157" s="6">
        <v>43335</v>
      </c>
      <c r="O157" s="21" t="s">
        <v>65</v>
      </c>
      <c r="P157" s="6" t="s">
        <v>65</v>
      </c>
      <c r="Q157" s="15" t="s">
        <v>65</v>
      </c>
      <c r="R157" s="6" t="s">
        <v>65</v>
      </c>
      <c r="S157" t="s">
        <v>65</v>
      </c>
      <c r="T157" s="6" t="s">
        <v>65</v>
      </c>
      <c r="U157" t="s">
        <v>65</v>
      </c>
      <c r="V157" s="6" t="s">
        <v>65</v>
      </c>
      <c r="Y157">
        <v>3841943</v>
      </c>
      <c r="Z157">
        <v>2018</v>
      </c>
      <c r="AA157">
        <v>24</v>
      </c>
    </row>
    <row r="158" spans="1:27">
      <c r="A158" s="1" t="s">
        <v>641</v>
      </c>
      <c r="B158" s="1" t="s">
        <v>642</v>
      </c>
      <c r="C158" s="19" t="s">
        <v>140</v>
      </c>
      <c r="D158" t="s">
        <v>123</v>
      </c>
      <c r="E158" s="17" t="s">
        <v>31</v>
      </c>
      <c r="F158" t="s">
        <v>32</v>
      </c>
      <c r="G158" t="s">
        <v>33</v>
      </c>
      <c r="H158" s="19" t="s">
        <v>643</v>
      </c>
      <c r="I158" s="20" t="s">
        <v>644</v>
      </c>
      <c r="J158">
        <v>2021</v>
      </c>
      <c r="K158" s="16" t="s">
        <v>645</v>
      </c>
      <c r="L158" s="6">
        <v>45168</v>
      </c>
      <c r="M158" t="s">
        <v>65</v>
      </c>
      <c r="N158" s="6" t="s">
        <v>65</v>
      </c>
      <c r="O158" s="21" t="s">
        <v>65</v>
      </c>
      <c r="P158" s="6" t="s">
        <v>65</v>
      </c>
      <c r="Q158" s="15" t="s">
        <v>65</v>
      </c>
      <c r="R158" s="6" t="s">
        <v>65</v>
      </c>
      <c r="S158" t="s">
        <v>65</v>
      </c>
      <c r="T158" s="6" t="s">
        <v>65</v>
      </c>
      <c r="U158" t="s">
        <v>65</v>
      </c>
      <c r="V158" s="6" t="s">
        <v>65</v>
      </c>
      <c r="Y158">
        <v>16541333</v>
      </c>
      <c r="Z158">
        <v>2023</v>
      </c>
      <c r="AA158">
        <v>18</v>
      </c>
    </row>
    <row r="159" spans="1:27">
      <c r="A159" s="1" t="s">
        <v>646</v>
      </c>
      <c r="B159" s="1" t="s">
        <v>647</v>
      </c>
      <c r="C159" s="19" t="s">
        <v>52</v>
      </c>
      <c r="D159" t="s">
        <v>30</v>
      </c>
      <c r="E159" s="17" t="s">
        <v>31</v>
      </c>
      <c r="F159" t="s">
        <v>32</v>
      </c>
      <c r="G159" t="s">
        <v>33</v>
      </c>
      <c r="H159" s="19" t="s">
        <v>648</v>
      </c>
      <c r="I159" s="20">
        <v>37</v>
      </c>
      <c r="J159">
        <v>2008</v>
      </c>
      <c r="K159" s="16">
        <v>1</v>
      </c>
      <c r="L159" s="6">
        <v>43256</v>
      </c>
      <c r="M159" t="s">
        <v>65</v>
      </c>
      <c r="N159" s="6" t="s">
        <v>65</v>
      </c>
      <c r="O159" s="21" t="s">
        <v>65</v>
      </c>
      <c r="P159" s="6" t="s">
        <v>65</v>
      </c>
      <c r="Q159" s="15" t="s">
        <v>65</v>
      </c>
      <c r="R159" s="6" t="s">
        <v>65</v>
      </c>
      <c r="S159" t="s">
        <v>65</v>
      </c>
      <c r="T159" s="6" t="s">
        <v>65</v>
      </c>
      <c r="U159" t="s">
        <v>65</v>
      </c>
      <c r="V159" s="6" t="s">
        <v>65</v>
      </c>
      <c r="Y159">
        <v>3350442</v>
      </c>
      <c r="Z159">
        <v>2018</v>
      </c>
      <c r="AA159">
        <v>32</v>
      </c>
    </row>
    <row r="160" spans="1:27">
      <c r="A160" s="1" t="s">
        <v>649</v>
      </c>
      <c r="B160" s="1" t="s">
        <v>650</v>
      </c>
      <c r="C160" s="19" t="s">
        <v>52</v>
      </c>
      <c r="D160" t="s">
        <v>30</v>
      </c>
      <c r="E160" s="17" t="s">
        <v>31</v>
      </c>
      <c r="F160" t="s">
        <v>32</v>
      </c>
      <c r="G160" t="s">
        <v>33</v>
      </c>
      <c r="H160" s="19" t="s">
        <v>651</v>
      </c>
      <c r="I160" s="20">
        <v>46</v>
      </c>
      <c r="J160">
        <v>2011</v>
      </c>
      <c r="K160" s="16">
        <v>114</v>
      </c>
      <c r="L160" s="6">
        <v>41939</v>
      </c>
      <c r="M160">
        <v>581</v>
      </c>
      <c r="N160" s="6">
        <v>44459</v>
      </c>
      <c r="O160" s="21" t="s">
        <v>65</v>
      </c>
      <c r="P160" s="6" t="s">
        <v>65</v>
      </c>
      <c r="Q160" s="15" t="s">
        <v>65</v>
      </c>
      <c r="R160" s="6" t="s">
        <v>65</v>
      </c>
      <c r="S160" t="s">
        <v>65</v>
      </c>
      <c r="T160" s="6" t="s">
        <v>65</v>
      </c>
      <c r="U160" t="s">
        <v>65</v>
      </c>
      <c r="V160" s="6" t="s">
        <v>65</v>
      </c>
      <c r="Y160">
        <v>17156699</v>
      </c>
      <c r="Z160">
        <v>2023</v>
      </c>
      <c r="AA160">
        <v>19</v>
      </c>
    </row>
    <row r="161" spans="1:27">
      <c r="A161" s="1" t="s">
        <v>652</v>
      </c>
      <c r="B161" s="1" t="s">
        <v>653</v>
      </c>
      <c r="C161" s="19" t="s">
        <v>68</v>
      </c>
      <c r="D161" t="s">
        <v>63</v>
      </c>
      <c r="E161" s="17" t="s">
        <v>31</v>
      </c>
      <c r="F161" t="s">
        <v>32</v>
      </c>
      <c r="G161" t="s">
        <v>33</v>
      </c>
      <c r="H161" s="19" t="s">
        <v>654</v>
      </c>
      <c r="I161" s="20">
        <v>126</v>
      </c>
      <c r="J161">
        <v>2010</v>
      </c>
      <c r="K161" s="16" t="s">
        <v>655</v>
      </c>
      <c r="L161" s="6">
        <v>45280</v>
      </c>
      <c r="M161" t="s">
        <v>65</v>
      </c>
      <c r="N161" s="6" t="s">
        <v>65</v>
      </c>
      <c r="O161" s="21" t="s">
        <v>65</v>
      </c>
      <c r="P161" s="6" t="s">
        <v>65</v>
      </c>
      <c r="Q161" s="15" t="s">
        <v>65</v>
      </c>
      <c r="R161" s="6" t="s">
        <v>65</v>
      </c>
      <c r="S161" t="s">
        <v>65</v>
      </c>
      <c r="T161" s="6" t="s">
        <v>65</v>
      </c>
      <c r="U161" t="s">
        <v>65</v>
      </c>
      <c r="V161" s="6" t="s">
        <v>65</v>
      </c>
      <c r="Y161">
        <v>17786443</v>
      </c>
      <c r="Z161">
        <v>2024</v>
      </c>
      <c r="AA161">
        <v>39</v>
      </c>
    </row>
    <row r="162" spans="1:27">
      <c r="A162" s="1" t="s">
        <v>656</v>
      </c>
      <c r="B162" s="1" t="s">
        <v>657</v>
      </c>
      <c r="C162" s="19" t="s">
        <v>68</v>
      </c>
      <c r="D162" t="s">
        <v>63</v>
      </c>
      <c r="E162" s="17" t="s">
        <v>31</v>
      </c>
      <c r="F162" t="s">
        <v>32</v>
      </c>
      <c r="G162" t="s">
        <v>33</v>
      </c>
      <c r="H162" s="19" t="s">
        <v>658</v>
      </c>
      <c r="I162" s="20">
        <v>23</v>
      </c>
      <c r="J162">
        <v>2006</v>
      </c>
      <c r="K162" s="16">
        <v>80</v>
      </c>
      <c r="L162" s="6">
        <v>39730</v>
      </c>
      <c r="M162">
        <v>105</v>
      </c>
      <c r="N162" s="6">
        <v>40889</v>
      </c>
      <c r="O162" s="21" t="s">
        <v>659</v>
      </c>
      <c r="P162" s="6">
        <v>41939</v>
      </c>
      <c r="Q162" s="15">
        <v>1</v>
      </c>
      <c r="R162" s="6">
        <v>42822</v>
      </c>
      <c r="S162" t="s">
        <v>65</v>
      </c>
      <c r="T162" s="6" t="s">
        <v>65</v>
      </c>
      <c r="U162" t="s">
        <v>65</v>
      </c>
      <c r="V162" s="6" t="s">
        <v>65</v>
      </c>
      <c r="Y162">
        <v>13751984</v>
      </c>
      <c r="Z162">
        <v>2023</v>
      </c>
      <c r="AA162">
        <v>30</v>
      </c>
    </row>
    <row r="163" spans="1:27">
      <c r="A163" s="1" t="s">
        <v>660</v>
      </c>
      <c r="B163" s="1" t="s">
        <v>661</v>
      </c>
      <c r="C163" s="19" t="s">
        <v>38</v>
      </c>
      <c r="D163" t="s">
        <v>46</v>
      </c>
      <c r="E163" s="17" t="s">
        <v>31</v>
      </c>
      <c r="F163" t="s">
        <v>32</v>
      </c>
      <c r="G163" t="s">
        <v>33</v>
      </c>
      <c r="H163" s="19" t="s">
        <v>662</v>
      </c>
      <c r="I163" s="20">
        <v>103</v>
      </c>
      <c r="J163">
        <v>2011</v>
      </c>
      <c r="K163" s="16" t="s">
        <v>65</v>
      </c>
      <c r="L163" s="6" t="s">
        <v>65</v>
      </c>
      <c r="M163" t="s">
        <v>65</v>
      </c>
      <c r="N163" s="6" t="s">
        <v>65</v>
      </c>
      <c r="O163" s="21" t="s">
        <v>65</v>
      </c>
      <c r="P163" s="6" t="s">
        <v>65</v>
      </c>
      <c r="Q163" s="15" t="s">
        <v>65</v>
      </c>
      <c r="R163" s="6" t="s">
        <v>65</v>
      </c>
      <c r="S163" t="s">
        <v>65</v>
      </c>
      <c r="T163" s="6" t="s">
        <v>65</v>
      </c>
      <c r="U163" t="s">
        <v>65</v>
      </c>
      <c r="V163" s="6" t="s">
        <v>65</v>
      </c>
      <c r="Y163" t="s">
        <v>663</v>
      </c>
      <c r="Z163">
        <v>2011</v>
      </c>
      <c r="AA163">
        <v>23</v>
      </c>
    </row>
    <row r="164" spans="1:27">
      <c r="A164" s="1" t="s">
        <v>664</v>
      </c>
      <c r="B164" s="1" t="s">
        <v>665</v>
      </c>
      <c r="C164" s="19" t="s">
        <v>140</v>
      </c>
      <c r="D164" t="s">
        <v>123</v>
      </c>
      <c r="E164" s="17" t="s">
        <v>31</v>
      </c>
      <c r="F164" t="s">
        <v>32</v>
      </c>
      <c r="G164" t="s">
        <v>33</v>
      </c>
      <c r="H164" s="19" t="s">
        <v>666</v>
      </c>
      <c r="I164" s="20">
        <v>21</v>
      </c>
      <c r="J164">
        <v>2006</v>
      </c>
      <c r="K164" s="16">
        <v>147</v>
      </c>
      <c r="L164" s="6">
        <v>41318</v>
      </c>
      <c r="M164" t="s">
        <v>65</v>
      </c>
      <c r="N164" s="6" t="s">
        <v>65</v>
      </c>
      <c r="O164" s="21" t="s">
        <v>65</v>
      </c>
      <c r="P164" s="6" t="s">
        <v>65</v>
      </c>
      <c r="Q164" s="15" t="s">
        <v>65</v>
      </c>
      <c r="R164" s="6" t="s">
        <v>65</v>
      </c>
      <c r="S164" t="s">
        <v>65</v>
      </c>
      <c r="T164" s="6" t="s">
        <v>65</v>
      </c>
      <c r="U164" t="s">
        <v>65</v>
      </c>
      <c r="V164" s="6" t="s">
        <v>65</v>
      </c>
      <c r="Y164" t="s">
        <v>667</v>
      </c>
      <c r="Z164">
        <v>2013</v>
      </c>
      <c r="AA164">
        <v>26</v>
      </c>
    </row>
    <row r="165" spans="1:27">
      <c r="A165" s="1" t="s">
        <v>668</v>
      </c>
      <c r="B165" s="1" t="s">
        <v>669</v>
      </c>
      <c r="C165" s="19" t="s">
        <v>68</v>
      </c>
      <c r="D165" t="s">
        <v>63</v>
      </c>
      <c r="E165" s="17" t="s">
        <v>31</v>
      </c>
      <c r="F165" t="s">
        <v>32</v>
      </c>
      <c r="G165" t="s">
        <v>33</v>
      </c>
      <c r="H165" s="19" t="s">
        <v>670</v>
      </c>
      <c r="I165" s="20" t="s">
        <v>671</v>
      </c>
      <c r="J165">
        <v>2024</v>
      </c>
      <c r="K165" s="16" t="s">
        <v>65</v>
      </c>
      <c r="L165" s="6" t="s">
        <v>65</v>
      </c>
      <c r="M165" t="s">
        <v>65</v>
      </c>
      <c r="N165" s="6" t="s">
        <v>65</v>
      </c>
      <c r="O165" s="21" t="s">
        <v>65</v>
      </c>
      <c r="P165" s="6" t="s">
        <v>65</v>
      </c>
      <c r="Q165" s="15" t="s">
        <v>65</v>
      </c>
      <c r="R165" s="6" t="s">
        <v>65</v>
      </c>
      <c r="S165" t="s">
        <v>65</v>
      </c>
      <c r="T165" s="6" t="s">
        <v>65</v>
      </c>
      <c r="U165" t="s">
        <v>65</v>
      </c>
      <c r="V165" s="6" t="s">
        <v>65</v>
      </c>
      <c r="Y165" t="s">
        <v>672</v>
      </c>
      <c r="Z165" t="s">
        <v>672</v>
      </c>
      <c r="AA165" t="s">
        <v>65</v>
      </c>
    </row>
    <row r="166" spans="1:27">
      <c r="A166" s="1" t="s">
        <v>673</v>
      </c>
      <c r="B166" s="1" t="s">
        <v>674</v>
      </c>
      <c r="C166" s="19" t="s">
        <v>52</v>
      </c>
      <c r="D166" t="s">
        <v>63</v>
      </c>
      <c r="E166" s="17" t="s">
        <v>31</v>
      </c>
      <c r="F166" t="s">
        <v>32</v>
      </c>
      <c r="G166" t="s">
        <v>33</v>
      </c>
      <c r="H166" s="19" t="s">
        <v>675</v>
      </c>
      <c r="I166" s="20">
        <v>10</v>
      </c>
      <c r="J166">
        <v>2008</v>
      </c>
      <c r="K166" s="16">
        <v>242</v>
      </c>
      <c r="L166" s="6">
        <v>41563</v>
      </c>
      <c r="M166">
        <v>889</v>
      </c>
      <c r="N166" s="6">
        <v>45009</v>
      </c>
      <c r="O166" s="21" t="s">
        <v>65</v>
      </c>
      <c r="P166" s="6" t="s">
        <v>65</v>
      </c>
      <c r="Q166" s="15" t="s">
        <v>65</v>
      </c>
      <c r="R166" s="6" t="s">
        <v>65</v>
      </c>
      <c r="S166" t="s">
        <v>65</v>
      </c>
      <c r="T166" s="6" t="s">
        <v>65</v>
      </c>
      <c r="U166" t="s">
        <v>65</v>
      </c>
      <c r="V166" s="6" t="s">
        <v>65</v>
      </c>
      <c r="Y166">
        <v>14263829</v>
      </c>
      <c r="Z166">
        <v>2023</v>
      </c>
      <c r="AA166">
        <v>29</v>
      </c>
    </row>
    <row r="167" spans="1:27">
      <c r="A167" s="1" t="s">
        <v>676</v>
      </c>
      <c r="B167" s="1" t="s">
        <v>677</v>
      </c>
      <c r="C167" s="19" t="s">
        <v>52</v>
      </c>
      <c r="D167" t="s">
        <v>30</v>
      </c>
      <c r="E167" s="17" t="s">
        <v>31</v>
      </c>
      <c r="F167" t="s">
        <v>32</v>
      </c>
      <c r="G167" t="s">
        <v>33</v>
      </c>
      <c r="H167" s="19" t="s">
        <v>678</v>
      </c>
      <c r="I167" s="20">
        <v>88</v>
      </c>
      <c r="J167">
        <v>2001</v>
      </c>
      <c r="K167" s="16">
        <v>81</v>
      </c>
      <c r="L167" s="6">
        <v>40078</v>
      </c>
      <c r="M167">
        <v>41</v>
      </c>
      <c r="N167" s="6">
        <v>40998</v>
      </c>
      <c r="O167" s="21">
        <v>129</v>
      </c>
      <c r="P167" s="6">
        <v>41977</v>
      </c>
      <c r="Q167" s="15" t="s">
        <v>679</v>
      </c>
      <c r="R167" s="6">
        <v>45240</v>
      </c>
      <c r="S167" t="s">
        <v>65</v>
      </c>
      <c r="T167" s="6" t="s">
        <v>65</v>
      </c>
      <c r="U167" t="s">
        <v>65</v>
      </c>
      <c r="V167" s="6" t="s">
        <v>65</v>
      </c>
      <c r="Y167">
        <v>17659301</v>
      </c>
      <c r="Z167">
        <v>2024</v>
      </c>
      <c r="AA167">
        <v>38</v>
      </c>
    </row>
    <row r="168" spans="1:27">
      <c r="A168" s="1" t="s">
        <v>680</v>
      </c>
      <c r="B168" s="1" t="s">
        <v>681</v>
      </c>
      <c r="C168" s="19" t="s">
        <v>140</v>
      </c>
      <c r="D168" t="s">
        <v>123</v>
      </c>
      <c r="E168" s="17" t="s">
        <v>31</v>
      </c>
      <c r="F168" t="s">
        <v>32</v>
      </c>
      <c r="G168" t="s">
        <v>69</v>
      </c>
      <c r="H168" s="19" t="s">
        <v>682</v>
      </c>
      <c r="I168" s="20">
        <v>14</v>
      </c>
      <c r="J168">
        <v>2008</v>
      </c>
      <c r="K168" s="16">
        <v>20</v>
      </c>
      <c r="L168" s="6">
        <v>40257</v>
      </c>
      <c r="M168">
        <v>225</v>
      </c>
      <c r="N168" s="6">
        <v>41552</v>
      </c>
      <c r="O168" s="21" t="s">
        <v>65</v>
      </c>
      <c r="P168" s="6" t="s">
        <v>65</v>
      </c>
      <c r="Q168" s="15" t="s">
        <v>65</v>
      </c>
      <c r="R168" s="6" t="s">
        <v>65</v>
      </c>
      <c r="S168" t="s">
        <v>65</v>
      </c>
      <c r="T168" s="6" t="s">
        <v>65</v>
      </c>
      <c r="U168" t="s">
        <v>65</v>
      </c>
      <c r="V168" s="6" t="s">
        <v>65</v>
      </c>
      <c r="Y168" t="s">
        <v>683</v>
      </c>
      <c r="Z168">
        <v>2013</v>
      </c>
      <c r="AA168">
        <v>32</v>
      </c>
    </row>
    <row r="169" spans="1:27">
      <c r="A169" s="1" t="s">
        <v>684</v>
      </c>
      <c r="B169" s="1" t="s">
        <v>685</v>
      </c>
      <c r="C169" s="19" t="s">
        <v>140</v>
      </c>
      <c r="D169" t="s">
        <v>123</v>
      </c>
      <c r="E169" s="17" t="s">
        <v>31</v>
      </c>
      <c r="F169" t="s">
        <v>32</v>
      </c>
      <c r="G169" t="s">
        <v>33</v>
      </c>
      <c r="H169" s="19" t="s">
        <v>686</v>
      </c>
      <c r="I169" s="20">
        <v>73</v>
      </c>
      <c r="J169">
        <v>2012</v>
      </c>
      <c r="K169" s="16" t="s">
        <v>65</v>
      </c>
      <c r="L169" s="6" t="s">
        <v>65</v>
      </c>
      <c r="M169" t="s">
        <v>65</v>
      </c>
      <c r="N169" s="6" t="s">
        <v>65</v>
      </c>
      <c r="O169" s="21" t="s">
        <v>65</v>
      </c>
      <c r="P169" s="6" t="s">
        <v>65</v>
      </c>
      <c r="Q169" s="15" t="s">
        <v>65</v>
      </c>
      <c r="R169" s="6" t="s">
        <v>65</v>
      </c>
      <c r="S169" t="s">
        <v>65</v>
      </c>
      <c r="T169" s="6" t="s">
        <v>65</v>
      </c>
      <c r="U169" t="s">
        <v>65</v>
      </c>
      <c r="V169" s="6" t="s">
        <v>65</v>
      </c>
      <c r="Y169" t="s">
        <v>150</v>
      </c>
      <c r="Z169" t="s">
        <v>150</v>
      </c>
      <c r="AA169">
        <v>18</v>
      </c>
    </row>
    <row r="170" spans="1:27">
      <c r="A170" s="1" t="s">
        <v>687</v>
      </c>
      <c r="B170" s="1" t="s">
        <v>688</v>
      </c>
      <c r="C170" s="19" t="s">
        <v>265</v>
      </c>
      <c r="D170" t="s">
        <v>46</v>
      </c>
      <c r="E170" s="17" t="s">
        <v>31</v>
      </c>
      <c r="F170" t="s">
        <v>32</v>
      </c>
      <c r="G170" t="s">
        <v>33</v>
      </c>
      <c r="H170" s="19" t="s">
        <v>689</v>
      </c>
      <c r="I170" s="20">
        <v>41</v>
      </c>
      <c r="J170">
        <v>2008</v>
      </c>
      <c r="K170" s="16" t="s">
        <v>65</v>
      </c>
      <c r="L170" s="6" t="s">
        <v>65</v>
      </c>
      <c r="M170" t="s">
        <v>65</v>
      </c>
      <c r="N170" s="6" t="s">
        <v>65</v>
      </c>
      <c r="O170" s="21" t="s">
        <v>65</v>
      </c>
      <c r="P170" s="6" t="s">
        <v>65</v>
      </c>
      <c r="Q170" s="15" t="s">
        <v>65</v>
      </c>
      <c r="R170" s="6" t="s">
        <v>65</v>
      </c>
      <c r="S170" t="s">
        <v>65</v>
      </c>
      <c r="T170" s="6" t="s">
        <v>65</v>
      </c>
      <c r="U170" t="s">
        <v>65</v>
      </c>
      <c r="V170" s="6" t="s">
        <v>65</v>
      </c>
      <c r="Y170" t="s">
        <v>150</v>
      </c>
      <c r="Z170" t="s">
        <v>150</v>
      </c>
      <c r="AA170">
        <v>36</v>
      </c>
    </row>
    <row r="171" spans="1:27">
      <c r="A171" s="1" t="s">
        <v>690</v>
      </c>
      <c r="B171" s="1" t="s">
        <v>691</v>
      </c>
      <c r="C171" s="19" t="s">
        <v>52</v>
      </c>
      <c r="D171" t="s">
        <v>63</v>
      </c>
      <c r="E171" s="17" t="s">
        <v>31</v>
      </c>
      <c r="F171" t="s">
        <v>32</v>
      </c>
      <c r="G171" t="s">
        <v>33</v>
      </c>
      <c r="H171" s="19" t="s">
        <v>692</v>
      </c>
      <c r="I171" s="20">
        <v>53</v>
      </c>
      <c r="J171">
        <v>2005</v>
      </c>
      <c r="K171" s="16">
        <v>18</v>
      </c>
      <c r="L171" s="6">
        <v>41697</v>
      </c>
      <c r="M171">
        <v>2</v>
      </c>
      <c r="N171" s="6">
        <v>43362</v>
      </c>
      <c r="O171" s="21" t="s">
        <v>65</v>
      </c>
      <c r="P171" s="6" t="s">
        <v>65</v>
      </c>
      <c r="Q171" s="15" t="s">
        <v>65</v>
      </c>
      <c r="R171" s="6" t="s">
        <v>65</v>
      </c>
      <c r="S171" t="s">
        <v>65</v>
      </c>
      <c r="T171" s="6" t="s">
        <v>65</v>
      </c>
      <c r="U171" t="s">
        <v>65</v>
      </c>
      <c r="V171" s="6" t="s">
        <v>65</v>
      </c>
      <c r="Y171">
        <v>13998770</v>
      </c>
      <c r="Z171">
        <v>2023</v>
      </c>
      <c r="AA171">
        <v>21</v>
      </c>
    </row>
    <row r="172" spans="1:27">
      <c r="A172" s="1" t="s">
        <v>693</v>
      </c>
      <c r="B172" s="1" t="s">
        <v>694</v>
      </c>
      <c r="C172" s="19" t="s">
        <v>140</v>
      </c>
      <c r="D172" t="s">
        <v>123</v>
      </c>
      <c r="E172" s="17" t="s">
        <v>31</v>
      </c>
      <c r="F172" t="s">
        <v>32</v>
      </c>
      <c r="G172" t="s">
        <v>33</v>
      </c>
      <c r="H172" s="19" t="s">
        <v>695</v>
      </c>
      <c r="I172" s="20">
        <v>75</v>
      </c>
      <c r="J172">
        <v>2012</v>
      </c>
      <c r="K172" s="16">
        <v>21</v>
      </c>
      <c r="L172" s="6">
        <v>45299</v>
      </c>
      <c r="M172" t="s">
        <v>65</v>
      </c>
      <c r="N172" s="6" t="s">
        <v>65</v>
      </c>
      <c r="O172" s="21" t="s">
        <v>65</v>
      </c>
      <c r="P172" s="6" t="s">
        <v>65</v>
      </c>
      <c r="Q172" s="15" t="s">
        <v>65</v>
      </c>
      <c r="R172" s="6" t="s">
        <v>65</v>
      </c>
      <c r="S172" t="s">
        <v>65</v>
      </c>
      <c r="T172" s="6" t="s">
        <v>65</v>
      </c>
      <c r="U172" t="s">
        <v>65</v>
      </c>
      <c r="V172" s="6" t="s">
        <v>65</v>
      </c>
      <c r="Y172">
        <v>17477155</v>
      </c>
      <c r="Z172">
        <v>2024</v>
      </c>
      <c r="AA172">
        <v>20</v>
      </c>
    </row>
    <row r="173" spans="1:27">
      <c r="A173" s="1" t="s">
        <v>696</v>
      </c>
      <c r="B173" s="1" t="s">
        <v>697</v>
      </c>
      <c r="C173" s="19" t="s">
        <v>52</v>
      </c>
      <c r="D173" t="s">
        <v>39</v>
      </c>
      <c r="E173" s="17" t="s">
        <v>31</v>
      </c>
      <c r="F173" t="s">
        <v>32</v>
      </c>
      <c r="G173" t="s">
        <v>40</v>
      </c>
      <c r="H173" s="19" t="s">
        <v>698</v>
      </c>
      <c r="I173" s="20">
        <v>45</v>
      </c>
      <c r="J173">
        <v>2006</v>
      </c>
      <c r="K173" s="16">
        <v>11</v>
      </c>
      <c r="L173" s="6">
        <v>41682</v>
      </c>
      <c r="M173" s="16">
        <v>1054</v>
      </c>
      <c r="N173" s="6">
        <v>44146</v>
      </c>
      <c r="O173" s="21" t="s">
        <v>65</v>
      </c>
      <c r="P173" s="6" t="s">
        <v>65</v>
      </c>
      <c r="Q173" s="15" t="s">
        <v>65</v>
      </c>
      <c r="R173" s="6" t="s">
        <v>65</v>
      </c>
      <c r="S173" t="s">
        <v>65</v>
      </c>
      <c r="T173" s="6" t="s">
        <v>65</v>
      </c>
      <c r="U173" t="s">
        <v>65</v>
      </c>
      <c r="V173" s="6" t="s">
        <v>65</v>
      </c>
      <c r="Y173" t="s">
        <v>116</v>
      </c>
      <c r="Z173" t="s">
        <v>116</v>
      </c>
    </row>
    <row r="174" spans="1:27">
      <c r="A174" s="1" t="s">
        <v>699</v>
      </c>
      <c r="B174" s="1" t="s">
        <v>700</v>
      </c>
      <c r="C174" s="19" t="s">
        <v>140</v>
      </c>
      <c r="D174" t="s">
        <v>123</v>
      </c>
      <c r="E174" s="17" t="s">
        <v>31</v>
      </c>
      <c r="F174" t="s">
        <v>32</v>
      </c>
      <c r="G174" t="s">
        <v>33</v>
      </c>
      <c r="H174" s="19" t="s">
        <v>701</v>
      </c>
      <c r="I174" s="20">
        <v>130</v>
      </c>
      <c r="J174">
        <v>2012</v>
      </c>
      <c r="Y174" t="s">
        <v>150</v>
      </c>
      <c r="Z174" t="s">
        <v>150</v>
      </c>
      <c r="AA174">
        <v>26</v>
      </c>
    </row>
    <row r="175" spans="1:27">
      <c r="A175" s="1" t="s">
        <v>702</v>
      </c>
      <c r="B175" s="1" t="s">
        <v>703</v>
      </c>
      <c r="C175" s="19" t="s">
        <v>38</v>
      </c>
      <c r="D175" t="s">
        <v>63</v>
      </c>
      <c r="E175" s="17" t="s">
        <v>31</v>
      </c>
      <c r="F175" t="s">
        <v>32</v>
      </c>
      <c r="G175" t="s">
        <v>33</v>
      </c>
      <c r="H175" s="19" t="s">
        <v>704</v>
      </c>
      <c r="I175" s="20">
        <v>16</v>
      </c>
      <c r="J175">
        <v>2014</v>
      </c>
      <c r="K175" s="16">
        <v>3</v>
      </c>
      <c r="L175" s="6">
        <v>43403</v>
      </c>
      <c r="M175" t="s">
        <v>65</v>
      </c>
      <c r="N175" s="6" t="s">
        <v>65</v>
      </c>
      <c r="O175" s="21" t="s">
        <v>65</v>
      </c>
      <c r="P175" s="6" t="s">
        <v>65</v>
      </c>
      <c r="Q175" s="15" t="s">
        <v>65</v>
      </c>
      <c r="R175" s="6" t="s">
        <v>65</v>
      </c>
      <c r="S175" t="s">
        <v>65</v>
      </c>
      <c r="T175" s="6" t="s">
        <v>65</v>
      </c>
      <c r="U175" t="s">
        <v>65</v>
      </c>
      <c r="V175" s="6" t="s">
        <v>65</v>
      </c>
      <c r="Y175" s="45">
        <v>11072066</v>
      </c>
      <c r="Z175">
        <v>2018</v>
      </c>
      <c r="AA175">
        <v>29</v>
      </c>
    </row>
    <row r="176" spans="1:27">
      <c r="A176" s="1" t="s">
        <v>705</v>
      </c>
      <c r="B176" s="1" t="s">
        <v>706</v>
      </c>
      <c r="C176" s="19" t="s">
        <v>52</v>
      </c>
      <c r="D176" t="s">
        <v>39</v>
      </c>
      <c r="E176" s="17" t="s">
        <v>33</v>
      </c>
    </row>
    <row r="177" spans="1:27">
      <c r="A177" s="1" t="s">
        <v>707</v>
      </c>
      <c r="B177" s="1" t="s">
        <v>708</v>
      </c>
      <c r="C177" s="19" t="s">
        <v>52</v>
      </c>
      <c r="D177" t="s">
        <v>63</v>
      </c>
      <c r="E177" s="17" t="s">
        <v>31</v>
      </c>
      <c r="F177" t="s">
        <v>32</v>
      </c>
      <c r="G177" t="s">
        <v>33</v>
      </c>
      <c r="H177" s="19" t="s">
        <v>709</v>
      </c>
      <c r="I177" s="20">
        <v>102</v>
      </c>
      <c r="J177">
        <v>2011</v>
      </c>
      <c r="K177" s="16">
        <v>615</v>
      </c>
      <c r="L177" s="6">
        <v>44992</v>
      </c>
      <c r="M177" t="s">
        <v>65</v>
      </c>
      <c r="N177" s="6" t="s">
        <v>65</v>
      </c>
      <c r="O177" s="21" t="s">
        <v>65</v>
      </c>
      <c r="P177" s="6" t="s">
        <v>65</v>
      </c>
      <c r="Q177" s="15" t="s">
        <v>65</v>
      </c>
      <c r="R177" s="6" t="s">
        <v>65</v>
      </c>
      <c r="S177" t="s">
        <v>65</v>
      </c>
      <c r="T177" s="6" t="s">
        <v>65</v>
      </c>
      <c r="U177" t="s">
        <v>65</v>
      </c>
      <c r="V177" s="6" t="s">
        <v>65</v>
      </c>
      <c r="Y177">
        <v>13822763</v>
      </c>
      <c r="Z177">
        <v>2023</v>
      </c>
      <c r="AA177">
        <v>37</v>
      </c>
    </row>
    <row r="178" spans="1:27">
      <c r="A178" s="1" t="s">
        <v>710</v>
      </c>
      <c r="B178" s="1" t="s">
        <v>711</v>
      </c>
      <c r="C178" s="19" t="s">
        <v>38</v>
      </c>
      <c r="D178" t="s">
        <v>39</v>
      </c>
      <c r="E178" s="17" t="s">
        <v>31</v>
      </c>
      <c r="F178" t="s">
        <v>32</v>
      </c>
      <c r="G178" t="s">
        <v>33</v>
      </c>
      <c r="H178" s="19" t="s">
        <v>712</v>
      </c>
      <c r="I178" s="20">
        <v>92</v>
      </c>
      <c r="J178">
        <v>2004</v>
      </c>
      <c r="K178" s="16">
        <v>995</v>
      </c>
      <c r="L178" s="6">
        <v>44109</v>
      </c>
      <c r="M178" t="s">
        <v>65</v>
      </c>
      <c r="N178" s="6" t="s">
        <v>65</v>
      </c>
      <c r="O178" s="21" t="s">
        <v>65</v>
      </c>
      <c r="P178" s="6" t="s">
        <v>65</v>
      </c>
      <c r="Q178" s="15" t="s">
        <v>65</v>
      </c>
      <c r="R178" s="6" t="s">
        <v>65</v>
      </c>
      <c r="S178" t="s">
        <v>65</v>
      </c>
      <c r="T178" s="6" t="s">
        <v>65</v>
      </c>
      <c r="U178" t="s">
        <v>65</v>
      </c>
      <c r="V178" s="6" t="s">
        <v>65</v>
      </c>
      <c r="Y178">
        <v>17741677</v>
      </c>
      <c r="Z178">
        <v>2024</v>
      </c>
      <c r="AA178">
        <v>25</v>
      </c>
    </row>
    <row r="179" spans="1:27">
      <c r="A179" s="1" t="s">
        <v>713</v>
      </c>
      <c r="B179" s="1" t="s">
        <v>714</v>
      </c>
      <c r="C179" s="19" t="s">
        <v>52</v>
      </c>
      <c r="D179" t="s">
        <v>39</v>
      </c>
      <c r="E179" s="17" t="s">
        <v>31</v>
      </c>
      <c r="F179" t="s">
        <v>32</v>
      </c>
      <c r="G179" t="s">
        <v>33</v>
      </c>
      <c r="H179" s="19" t="s">
        <v>715</v>
      </c>
      <c r="I179" s="20">
        <v>96</v>
      </c>
      <c r="J179">
        <v>2002</v>
      </c>
      <c r="K179" s="16">
        <v>55</v>
      </c>
      <c r="L179" s="6">
        <v>38919</v>
      </c>
      <c r="M179">
        <v>65</v>
      </c>
      <c r="N179" s="6">
        <v>40745</v>
      </c>
      <c r="O179" s="21">
        <v>184</v>
      </c>
      <c r="P179" s="6">
        <v>41376</v>
      </c>
      <c r="Q179" s="15">
        <v>1</v>
      </c>
      <c r="R179" s="6">
        <v>42472</v>
      </c>
      <c r="S179" t="s">
        <v>65</v>
      </c>
      <c r="T179" s="6" t="s">
        <v>65</v>
      </c>
      <c r="U179" t="s">
        <v>65</v>
      </c>
      <c r="V179" s="6" t="s">
        <v>65</v>
      </c>
      <c r="Y179">
        <v>14701967</v>
      </c>
      <c r="Z179">
        <v>2023</v>
      </c>
      <c r="AA179">
        <v>36</v>
      </c>
    </row>
    <row r="180" spans="1:27">
      <c r="A180" s="1" t="s">
        <v>716</v>
      </c>
      <c r="B180" s="1" t="s">
        <v>717</v>
      </c>
      <c r="C180" s="19" t="s">
        <v>29</v>
      </c>
      <c r="D180" t="s">
        <v>63</v>
      </c>
      <c r="E180" s="17" t="s">
        <v>31</v>
      </c>
      <c r="F180" t="s">
        <v>32</v>
      </c>
      <c r="G180" t="s">
        <v>33</v>
      </c>
      <c r="H180" s="19" t="s">
        <v>718</v>
      </c>
      <c r="I180" s="20">
        <v>150</v>
      </c>
      <c r="J180">
        <v>2002</v>
      </c>
      <c r="K180" s="16">
        <v>158</v>
      </c>
      <c r="L180" s="6">
        <v>41331</v>
      </c>
      <c r="M180">
        <v>2</v>
      </c>
      <c r="N180" s="6">
        <v>43047</v>
      </c>
      <c r="O180" s="21" t="s">
        <v>65</v>
      </c>
      <c r="P180" s="6" t="s">
        <v>65</v>
      </c>
      <c r="Q180" s="15" t="s">
        <v>65</v>
      </c>
      <c r="R180" s="6" t="s">
        <v>65</v>
      </c>
      <c r="S180" t="s">
        <v>65</v>
      </c>
      <c r="T180" s="6" t="s">
        <v>65</v>
      </c>
      <c r="U180" t="s">
        <v>65</v>
      </c>
      <c r="V180" s="6" t="s">
        <v>65</v>
      </c>
      <c r="Y180">
        <v>1977073</v>
      </c>
      <c r="Z180">
        <v>2017</v>
      </c>
      <c r="AA180">
        <v>22</v>
      </c>
    </row>
    <row r="181" spans="1:27">
      <c r="A181" s="1" t="s">
        <v>719</v>
      </c>
      <c r="B181" s="1" t="s">
        <v>720</v>
      </c>
      <c r="C181" s="19" t="s">
        <v>29</v>
      </c>
      <c r="D181" t="s">
        <v>63</v>
      </c>
      <c r="E181" s="17" t="s">
        <v>31</v>
      </c>
      <c r="F181" t="s">
        <v>32</v>
      </c>
      <c r="G181" t="s">
        <v>40</v>
      </c>
      <c r="H181" s="19" t="s">
        <v>721</v>
      </c>
      <c r="I181" s="20">
        <v>190</v>
      </c>
      <c r="J181">
        <v>2001</v>
      </c>
      <c r="K181" s="16">
        <v>1</v>
      </c>
      <c r="L181" s="6">
        <v>37624</v>
      </c>
      <c r="M181">
        <v>137</v>
      </c>
      <c r="N181" s="6">
        <v>41988</v>
      </c>
      <c r="O181" s="21">
        <v>1</v>
      </c>
      <c r="P181" s="6">
        <v>43145</v>
      </c>
      <c r="Q181" s="15" t="s">
        <v>65</v>
      </c>
      <c r="R181" s="6" t="s">
        <v>65</v>
      </c>
      <c r="S181" t="s">
        <v>65</v>
      </c>
      <c r="T181" s="6" t="s">
        <v>65</v>
      </c>
      <c r="U181" t="s">
        <v>65</v>
      </c>
      <c r="V181" s="6" t="s">
        <v>65</v>
      </c>
      <c r="Y181">
        <v>2693062</v>
      </c>
      <c r="Z181">
        <v>2018</v>
      </c>
      <c r="AA181">
        <v>30</v>
      </c>
    </row>
    <row r="182" spans="1:27">
      <c r="A182" s="1" t="s">
        <v>722</v>
      </c>
      <c r="B182" s="1" t="s">
        <v>723</v>
      </c>
      <c r="C182" s="19" t="s">
        <v>140</v>
      </c>
      <c r="D182" t="s">
        <v>123</v>
      </c>
      <c r="E182" s="17" t="s">
        <v>31</v>
      </c>
      <c r="F182" t="s">
        <v>32</v>
      </c>
      <c r="G182" t="s">
        <v>33</v>
      </c>
      <c r="H182" s="19" t="s">
        <v>724</v>
      </c>
      <c r="I182" s="20">
        <v>182</v>
      </c>
      <c r="J182">
        <v>2005</v>
      </c>
      <c r="K182" s="16">
        <v>30</v>
      </c>
      <c r="L182" s="6">
        <v>38470</v>
      </c>
      <c r="M182">
        <v>30</v>
      </c>
      <c r="N182" s="6">
        <v>39566</v>
      </c>
      <c r="O182" s="21" t="s">
        <v>65</v>
      </c>
      <c r="P182" s="6" t="s">
        <v>65</v>
      </c>
      <c r="Q182" s="15" t="s">
        <v>65</v>
      </c>
      <c r="R182" s="6" t="s">
        <v>65</v>
      </c>
      <c r="S182" t="s">
        <v>65</v>
      </c>
      <c r="T182" s="6" t="s">
        <v>65</v>
      </c>
      <c r="U182" t="s">
        <v>65</v>
      </c>
      <c r="V182" s="6" t="s">
        <v>65</v>
      </c>
      <c r="Y182" t="s">
        <v>725</v>
      </c>
      <c r="Z182">
        <v>2008</v>
      </c>
      <c r="AA182">
        <v>30</v>
      </c>
    </row>
    <row r="183" spans="1:27">
      <c r="A183" s="1" t="s">
        <v>726</v>
      </c>
      <c r="B183" s="1" t="s">
        <v>727</v>
      </c>
      <c r="C183" s="19" t="s">
        <v>140</v>
      </c>
      <c r="D183" t="s">
        <v>123</v>
      </c>
      <c r="E183" s="17" t="s">
        <v>31</v>
      </c>
      <c r="F183" t="s">
        <v>32</v>
      </c>
      <c r="G183" t="s">
        <v>33</v>
      </c>
      <c r="H183" s="19" t="s">
        <v>728</v>
      </c>
      <c r="I183" s="20">
        <v>30</v>
      </c>
      <c r="J183">
        <v>2007</v>
      </c>
      <c r="K183" s="16" t="s">
        <v>65</v>
      </c>
      <c r="L183" s="6" t="s">
        <v>65</v>
      </c>
      <c r="M183" t="s">
        <v>65</v>
      </c>
      <c r="N183" s="6" t="s">
        <v>65</v>
      </c>
      <c r="O183" s="21" t="s">
        <v>65</v>
      </c>
      <c r="P183" s="6" t="s">
        <v>65</v>
      </c>
      <c r="Q183" s="15" t="s">
        <v>65</v>
      </c>
      <c r="R183" s="6" t="s">
        <v>65</v>
      </c>
      <c r="S183" t="s">
        <v>65</v>
      </c>
      <c r="T183" s="6" t="s">
        <v>65</v>
      </c>
      <c r="U183" t="s">
        <v>65</v>
      </c>
      <c r="V183" s="6" t="s">
        <v>65</v>
      </c>
      <c r="Y183" t="s">
        <v>65</v>
      </c>
      <c r="Z183" t="s">
        <v>65</v>
      </c>
      <c r="AA183">
        <v>22</v>
      </c>
    </row>
    <row r="184" spans="1:27">
      <c r="A184" s="1" t="s">
        <v>729</v>
      </c>
      <c r="B184" s="1" t="s">
        <v>730</v>
      </c>
      <c r="C184" s="19" t="s">
        <v>140</v>
      </c>
      <c r="D184" t="s">
        <v>123</v>
      </c>
      <c r="E184" s="17" t="s">
        <v>31</v>
      </c>
      <c r="F184" t="s">
        <v>32</v>
      </c>
      <c r="G184" t="s">
        <v>33</v>
      </c>
      <c r="H184" s="19" t="s">
        <v>731</v>
      </c>
      <c r="I184" s="20">
        <v>104</v>
      </c>
      <c r="J184">
        <v>2010</v>
      </c>
      <c r="K184" s="16" t="s">
        <v>65</v>
      </c>
      <c r="L184" s="6" t="s">
        <v>65</v>
      </c>
      <c r="M184" t="s">
        <v>65</v>
      </c>
      <c r="N184" s="6" t="s">
        <v>65</v>
      </c>
      <c r="O184" s="21" t="s">
        <v>65</v>
      </c>
      <c r="P184" s="6" t="s">
        <v>65</v>
      </c>
      <c r="Q184" s="15" t="s">
        <v>65</v>
      </c>
      <c r="R184" s="6" t="s">
        <v>65</v>
      </c>
      <c r="S184" t="s">
        <v>65</v>
      </c>
      <c r="T184" s="6" t="s">
        <v>65</v>
      </c>
      <c r="U184" t="s">
        <v>65</v>
      </c>
      <c r="V184" s="6" t="s">
        <v>65</v>
      </c>
      <c r="Y184" t="s">
        <v>732</v>
      </c>
      <c r="Z184">
        <v>2010</v>
      </c>
      <c r="AA184">
        <v>18</v>
      </c>
    </row>
    <row r="185" spans="1:27">
      <c r="A185" s="1" t="s">
        <v>733</v>
      </c>
      <c r="B185" s="1" t="s">
        <v>734</v>
      </c>
      <c r="C185" s="19" t="s">
        <v>29</v>
      </c>
      <c r="D185" t="s">
        <v>735</v>
      </c>
      <c r="E185" s="17" t="s">
        <v>31</v>
      </c>
      <c r="F185" t="s">
        <v>32</v>
      </c>
      <c r="G185" t="s">
        <v>33</v>
      </c>
      <c r="H185" s="19" t="s">
        <v>736</v>
      </c>
      <c r="I185" s="20" t="s">
        <v>247</v>
      </c>
      <c r="J185">
        <v>2016</v>
      </c>
      <c r="Y185">
        <v>9828416</v>
      </c>
      <c r="Z185">
        <v>2021</v>
      </c>
      <c r="AA185">
        <v>22</v>
      </c>
    </row>
    <row r="186" spans="1:27">
      <c r="A186" s="1" t="s">
        <v>737</v>
      </c>
      <c r="B186" s="1" t="s">
        <v>738</v>
      </c>
      <c r="C186" s="19" t="s">
        <v>52</v>
      </c>
      <c r="D186" t="s">
        <v>39</v>
      </c>
      <c r="E186" s="17" t="s">
        <v>31</v>
      </c>
      <c r="F186" t="s">
        <v>32</v>
      </c>
      <c r="G186" t="s">
        <v>33</v>
      </c>
      <c r="H186" s="19" t="s">
        <v>739</v>
      </c>
      <c r="I186" s="20" t="s">
        <v>395</v>
      </c>
      <c r="J186">
        <v>2006</v>
      </c>
      <c r="Y186" t="s">
        <v>150</v>
      </c>
      <c r="Z186">
        <v>2006</v>
      </c>
      <c r="AA186">
        <v>16</v>
      </c>
    </row>
    <row r="187" spans="1:27">
      <c r="A187" s="1" t="s">
        <v>740</v>
      </c>
      <c r="B187" s="1" t="s">
        <v>741</v>
      </c>
      <c r="C187" s="19" t="s">
        <v>38</v>
      </c>
      <c r="D187" t="s">
        <v>46</v>
      </c>
      <c r="E187" s="17" t="s">
        <v>31</v>
      </c>
      <c r="F187" t="s">
        <v>32</v>
      </c>
      <c r="G187" t="s">
        <v>33</v>
      </c>
      <c r="H187" s="19" t="s">
        <v>742</v>
      </c>
      <c r="I187" s="20">
        <v>90</v>
      </c>
      <c r="J187">
        <v>2014</v>
      </c>
      <c r="Y187" t="s">
        <v>150</v>
      </c>
      <c r="Z187">
        <v>2014</v>
      </c>
      <c r="AA187">
        <v>13</v>
      </c>
    </row>
    <row r="188" spans="1:27">
      <c r="A188" s="1" t="s">
        <v>743</v>
      </c>
      <c r="B188" s="1" t="s">
        <v>744</v>
      </c>
      <c r="C188" s="19" t="s">
        <v>52</v>
      </c>
      <c r="D188" t="s">
        <v>39</v>
      </c>
      <c r="E188" s="17" t="s">
        <v>31</v>
      </c>
      <c r="F188" t="s">
        <v>32</v>
      </c>
      <c r="G188" t="s">
        <v>33</v>
      </c>
      <c r="H188" s="19" t="s">
        <v>745</v>
      </c>
      <c r="I188" s="20">
        <v>60</v>
      </c>
      <c r="J188">
        <v>2014</v>
      </c>
      <c r="Y188">
        <v>16906298</v>
      </c>
      <c r="Z188">
        <v>2023</v>
      </c>
      <c r="AA188">
        <v>22</v>
      </c>
    </row>
    <row r="189" spans="1:27">
      <c r="A189" s="1" t="s">
        <v>746</v>
      </c>
      <c r="B189" s="1" t="s">
        <v>747</v>
      </c>
      <c r="C189" s="19" t="s">
        <v>140</v>
      </c>
      <c r="D189" t="s">
        <v>123</v>
      </c>
      <c r="E189" s="17" t="s">
        <v>31</v>
      </c>
      <c r="F189" t="s">
        <v>32</v>
      </c>
      <c r="G189" t="s">
        <v>33</v>
      </c>
      <c r="H189" s="19" t="s">
        <v>748</v>
      </c>
      <c r="I189" s="20" t="s">
        <v>749</v>
      </c>
      <c r="J189">
        <v>2011</v>
      </c>
      <c r="K189" s="16" t="s">
        <v>750</v>
      </c>
      <c r="L189" s="6">
        <v>42495</v>
      </c>
      <c r="Y189">
        <v>4803905</v>
      </c>
      <c r="Z189">
        <v>2016</v>
      </c>
      <c r="AA189">
        <v>20</v>
      </c>
    </row>
    <row r="190" spans="1:27">
      <c r="A190" s="1" t="s">
        <v>751</v>
      </c>
      <c r="B190" s="1" t="s">
        <v>752</v>
      </c>
      <c r="C190" s="19" t="s">
        <v>29</v>
      </c>
      <c r="D190" t="s">
        <v>39</v>
      </c>
      <c r="E190" s="17" t="s">
        <v>31</v>
      </c>
      <c r="F190" t="s">
        <v>32</v>
      </c>
      <c r="G190" t="s">
        <v>33</v>
      </c>
      <c r="H190" s="19" t="s">
        <v>753</v>
      </c>
      <c r="I190" s="20">
        <v>247</v>
      </c>
      <c r="J190">
        <v>2013</v>
      </c>
      <c r="Y190" t="s">
        <v>150</v>
      </c>
      <c r="Z190">
        <v>2013</v>
      </c>
      <c r="AA190">
        <v>19</v>
      </c>
    </row>
    <row r="191" spans="1:27">
      <c r="A191" s="1" t="s">
        <v>754</v>
      </c>
      <c r="B191" s="1" t="s">
        <v>755</v>
      </c>
      <c r="C191" s="19" t="s">
        <v>52</v>
      </c>
      <c r="D191" t="s">
        <v>63</v>
      </c>
      <c r="E191" s="17" t="s">
        <v>31</v>
      </c>
      <c r="F191" t="s">
        <v>32</v>
      </c>
      <c r="G191" t="s">
        <v>33</v>
      </c>
      <c r="H191" s="19" t="s">
        <v>756</v>
      </c>
      <c r="I191" s="20" t="s">
        <v>757</v>
      </c>
      <c r="J191">
        <v>2008</v>
      </c>
      <c r="K191" s="16">
        <v>131</v>
      </c>
      <c r="L191" s="6">
        <v>41234</v>
      </c>
      <c r="Y191" t="s">
        <v>758</v>
      </c>
      <c r="Z191">
        <v>2012</v>
      </c>
      <c r="AA191">
        <v>15</v>
      </c>
    </row>
    <row r="192" spans="1:27">
      <c r="A192" s="1" t="s">
        <v>759</v>
      </c>
      <c r="B192" s="1" t="s">
        <v>760</v>
      </c>
      <c r="C192" s="19" t="s">
        <v>52</v>
      </c>
      <c r="D192" t="s">
        <v>63</v>
      </c>
      <c r="E192" s="17" t="s">
        <v>31</v>
      </c>
      <c r="F192" t="s">
        <v>32</v>
      </c>
      <c r="G192" t="s">
        <v>33</v>
      </c>
      <c r="H192" s="19" t="s">
        <v>761</v>
      </c>
      <c r="I192" s="20" t="s">
        <v>762</v>
      </c>
      <c r="J192">
        <v>2004</v>
      </c>
      <c r="K192" s="16" t="s">
        <v>763</v>
      </c>
      <c r="L192" s="6">
        <v>42192</v>
      </c>
      <c r="Y192" t="s">
        <v>764</v>
      </c>
      <c r="Z192">
        <v>2016</v>
      </c>
      <c r="AA192">
        <v>22</v>
      </c>
    </row>
    <row r="193" spans="1:27">
      <c r="A193" s="1" t="s">
        <v>765</v>
      </c>
      <c r="B193" s="1" t="s">
        <v>766</v>
      </c>
      <c r="C193" s="19" t="s">
        <v>52</v>
      </c>
      <c r="D193" t="s">
        <v>63</v>
      </c>
      <c r="E193" s="17" t="s">
        <v>31</v>
      </c>
      <c r="F193" t="s">
        <v>32</v>
      </c>
      <c r="G193" t="s">
        <v>33</v>
      </c>
      <c r="H193" s="19" t="s">
        <v>767</v>
      </c>
      <c r="I193" s="20">
        <v>50</v>
      </c>
      <c r="J193">
        <v>2008</v>
      </c>
      <c r="K193" s="16">
        <v>2576</v>
      </c>
      <c r="L193" s="6">
        <v>45146</v>
      </c>
      <c r="Y193">
        <v>15643316</v>
      </c>
      <c r="Z193">
        <v>2023</v>
      </c>
      <c r="AA193">
        <v>26</v>
      </c>
    </row>
    <row r="194" spans="1:27">
      <c r="A194" s="1" t="s">
        <v>768</v>
      </c>
      <c r="B194" s="1" t="s">
        <v>769</v>
      </c>
      <c r="C194" s="19" t="s">
        <v>29</v>
      </c>
      <c r="D194" t="s">
        <v>63</v>
      </c>
      <c r="E194" s="17" t="s">
        <v>31</v>
      </c>
      <c r="F194" t="s">
        <v>32</v>
      </c>
      <c r="G194" t="s">
        <v>33</v>
      </c>
      <c r="H194" s="19" t="s">
        <v>770</v>
      </c>
      <c r="I194" s="20">
        <v>12</v>
      </c>
      <c r="J194">
        <v>2015</v>
      </c>
      <c r="Y194" t="s">
        <v>771</v>
      </c>
      <c r="Z194">
        <v>2015</v>
      </c>
      <c r="AA194">
        <v>30</v>
      </c>
    </row>
    <row r="195" spans="1:27">
      <c r="A195" s="1" t="s">
        <v>772</v>
      </c>
      <c r="B195" s="1" t="s">
        <v>773</v>
      </c>
      <c r="C195" s="19" t="s">
        <v>68</v>
      </c>
      <c r="D195" t="s">
        <v>63</v>
      </c>
      <c r="E195" s="17" t="s">
        <v>31</v>
      </c>
      <c r="F195" t="s">
        <v>32</v>
      </c>
      <c r="G195" t="s">
        <v>33</v>
      </c>
      <c r="H195" s="19" t="s">
        <v>774</v>
      </c>
      <c r="I195" s="20">
        <v>100</v>
      </c>
      <c r="J195">
        <v>2012</v>
      </c>
      <c r="Y195" t="s">
        <v>775</v>
      </c>
      <c r="Z195">
        <v>2012</v>
      </c>
      <c r="AA195">
        <v>22</v>
      </c>
    </row>
    <row r="196" spans="1:27">
      <c r="A196" s="1" t="s">
        <v>776</v>
      </c>
      <c r="B196" s="1" t="s">
        <v>777</v>
      </c>
      <c r="C196" s="19" t="s">
        <v>52</v>
      </c>
      <c r="D196" t="s">
        <v>39</v>
      </c>
      <c r="E196" s="17" t="s">
        <v>31</v>
      </c>
      <c r="F196" t="s">
        <v>32</v>
      </c>
      <c r="G196" t="s">
        <v>33</v>
      </c>
      <c r="H196" s="19" t="s">
        <v>778</v>
      </c>
      <c r="I196" s="20">
        <v>44</v>
      </c>
      <c r="J196">
        <v>2006</v>
      </c>
      <c r="AA196">
        <v>20</v>
      </c>
    </row>
    <row r="197" spans="1:27">
      <c r="A197" s="1" t="s">
        <v>779</v>
      </c>
      <c r="B197" s="1" t="s">
        <v>780</v>
      </c>
      <c r="C197" s="19" t="s">
        <v>52</v>
      </c>
      <c r="D197" t="s">
        <v>63</v>
      </c>
      <c r="E197" s="17" t="s">
        <v>31</v>
      </c>
      <c r="F197" t="s">
        <v>32</v>
      </c>
      <c r="G197" t="s">
        <v>40</v>
      </c>
      <c r="H197" s="19" t="s">
        <v>781</v>
      </c>
      <c r="I197" s="20">
        <v>86</v>
      </c>
      <c r="J197">
        <v>2005</v>
      </c>
      <c r="K197" s="16" t="s">
        <v>105</v>
      </c>
      <c r="L197" s="6">
        <v>42810</v>
      </c>
      <c r="M197" s="45">
        <v>4292</v>
      </c>
      <c r="N197" s="6">
        <v>45282</v>
      </c>
      <c r="Y197">
        <v>17392424</v>
      </c>
      <c r="Z197">
        <v>2023</v>
      </c>
      <c r="AA197">
        <v>33</v>
      </c>
    </row>
    <row r="198" spans="1:27">
      <c r="A198" s="1" t="s">
        <v>782</v>
      </c>
      <c r="B198" s="1" t="s">
        <v>783</v>
      </c>
      <c r="C198" s="19" t="s">
        <v>29</v>
      </c>
      <c r="D198" t="s">
        <v>63</v>
      </c>
      <c r="E198" s="17" t="s">
        <v>31</v>
      </c>
      <c r="F198" t="s">
        <v>32</v>
      </c>
      <c r="G198" t="s">
        <v>33</v>
      </c>
      <c r="H198" s="19" t="s">
        <v>784</v>
      </c>
      <c r="I198" s="20">
        <v>213</v>
      </c>
      <c r="J198">
        <v>2013</v>
      </c>
      <c r="Y198" t="s">
        <v>785</v>
      </c>
      <c r="Z198">
        <v>2013</v>
      </c>
      <c r="AA198">
        <v>9</v>
      </c>
    </row>
    <row r="199" spans="1:27">
      <c r="A199" s="1" t="s">
        <v>786</v>
      </c>
      <c r="B199" s="1" t="s">
        <v>787</v>
      </c>
      <c r="C199" s="19" t="s">
        <v>52</v>
      </c>
      <c r="D199" t="s">
        <v>39</v>
      </c>
      <c r="E199" s="17" t="s">
        <v>194</v>
      </c>
      <c r="H199" s="1" t="s">
        <v>788</v>
      </c>
    </row>
    <row r="200" spans="1:27">
      <c r="A200" s="1" t="s">
        <v>789</v>
      </c>
      <c r="B200" s="1" t="s">
        <v>790</v>
      </c>
      <c r="C200" s="19" t="s">
        <v>52</v>
      </c>
      <c r="D200" t="s">
        <v>39</v>
      </c>
      <c r="E200" s="17" t="s">
        <v>31</v>
      </c>
      <c r="F200" t="s">
        <v>32</v>
      </c>
      <c r="G200" t="s">
        <v>33</v>
      </c>
      <c r="H200" s="19" t="s">
        <v>791</v>
      </c>
      <c r="I200" s="20" t="s">
        <v>126</v>
      </c>
      <c r="J200">
        <v>2008</v>
      </c>
      <c r="Y200" t="s">
        <v>792</v>
      </c>
      <c r="Z200">
        <v>2008</v>
      </c>
      <c r="AA200">
        <v>9</v>
      </c>
    </row>
    <row r="201" spans="1:27">
      <c r="A201" s="1" t="s">
        <v>793</v>
      </c>
      <c r="B201" s="1" t="s">
        <v>794</v>
      </c>
      <c r="C201" s="19" t="s">
        <v>140</v>
      </c>
      <c r="D201" t="s">
        <v>123</v>
      </c>
      <c r="E201" s="17" t="s">
        <v>31</v>
      </c>
      <c r="F201" t="s">
        <v>32</v>
      </c>
      <c r="G201" t="s">
        <v>33</v>
      </c>
      <c r="H201" s="19" t="s">
        <v>795</v>
      </c>
      <c r="I201" s="20">
        <v>171</v>
      </c>
      <c r="J201">
        <v>2013</v>
      </c>
      <c r="K201" s="16" t="s">
        <v>231</v>
      </c>
      <c r="L201" s="6">
        <v>43321</v>
      </c>
      <c r="Y201">
        <v>10350031</v>
      </c>
      <c r="Z201">
        <v>2022</v>
      </c>
      <c r="AA201">
        <v>22</v>
      </c>
    </row>
    <row r="202" spans="1:27">
      <c r="A202" s="1" t="s">
        <v>796</v>
      </c>
      <c r="B202" s="1" t="s">
        <v>797</v>
      </c>
      <c r="C202" s="19" t="s">
        <v>140</v>
      </c>
      <c r="D202" t="s">
        <v>63</v>
      </c>
      <c r="E202" s="17" t="s">
        <v>31</v>
      </c>
      <c r="F202" t="s">
        <v>32</v>
      </c>
      <c r="G202" t="s">
        <v>33</v>
      </c>
      <c r="H202" s="19" t="s">
        <v>798</v>
      </c>
      <c r="I202" s="20">
        <v>190</v>
      </c>
      <c r="J202">
        <v>2013</v>
      </c>
      <c r="Y202" t="s">
        <v>799</v>
      </c>
      <c r="Z202" t="s">
        <v>150</v>
      </c>
      <c r="AA202">
        <v>27</v>
      </c>
    </row>
    <row r="203" spans="1:27">
      <c r="A203" s="1" t="s">
        <v>800</v>
      </c>
      <c r="B203" s="1" t="s">
        <v>801</v>
      </c>
      <c r="C203" s="19" t="s">
        <v>140</v>
      </c>
      <c r="D203" t="s">
        <v>123</v>
      </c>
      <c r="E203" s="17" t="s">
        <v>31</v>
      </c>
      <c r="F203" t="s">
        <v>32</v>
      </c>
      <c r="G203" t="s">
        <v>33</v>
      </c>
      <c r="H203" s="19" t="s">
        <v>802</v>
      </c>
      <c r="I203" s="20" t="s">
        <v>35</v>
      </c>
      <c r="J203">
        <v>2006</v>
      </c>
      <c r="K203" s="16">
        <v>3</v>
      </c>
      <c r="L203" s="6">
        <v>42452</v>
      </c>
      <c r="Y203" t="s">
        <v>803</v>
      </c>
      <c r="Z203">
        <v>2016</v>
      </c>
      <c r="AA203">
        <v>17</v>
      </c>
    </row>
    <row r="204" spans="1:27">
      <c r="A204" s="1" t="s">
        <v>804</v>
      </c>
      <c r="B204" s="1" t="s">
        <v>805</v>
      </c>
      <c r="C204" s="19" t="s">
        <v>140</v>
      </c>
      <c r="D204" t="s">
        <v>123</v>
      </c>
      <c r="E204" s="17" t="s">
        <v>31</v>
      </c>
      <c r="F204" t="s">
        <v>32</v>
      </c>
      <c r="G204" t="s">
        <v>33</v>
      </c>
      <c r="H204" s="19" t="s">
        <v>806</v>
      </c>
      <c r="I204" s="20" t="s">
        <v>807</v>
      </c>
      <c r="J204">
        <v>2002</v>
      </c>
      <c r="K204" s="16" t="s">
        <v>808</v>
      </c>
      <c r="L204" s="6">
        <v>39653</v>
      </c>
      <c r="M204" t="s">
        <v>809</v>
      </c>
      <c r="N204" s="6">
        <v>40493</v>
      </c>
      <c r="Y204" t="s">
        <v>150</v>
      </c>
      <c r="Z204" t="s">
        <v>150</v>
      </c>
      <c r="AA204">
        <v>14</v>
      </c>
    </row>
    <row r="205" spans="1:27">
      <c r="A205" s="1" t="s">
        <v>810</v>
      </c>
      <c r="B205" s="1" t="s">
        <v>811</v>
      </c>
      <c r="C205" s="19" t="s">
        <v>140</v>
      </c>
      <c r="D205" t="s">
        <v>123</v>
      </c>
      <c r="E205" s="17" t="s">
        <v>31</v>
      </c>
      <c r="F205" t="s">
        <v>32</v>
      </c>
      <c r="G205" t="s">
        <v>33</v>
      </c>
      <c r="H205" s="19" t="s">
        <v>812</v>
      </c>
      <c r="I205" s="20" t="s">
        <v>71</v>
      </c>
      <c r="J205">
        <v>2006</v>
      </c>
      <c r="K205" s="16">
        <v>155</v>
      </c>
      <c r="L205" s="6">
        <v>41327</v>
      </c>
      <c r="M205">
        <v>2</v>
      </c>
      <c r="N205" s="6">
        <v>42646</v>
      </c>
      <c r="O205" s="21" t="s">
        <v>813</v>
      </c>
      <c r="P205" s="6">
        <v>45384</v>
      </c>
      <c r="Y205">
        <v>18275425</v>
      </c>
      <c r="Z205">
        <v>2024</v>
      </c>
      <c r="AA205">
        <v>20</v>
      </c>
    </row>
    <row r="206" spans="1:27">
      <c r="A206" s="1" t="s">
        <v>814</v>
      </c>
      <c r="B206" s="1" t="s">
        <v>815</v>
      </c>
      <c r="C206" s="19" t="s">
        <v>140</v>
      </c>
      <c r="D206" t="s">
        <v>123</v>
      </c>
      <c r="E206" s="17" t="s">
        <v>31</v>
      </c>
      <c r="F206" t="s">
        <v>32</v>
      </c>
      <c r="G206" t="s">
        <v>33</v>
      </c>
      <c r="H206" s="19" t="s">
        <v>288</v>
      </c>
      <c r="I206" s="20" t="s">
        <v>816</v>
      </c>
      <c r="J206">
        <v>2008</v>
      </c>
      <c r="K206" s="16">
        <v>1</v>
      </c>
      <c r="L206" s="6">
        <v>42307</v>
      </c>
      <c r="Y206" t="s">
        <v>803</v>
      </c>
      <c r="Z206">
        <v>2015</v>
      </c>
      <c r="AA206">
        <v>25</v>
      </c>
    </row>
    <row r="207" spans="1:27">
      <c r="A207" s="1" t="s">
        <v>817</v>
      </c>
      <c r="B207" s="1" t="s">
        <v>818</v>
      </c>
      <c r="C207" s="19" t="s">
        <v>52</v>
      </c>
      <c r="D207" t="s">
        <v>39</v>
      </c>
      <c r="E207" s="17" t="s">
        <v>31</v>
      </c>
      <c r="F207" t="s">
        <v>32</v>
      </c>
      <c r="G207" t="s">
        <v>33</v>
      </c>
      <c r="H207" s="19" t="s">
        <v>819</v>
      </c>
      <c r="I207" s="20" t="s">
        <v>466</v>
      </c>
      <c r="J207">
        <v>2002</v>
      </c>
      <c r="K207" s="16" t="s">
        <v>59</v>
      </c>
      <c r="L207" s="6">
        <v>40724</v>
      </c>
      <c r="M207" t="s">
        <v>614</v>
      </c>
      <c r="N207" s="6">
        <v>43151</v>
      </c>
      <c r="Y207">
        <v>17131934</v>
      </c>
      <c r="Z207">
        <v>2023</v>
      </c>
      <c r="AA207">
        <v>27</v>
      </c>
    </row>
    <row r="208" spans="1:27">
      <c r="A208" s="1" t="s">
        <v>820</v>
      </c>
      <c r="B208" s="1" t="s">
        <v>821</v>
      </c>
      <c r="C208" s="19" t="s">
        <v>140</v>
      </c>
      <c r="D208" t="s">
        <v>123</v>
      </c>
      <c r="E208" s="17" t="s">
        <v>31</v>
      </c>
      <c r="F208" t="s">
        <v>32</v>
      </c>
      <c r="G208" t="s">
        <v>33</v>
      </c>
      <c r="H208" s="19" t="s">
        <v>822</v>
      </c>
      <c r="I208" s="20" t="s">
        <v>59</v>
      </c>
      <c r="J208">
        <v>2008</v>
      </c>
      <c r="K208" s="16" t="s">
        <v>395</v>
      </c>
      <c r="L208" s="6">
        <v>40683</v>
      </c>
      <c r="Y208" t="s">
        <v>823</v>
      </c>
      <c r="Z208" t="s">
        <v>150</v>
      </c>
      <c r="AA208">
        <v>29</v>
      </c>
    </row>
    <row r="209" spans="1:27">
      <c r="A209" s="1" t="s">
        <v>824</v>
      </c>
      <c r="B209" s="1" t="s">
        <v>825</v>
      </c>
      <c r="C209" s="19" t="s">
        <v>29</v>
      </c>
      <c r="D209" t="s">
        <v>30</v>
      </c>
      <c r="E209" s="17" t="s">
        <v>31</v>
      </c>
      <c r="F209" t="s">
        <v>32</v>
      </c>
      <c r="G209" t="s">
        <v>33</v>
      </c>
      <c r="H209" s="19" t="s">
        <v>826</v>
      </c>
      <c r="I209" s="20" t="s">
        <v>827</v>
      </c>
      <c r="J209">
        <v>2004</v>
      </c>
      <c r="K209" s="16" t="s">
        <v>750</v>
      </c>
      <c r="L209" s="6">
        <v>42072</v>
      </c>
      <c r="Y209" t="s">
        <v>828</v>
      </c>
      <c r="Z209">
        <v>2015</v>
      </c>
      <c r="AA209">
        <v>18</v>
      </c>
    </row>
    <row r="210" spans="1:27">
      <c r="A210" s="1" t="s">
        <v>829</v>
      </c>
      <c r="B210" s="1" t="s">
        <v>830</v>
      </c>
      <c r="C210" s="19" t="s">
        <v>52</v>
      </c>
      <c r="D210" t="s">
        <v>39</v>
      </c>
      <c r="E210" s="17" t="s">
        <v>31</v>
      </c>
      <c r="F210" t="s">
        <v>32</v>
      </c>
      <c r="G210" t="s">
        <v>40</v>
      </c>
      <c r="H210" s="19" t="s">
        <v>831</v>
      </c>
      <c r="I210" s="20" t="s">
        <v>757</v>
      </c>
      <c r="J210">
        <v>2002</v>
      </c>
      <c r="K210" s="16">
        <v>124</v>
      </c>
      <c r="L210" s="6">
        <v>41221</v>
      </c>
      <c r="M210">
        <v>5</v>
      </c>
      <c r="N210" s="6">
        <v>43396</v>
      </c>
      <c r="O210" s="21" t="s">
        <v>832</v>
      </c>
      <c r="P210" s="6">
        <v>45349</v>
      </c>
      <c r="Y210">
        <v>19648705</v>
      </c>
      <c r="Z210">
        <v>2024</v>
      </c>
      <c r="AA210">
        <v>42</v>
      </c>
    </row>
    <row r="211" spans="1:27">
      <c r="A211" s="1" t="s">
        <v>833</v>
      </c>
      <c r="B211" s="1" t="s">
        <v>834</v>
      </c>
      <c r="C211" s="19" t="s">
        <v>140</v>
      </c>
      <c r="D211" t="s">
        <v>123</v>
      </c>
      <c r="E211" s="17" t="s">
        <v>31</v>
      </c>
      <c r="F211" t="s">
        <v>32</v>
      </c>
      <c r="G211" t="s">
        <v>33</v>
      </c>
      <c r="H211" s="19" t="s">
        <v>835</v>
      </c>
      <c r="I211" s="20" t="s">
        <v>158</v>
      </c>
      <c r="J211">
        <v>2011</v>
      </c>
      <c r="K211" s="16" t="s">
        <v>836</v>
      </c>
      <c r="L211" s="6">
        <v>45082</v>
      </c>
      <c r="Y211" t="s">
        <v>116</v>
      </c>
      <c r="Z211" t="s">
        <v>116</v>
      </c>
    </row>
    <row r="212" spans="1:27">
      <c r="A212" s="1" t="s">
        <v>837</v>
      </c>
      <c r="B212" s="1" t="s">
        <v>838</v>
      </c>
      <c r="C212" s="19" t="s">
        <v>52</v>
      </c>
      <c r="D212" t="s">
        <v>39</v>
      </c>
      <c r="E212" s="17" t="s">
        <v>31</v>
      </c>
      <c r="F212" t="s">
        <v>32</v>
      </c>
      <c r="G212" t="s">
        <v>40</v>
      </c>
      <c r="H212" s="19" t="s">
        <v>839</v>
      </c>
      <c r="I212" s="20" t="s">
        <v>840</v>
      </c>
      <c r="J212">
        <v>2002</v>
      </c>
      <c r="K212" s="16">
        <v>268</v>
      </c>
      <c r="L212" s="6">
        <v>41627</v>
      </c>
      <c r="M212">
        <v>4</v>
      </c>
      <c r="N212" s="6">
        <v>43264</v>
      </c>
      <c r="O212" s="21" t="s">
        <v>832</v>
      </c>
      <c r="P212" s="6">
        <v>45349</v>
      </c>
      <c r="Y212">
        <v>19648705</v>
      </c>
      <c r="Z212">
        <v>2024</v>
      </c>
      <c r="AA212">
        <v>42</v>
      </c>
    </row>
    <row r="213" spans="1:27">
      <c r="A213" s="1" t="s">
        <v>841</v>
      </c>
      <c r="B213" s="1" t="s">
        <v>842</v>
      </c>
      <c r="C213" s="19" t="s">
        <v>140</v>
      </c>
      <c r="D213" t="s">
        <v>123</v>
      </c>
      <c r="E213" s="17" t="s">
        <v>31</v>
      </c>
      <c r="F213" t="s">
        <v>843</v>
      </c>
      <c r="G213" t="s">
        <v>33</v>
      </c>
      <c r="H213" s="19" t="s">
        <v>844</v>
      </c>
      <c r="I213" s="20" t="s">
        <v>120</v>
      </c>
      <c r="J213">
        <v>2009</v>
      </c>
      <c r="Y213" t="s">
        <v>150</v>
      </c>
      <c r="Z213" t="s">
        <v>150</v>
      </c>
      <c r="AA213">
        <v>15</v>
      </c>
    </row>
    <row r="214" spans="1:27">
      <c r="A214" s="1" t="s">
        <v>845</v>
      </c>
      <c r="B214" s="1" t="s">
        <v>846</v>
      </c>
      <c r="C214" s="19" t="s">
        <v>38</v>
      </c>
      <c r="D214" t="s">
        <v>847</v>
      </c>
      <c r="E214" s="17" t="s">
        <v>194</v>
      </c>
      <c r="H214" s="19" t="s">
        <v>848</v>
      </c>
    </row>
    <row r="215" spans="1:27">
      <c r="A215" s="1" t="s">
        <v>849</v>
      </c>
      <c r="B215" s="1" t="s">
        <v>850</v>
      </c>
      <c r="C215" s="19" t="s">
        <v>140</v>
      </c>
      <c r="D215" t="s">
        <v>123</v>
      </c>
      <c r="E215" s="17" t="s">
        <v>31</v>
      </c>
      <c r="F215" t="s">
        <v>843</v>
      </c>
      <c r="G215" t="s">
        <v>33</v>
      </c>
      <c r="H215" s="19" t="s">
        <v>851</v>
      </c>
      <c r="I215" s="20" t="s">
        <v>162</v>
      </c>
      <c r="J215">
        <v>2008</v>
      </c>
      <c r="K215" s="16" t="s">
        <v>852</v>
      </c>
      <c r="L215" s="6">
        <v>45126</v>
      </c>
      <c r="Y215">
        <v>15408446</v>
      </c>
      <c r="Z215">
        <v>2023</v>
      </c>
      <c r="AA215">
        <v>29</v>
      </c>
    </row>
    <row r="216" spans="1:27">
      <c r="A216" s="1" t="s">
        <v>853</v>
      </c>
      <c r="B216" s="1" t="s">
        <v>854</v>
      </c>
      <c r="C216" s="19" t="s">
        <v>140</v>
      </c>
      <c r="D216" t="s">
        <v>123</v>
      </c>
      <c r="E216" s="17" t="s">
        <v>31</v>
      </c>
      <c r="F216" t="s">
        <v>843</v>
      </c>
      <c r="G216" t="s">
        <v>33</v>
      </c>
      <c r="H216" s="19" t="s">
        <v>855</v>
      </c>
      <c r="I216" s="20" t="s">
        <v>77</v>
      </c>
      <c r="J216">
        <v>2008</v>
      </c>
      <c r="K216" s="16">
        <v>15</v>
      </c>
      <c r="L216" s="6">
        <v>41688</v>
      </c>
      <c r="Y216" t="s">
        <v>150</v>
      </c>
      <c r="Z216">
        <v>2014</v>
      </c>
      <c r="AA216">
        <v>23</v>
      </c>
    </row>
    <row r="217" spans="1:27">
      <c r="A217" s="1" t="s">
        <v>856</v>
      </c>
      <c r="B217" s="1" t="s">
        <v>857</v>
      </c>
      <c r="C217" s="19" t="s">
        <v>140</v>
      </c>
      <c r="D217" t="s">
        <v>123</v>
      </c>
      <c r="E217" s="17" t="s">
        <v>31</v>
      </c>
      <c r="F217" t="s">
        <v>843</v>
      </c>
      <c r="G217" t="s">
        <v>33</v>
      </c>
      <c r="H217" s="19" t="s">
        <v>858</v>
      </c>
      <c r="I217" s="20" t="s">
        <v>859</v>
      </c>
      <c r="J217">
        <v>2003</v>
      </c>
      <c r="K217" s="16">
        <v>13</v>
      </c>
      <c r="L217" s="6">
        <v>41683</v>
      </c>
      <c r="M217">
        <v>39</v>
      </c>
      <c r="N217" s="6">
        <v>44789</v>
      </c>
      <c r="Y217">
        <v>17220938</v>
      </c>
      <c r="Z217">
        <v>2023</v>
      </c>
      <c r="AA217">
        <v>32</v>
      </c>
    </row>
    <row r="218" spans="1:27">
      <c r="A218" s="1" t="s">
        <v>860</v>
      </c>
      <c r="B218" s="1" t="s">
        <v>861</v>
      </c>
      <c r="C218" s="19" t="s">
        <v>140</v>
      </c>
      <c r="D218" t="s">
        <v>123</v>
      </c>
      <c r="E218" s="17" t="s">
        <v>31</v>
      </c>
      <c r="F218" t="s">
        <v>843</v>
      </c>
      <c r="G218" t="s">
        <v>33</v>
      </c>
      <c r="H218" s="19" t="s">
        <v>862</v>
      </c>
      <c r="I218" s="20" t="s">
        <v>461</v>
      </c>
      <c r="J218">
        <v>2007</v>
      </c>
      <c r="K218" s="16">
        <v>42</v>
      </c>
      <c r="L218" s="6">
        <v>41732</v>
      </c>
      <c r="M218">
        <v>6</v>
      </c>
      <c r="N218" s="6">
        <v>42975</v>
      </c>
      <c r="Y218" t="s">
        <v>863</v>
      </c>
      <c r="Z218">
        <v>2017</v>
      </c>
      <c r="AA218">
        <v>20</v>
      </c>
    </row>
    <row r="219" spans="1:27">
      <c r="A219" s="1" t="s">
        <v>864</v>
      </c>
      <c r="B219" s="1" t="s">
        <v>865</v>
      </c>
      <c r="C219" s="19" t="s">
        <v>38</v>
      </c>
      <c r="D219" t="s">
        <v>123</v>
      </c>
      <c r="E219" s="17" t="s">
        <v>31</v>
      </c>
      <c r="F219" t="s">
        <v>843</v>
      </c>
      <c r="G219" t="s">
        <v>33</v>
      </c>
      <c r="H219" s="19" t="s">
        <v>866</v>
      </c>
      <c r="I219" s="20" t="s">
        <v>148</v>
      </c>
      <c r="J219">
        <v>2008</v>
      </c>
      <c r="K219" s="16" t="s">
        <v>390</v>
      </c>
      <c r="L219" s="6">
        <v>43425</v>
      </c>
      <c r="Y219">
        <v>19162813</v>
      </c>
      <c r="Z219" s="29">
        <v>2024</v>
      </c>
      <c r="AA219">
        <v>23</v>
      </c>
    </row>
    <row r="220" spans="1:27">
      <c r="A220" s="1" t="s">
        <v>867</v>
      </c>
      <c r="B220" s="1" t="s">
        <v>868</v>
      </c>
      <c r="C220" s="19" t="s">
        <v>38</v>
      </c>
      <c r="D220" t="s">
        <v>63</v>
      </c>
      <c r="E220" s="17" t="s">
        <v>31</v>
      </c>
      <c r="F220" t="s">
        <v>843</v>
      </c>
      <c r="G220" t="s">
        <v>33</v>
      </c>
      <c r="H220" s="19" t="s">
        <v>869</v>
      </c>
      <c r="I220" s="20">
        <v>81</v>
      </c>
      <c r="J220">
        <v>2012</v>
      </c>
      <c r="Y220">
        <v>7627878</v>
      </c>
      <c r="Z220">
        <v>2016</v>
      </c>
      <c r="AA220">
        <v>20</v>
      </c>
    </row>
    <row r="221" spans="1:27">
      <c r="A221" s="1" t="s">
        <v>870</v>
      </c>
      <c r="B221" s="1" t="s">
        <v>871</v>
      </c>
      <c r="C221" s="19" t="s">
        <v>29</v>
      </c>
      <c r="D221" t="s">
        <v>123</v>
      </c>
      <c r="E221" s="17" t="s">
        <v>31</v>
      </c>
      <c r="F221" t="s">
        <v>843</v>
      </c>
      <c r="G221" t="s">
        <v>33</v>
      </c>
      <c r="H221" s="19" t="s">
        <v>872</v>
      </c>
      <c r="I221" s="20">
        <v>59</v>
      </c>
      <c r="J221">
        <v>2009</v>
      </c>
      <c r="K221" s="16">
        <v>93</v>
      </c>
      <c r="L221" s="6">
        <v>41856</v>
      </c>
      <c r="M221" t="s">
        <v>873</v>
      </c>
      <c r="N221" s="6">
        <v>42746</v>
      </c>
      <c r="O221" s="21" t="s">
        <v>874</v>
      </c>
      <c r="P221" s="6">
        <v>45091</v>
      </c>
      <c r="Q221" s="15" t="s">
        <v>65</v>
      </c>
      <c r="R221" s="6" t="s">
        <v>65</v>
      </c>
      <c r="S221" t="s">
        <v>65</v>
      </c>
      <c r="T221" s="6" t="s">
        <v>65</v>
      </c>
      <c r="U221" t="s">
        <v>65</v>
      </c>
      <c r="V221" s="6" t="s">
        <v>65</v>
      </c>
      <c r="Y221">
        <v>17782335</v>
      </c>
      <c r="Z221">
        <v>2024</v>
      </c>
      <c r="AA221">
        <v>23</v>
      </c>
    </row>
    <row r="222" spans="1:27">
      <c r="A222" s="1" t="s">
        <v>875</v>
      </c>
      <c r="B222" s="1" t="s">
        <v>876</v>
      </c>
      <c r="C222" s="19" t="s">
        <v>140</v>
      </c>
      <c r="D222" t="s">
        <v>123</v>
      </c>
      <c r="E222" s="17" t="s">
        <v>31</v>
      </c>
      <c r="F222" t="s">
        <v>843</v>
      </c>
      <c r="G222" t="s">
        <v>33</v>
      </c>
      <c r="H222" s="19" t="s">
        <v>877</v>
      </c>
      <c r="I222" s="20" t="s">
        <v>473</v>
      </c>
      <c r="J222">
        <v>2007</v>
      </c>
      <c r="K222" s="16" t="s">
        <v>878</v>
      </c>
      <c r="L222" s="6">
        <v>44804</v>
      </c>
      <c r="Y222">
        <v>14750609</v>
      </c>
      <c r="Z222">
        <v>2023</v>
      </c>
      <c r="AA222">
        <v>19</v>
      </c>
    </row>
    <row r="223" spans="1:27">
      <c r="A223" s="1" t="s">
        <v>879</v>
      </c>
      <c r="B223" s="1" t="s">
        <v>880</v>
      </c>
      <c r="C223" s="19" t="s">
        <v>140</v>
      </c>
      <c r="D223" t="s">
        <v>123</v>
      </c>
      <c r="E223" s="17" t="s">
        <v>31</v>
      </c>
      <c r="F223" t="s">
        <v>843</v>
      </c>
      <c r="G223" t="s">
        <v>33</v>
      </c>
      <c r="H223" s="19" t="s">
        <v>881</v>
      </c>
      <c r="I223" s="20" t="s">
        <v>82</v>
      </c>
      <c r="J223">
        <v>2008</v>
      </c>
      <c r="K223" s="16" t="s">
        <v>71</v>
      </c>
      <c r="L223" s="6">
        <v>40247</v>
      </c>
      <c r="M223">
        <v>77</v>
      </c>
      <c r="N223" s="6">
        <v>41822</v>
      </c>
      <c r="Y223" t="s">
        <v>882</v>
      </c>
      <c r="Z223">
        <v>2014</v>
      </c>
      <c r="AA223">
        <v>15</v>
      </c>
    </row>
    <row r="224" spans="1:27">
      <c r="A224" s="1" t="s">
        <v>883</v>
      </c>
      <c r="B224" s="1" t="s">
        <v>884</v>
      </c>
      <c r="C224" s="19" t="s">
        <v>29</v>
      </c>
      <c r="D224" t="s">
        <v>63</v>
      </c>
      <c r="E224" s="17" t="s">
        <v>31</v>
      </c>
      <c r="F224" t="s">
        <v>843</v>
      </c>
      <c r="G224" t="s">
        <v>33</v>
      </c>
      <c r="H224" s="19" t="s">
        <v>885</v>
      </c>
      <c r="I224" s="20">
        <v>66</v>
      </c>
      <c r="J224">
        <v>2012</v>
      </c>
      <c r="K224" s="16">
        <v>103</v>
      </c>
      <c r="L224" s="6">
        <v>41920</v>
      </c>
      <c r="Y224" t="s">
        <v>886</v>
      </c>
      <c r="Z224">
        <v>2014</v>
      </c>
      <c r="AA224">
        <v>17</v>
      </c>
    </row>
    <row r="225" spans="1:27">
      <c r="A225" s="1" t="s">
        <v>887</v>
      </c>
      <c r="B225" s="1" t="s">
        <v>888</v>
      </c>
      <c r="C225" s="19" t="s">
        <v>140</v>
      </c>
      <c r="D225" t="s">
        <v>123</v>
      </c>
      <c r="E225" s="17" t="s">
        <v>31</v>
      </c>
      <c r="F225" t="s">
        <v>843</v>
      </c>
      <c r="G225" t="s">
        <v>33</v>
      </c>
      <c r="H225" s="19" t="s">
        <v>889</v>
      </c>
      <c r="I225" s="20" t="s">
        <v>370</v>
      </c>
      <c r="J225">
        <v>2006</v>
      </c>
      <c r="K225" s="16" t="s">
        <v>890</v>
      </c>
      <c r="L225" s="6">
        <v>44980</v>
      </c>
      <c r="Y225">
        <v>13674686</v>
      </c>
      <c r="Z225">
        <v>2023</v>
      </c>
      <c r="AA225">
        <v>24</v>
      </c>
    </row>
    <row r="226" spans="1:27">
      <c r="A226" s="1" t="s">
        <v>891</v>
      </c>
      <c r="B226" s="1" t="s">
        <v>892</v>
      </c>
      <c r="C226" s="19" t="s">
        <v>140</v>
      </c>
      <c r="D226" t="s">
        <v>123</v>
      </c>
      <c r="E226" s="17" t="s">
        <v>31</v>
      </c>
      <c r="F226" t="s">
        <v>843</v>
      </c>
      <c r="G226" t="s">
        <v>69</v>
      </c>
      <c r="H226" s="19" t="s">
        <v>893</v>
      </c>
      <c r="I226" s="20" t="s">
        <v>289</v>
      </c>
      <c r="J226">
        <v>2006</v>
      </c>
      <c r="K226" s="16" t="s">
        <v>515</v>
      </c>
      <c r="L226" s="6">
        <v>42873</v>
      </c>
      <c r="Y226">
        <v>18498331</v>
      </c>
      <c r="Z226">
        <v>2024</v>
      </c>
      <c r="AA226">
        <v>27</v>
      </c>
    </row>
    <row r="227" spans="1:27">
      <c r="A227" s="1" t="s">
        <v>894</v>
      </c>
      <c r="B227" s="1" t="s">
        <v>895</v>
      </c>
      <c r="C227" s="19" t="s">
        <v>52</v>
      </c>
      <c r="D227" t="s">
        <v>39</v>
      </c>
      <c r="E227" s="17" t="s">
        <v>31</v>
      </c>
      <c r="F227" t="s">
        <v>843</v>
      </c>
      <c r="G227" t="s">
        <v>33</v>
      </c>
      <c r="H227" s="19" t="s">
        <v>896</v>
      </c>
      <c r="I227" s="20" t="s">
        <v>82</v>
      </c>
      <c r="J227">
        <v>2006</v>
      </c>
      <c r="K227" s="16" t="s">
        <v>897</v>
      </c>
      <c r="L227" s="6">
        <v>40386</v>
      </c>
      <c r="M227">
        <v>1024</v>
      </c>
      <c r="N227" s="6">
        <v>42727</v>
      </c>
      <c r="O227" s="21" t="s">
        <v>898</v>
      </c>
      <c r="P227" s="6">
        <v>45545</v>
      </c>
      <c r="Y227">
        <v>19966891</v>
      </c>
      <c r="Z227">
        <v>2024</v>
      </c>
      <c r="AA227">
        <v>15</v>
      </c>
    </row>
    <row r="228" spans="1:27">
      <c r="A228" s="1" t="s">
        <v>899</v>
      </c>
      <c r="B228" s="1" t="s">
        <v>900</v>
      </c>
      <c r="C228" s="19" t="s">
        <v>140</v>
      </c>
      <c r="D228" t="s">
        <v>123</v>
      </c>
      <c r="E228" s="17" t="s">
        <v>31</v>
      </c>
      <c r="F228" t="s">
        <v>843</v>
      </c>
      <c r="G228" t="s">
        <v>33</v>
      </c>
      <c r="H228" s="19" t="s">
        <v>901</v>
      </c>
      <c r="I228" s="20" t="s">
        <v>55</v>
      </c>
      <c r="J228">
        <v>2007</v>
      </c>
      <c r="K228" s="16" t="s">
        <v>902</v>
      </c>
      <c r="L228" s="6">
        <v>40455</v>
      </c>
      <c r="M228">
        <v>260</v>
      </c>
      <c r="N228" s="6">
        <v>41613</v>
      </c>
      <c r="O228" s="21" t="s">
        <v>903</v>
      </c>
      <c r="P228" s="6">
        <v>45026</v>
      </c>
      <c r="Y228">
        <v>14274656</v>
      </c>
      <c r="Z228">
        <v>2023</v>
      </c>
      <c r="AA228">
        <v>27</v>
      </c>
    </row>
    <row r="229" spans="1:27">
      <c r="A229" s="1" t="s">
        <v>904</v>
      </c>
      <c r="B229" s="1" t="s">
        <v>905</v>
      </c>
      <c r="C229" s="19" t="s">
        <v>140</v>
      </c>
      <c r="D229" t="s">
        <v>123</v>
      </c>
      <c r="E229" s="17" t="s">
        <v>31</v>
      </c>
      <c r="F229" t="s">
        <v>843</v>
      </c>
      <c r="G229" t="s">
        <v>33</v>
      </c>
      <c r="H229" s="19" t="s">
        <v>906</v>
      </c>
      <c r="I229" s="20" t="s">
        <v>808</v>
      </c>
      <c r="J229">
        <v>2009</v>
      </c>
      <c r="K229" s="16" t="s">
        <v>907</v>
      </c>
      <c r="L229" s="6">
        <v>40532</v>
      </c>
      <c r="M229">
        <v>121</v>
      </c>
      <c r="N229" s="6">
        <v>41221</v>
      </c>
      <c r="O229" s="21">
        <v>40</v>
      </c>
      <c r="P229" s="6">
        <v>44789</v>
      </c>
      <c r="Y229">
        <v>11812158</v>
      </c>
      <c r="Z229">
        <v>2022</v>
      </c>
      <c r="AA229">
        <v>22</v>
      </c>
    </row>
    <row r="230" spans="1:27">
      <c r="A230" s="1" t="s">
        <v>908</v>
      </c>
      <c r="B230" s="1" t="s">
        <v>909</v>
      </c>
      <c r="C230" s="19" t="s">
        <v>140</v>
      </c>
      <c r="D230" t="s">
        <v>123</v>
      </c>
      <c r="E230" s="17" t="s">
        <v>31</v>
      </c>
      <c r="F230" t="s">
        <v>843</v>
      </c>
      <c r="G230" t="s">
        <v>33</v>
      </c>
      <c r="H230" s="19" t="s">
        <v>910</v>
      </c>
      <c r="I230" s="20" t="s">
        <v>246</v>
      </c>
      <c r="J230">
        <v>2006</v>
      </c>
      <c r="K230" s="16">
        <v>43</v>
      </c>
      <c r="L230" s="6">
        <v>41732</v>
      </c>
      <c r="Y230" t="s">
        <v>911</v>
      </c>
      <c r="Z230">
        <v>2014</v>
      </c>
      <c r="AA230">
        <v>21</v>
      </c>
    </row>
    <row r="231" spans="1:27">
      <c r="A231" s="1" t="s">
        <v>912</v>
      </c>
      <c r="B231" s="1" t="s">
        <v>913</v>
      </c>
      <c r="C231" s="19" t="s">
        <v>38</v>
      </c>
      <c r="D231" t="s">
        <v>46</v>
      </c>
      <c r="E231" s="17" t="s">
        <v>31</v>
      </c>
      <c r="F231" t="s">
        <v>843</v>
      </c>
      <c r="G231" t="s">
        <v>33</v>
      </c>
      <c r="H231" s="19" t="s">
        <v>914</v>
      </c>
      <c r="I231" s="20" t="s">
        <v>400</v>
      </c>
      <c r="J231">
        <v>2011</v>
      </c>
      <c r="Y231" t="s">
        <v>915</v>
      </c>
      <c r="Z231">
        <v>2011</v>
      </c>
      <c r="AA231">
        <v>21</v>
      </c>
    </row>
    <row r="232" spans="1:27">
      <c r="A232" s="1" t="s">
        <v>916</v>
      </c>
      <c r="B232" s="1" t="s">
        <v>917</v>
      </c>
      <c r="C232" s="19" t="s">
        <v>140</v>
      </c>
      <c r="D232" t="s">
        <v>123</v>
      </c>
      <c r="E232" s="17" t="s">
        <v>31</v>
      </c>
      <c r="F232" t="s">
        <v>843</v>
      </c>
      <c r="G232" t="s">
        <v>33</v>
      </c>
      <c r="H232" s="19" t="s">
        <v>918</v>
      </c>
      <c r="I232" s="20" t="s">
        <v>919</v>
      </c>
      <c r="J232">
        <v>2010</v>
      </c>
      <c r="K232" s="16" t="s">
        <v>920</v>
      </c>
      <c r="L232" s="6">
        <v>42374</v>
      </c>
      <c r="Y232">
        <v>15213494</v>
      </c>
      <c r="Z232">
        <v>2023</v>
      </c>
      <c r="AA232">
        <v>18</v>
      </c>
    </row>
    <row r="233" spans="1:27">
      <c r="A233" s="1" t="s">
        <v>921</v>
      </c>
      <c r="B233" s="1" t="s">
        <v>922</v>
      </c>
      <c r="C233" s="19" t="s">
        <v>140</v>
      </c>
      <c r="D233" t="s">
        <v>123</v>
      </c>
      <c r="E233" s="17" t="s">
        <v>31</v>
      </c>
      <c r="F233" t="s">
        <v>843</v>
      </c>
      <c r="G233" t="s">
        <v>33</v>
      </c>
      <c r="H233" s="19" t="s">
        <v>923</v>
      </c>
      <c r="I233" s="20" t="s">
        <v>131</v>
      </c>
      <c r="J233">
        <v>2007</v>
      </c>
      <c r="K233" s="16">
        <v>270</v>
      </c>
      <c r="L233" s="6">
        <v>41635</v>
      </c>
      <c r="M233">
        <v>37</v>
      </c>
      <c r="N233" s="6">
        <v>44714</v>
      </c>
      <c r="Y233">
        <v>11248916</v>
      </c>
      <c r="Z233">
        <v>2022</v>
      </c>
      <c r="AA233">
        <v>22</v>
      </c>
    </row>
    <row r="234" spans="1:27">
      <c r="A234" s="1" t="s">
        <v>924</v>
      </c>
      <c r="B234" s="1" t="s">
        <v>925</v>
      </c>
      <c r="C234" s="19" t="s">
        <v>140</v>
      </c>
      <c r="D234" t="s">
        <v>123</v>
      </c>
      <c r="E234" s="17" t="s">
        <v>31</v>
      </c>
      <c r="F234" t="s">
        <v>843</v>
      </c>
      <c r="G234" t="s">
        <v>33</v>
      </c>
      <c r="H234" s="19" t="s">
        <v>926</v>
      </c>
      <c r="I234" s="20" t="s">
        <v>511</v>
      </c>
      <c r="J234">
        <v>2006</v>
      </c>
      <c r="K234" s="16">
        <v>2</v>
      </c>
      <c r="L234" s="6">
        <v>43634</v>
      </c>
      <c r="M234">
        <v>829</v>
      </c>
      <c r="N234" s="6">
        <v>43826</v>
      </c>
      <c r="O234" s="21">
        <v>3779</v>
      </c>
      <c r="P234" s="6">
        <v>45236</v>
      </c>
      <c r="Y234">
        <v>16857575</v>
      </c>
      <c r="Z234">
        <v>2023</v>
      </c>
      <c r="AA234">
        <v>23</v>
      </c>
    </row>
    <row r="235" spans="1:27">
      <c r="A235" s="1" t="s">
        <v>927</v>
      </c>
      <c r="B235" s="1" t="s">
        <v>928</v>
      </c>
      <c r="C235" s="19" t="s">
        <v>140</v>
      </c>
      <c r="D235" t="s">
        <v>123</v>
      </c>
      <c r="E235" s="17" t="s">
        <v>31</v>
      </c>
      <c r="F235" t="s">
        <v>843</v>
      </c>
      <c r="G235" t="s">
        <v>33</v>
      </c>
      <c r="H235" s="19" t="s">
        <v>929</v>
      </c>
      <c r="I235" s="20">
        <v>39</v>
      </c>
      <c r="J235">
        <v>2008</v>
      </c>
      <c r="K235" s="16" t="s">
        <v>65</v>
      </c>
      <c r="L235" s="6" t="s">
        <v>65</v>
      </c>
      <c r="M235" t="s">
        <v>65</v>
      </c>
      <c r="N235" s="6" t="s">
        <v>65</v>
      </c>
      <c r="O235" s="21" t="s">
        <v>65</v>
      </c>
      <c r="P235" s="6" t="s">
        <v>65</v>
      </c>
      <c r="Q235" s="15" t="s">
        <v>65</v>
      </c>
      <c r="R235" s="6" t="s">
        <v>65</v>
      </c>
      <c r="S235" t="s">
        <v>65</v>
      </c>
      <c r="T235" s="6" t="s">
        <v>65</v>
      </c>
      <c r="U235" t="s">
        <v>65</v>
      </c>
      <c r="V235" s="6" t="s">
        <v>65</v>
      </c>
      <c r="Y235" t="s">
        <v>882</v>
      </c>
      <c r="Z235">
        <v>2008</v>
      </c>
      <c r="AA235">
        <v>25</v>
      </c>
    </row>
    <row r="236" spans="1:27">
      <c r="A236" s="1" t="s">
        <v>930</v>
      </c>
      <c r="B236" s="1" t="s">
        <v>931</v>
      </c>
      <c r="C236" s="19" t="s">
        <v>29</v>
      </c>
      <c r="D236" t="s">
        <v>63</v>
      </c>
      <c r="E236" s="17" t="s">
        <v>31</v>
      </c>
      <c r="F236" t="s">
        <v>843</v>
      </c>
      <c r="G236" t="s">
        <v>33</v>
      </c>
      <c r="H236" s="19" t="s">
        <v>932</v>
      </c>
      <c r="I236" s="20">
        <v>83</v>
      </c>
      <c r="J236">
        <v>2009</v>
      </c>
      <c r="K236" s="16">
        <v>54</v>
      </c>
      <c r="L236" s="6">
        <v>41771</v>
      </c>
      <c r="Y236" t="s">
        <v>150</v>
      </c>
      <c r="Z236" t="s">
        <v>150</v>
      </c>
      <c r="AA236">
        <v>37</v>
      </c>
    </row>
    <row r="237" spans="1:27">
      <c r="A237" s="1" t="s">
        <v>933</v>
      </c>
      <c r="B237" s="1" t="s">
        <v>934</v>
      </c>
      <c r="C237" s="19" t="s">
        <v>29</v>
      </c>
      <c r="D237" t="s">
        <v>63</v>
      </c>
      <c r="E237" s="17" t="s">
        <v>31</v>
      </c>
      <c r="F237" t="s">
        <v>843</v>
      </c>
      <c r="G237" t="s">
        <v>33</v>
      </c>
      <c r="H237" s="19" t="s">
        <v>935</v>
      </c>
      <c r="I237" s="20" t="s">
        <v>142</v>
      </c>
      <c r="J237">
        <v>2011</v>
      </c>
      <c r="K237" s="16" t="s">
        <v>83</v>
      </c>
      <c r="L237" s="6">
        <v>43642</v>
      </c>
      <c r="Y237">
        <v>13954280</v>
      </c>
      <c r="Z237">
        <v>2023</v>
      </c>
      <c r="AA237">
        <v>35</v>
      </c>
    </row>
    <row r="238" spans="1:27">
      <c r="A238" s="1" t="s">
        <v>936</v>
      </c>
      <c r="B238" s="1" t="s">
        <v>937</v>
      </c>
      <c r="C238" s="19" t="s">
        <v>29</v>
      </c>
      <c r="D238" t="s">
        <v>123</v>
      </c>
      <c r="E238" s="17" t="s">
        <v>31</v>
      </c>
      <c r="F238" t="s">
        <v>843</v>
      </c>
      <c r="G238" t="s">
        <v>33</v>
      </c>
      <c r="H238" s="19" t="s">
        <v>803</v>
      </c>
      <c r="I238" s="20">
        <v>42</v>
      </c>
      <c r="J238">
        <v>2007</v>
      </c>
      <c r="K238" s="16" t="s">
        <v>65</v>
      </c>
      <c r="L238" s="6" t="s">
        <v>65</v>
      </c>
      <c r="M238" t="s">
        <v>65</v>
      </c>
      <c r="N238" s="6" t="s">
        <v>65</v>
      </c>
      <c r="O238" s="21" t="s">
        <v>65</v>
      </c>
      <c r="P238" s="6" t="s">
        <v>65</v>
      </c>
      <c r="Q238" s="15" t="s">
        <v>65</v>
      </c>
      <c r="R238" s="6" t="s">
        <v>65</v>
      </c>
      <c r="S238" t="s">
        <v>65</v>
      </c>
      <c r="T238" s="6" t="s">
        <v>65</v>
      </c>
      <c r="U238" t="s">
        <v>65</v>
      </c>
      <c r="V238" s="6" t="s">
        <v>65</v>
      </c>
      <c r="Y238" t="s">
        <v>150</v>
      </c>
      <c r="Z238" t="s">
        <v>150</v>
      </c>
      <c r="AA238">
        <v>21</v>
      </c>
    </row>
    <row r="239" spans="1:27">
      <c r="A239" s="1" t="s">
        <v>938</v>
      </c>
      <c r="B239" s="1" t="s">
        <v>939</v>
      </c>
      <c r="C239" s="19" t="s">
        <v>29</v>
      </c>
      <c r="D239" t="s">
        <v>123</v>
      </c>
      <c r="E239" s="17" t="s">
        <v>31</v>
      </c>
      <c r="F239" t="s">
        <v>843</v>
      </c>
      <c r="G239" t="s">
        <v>33</v>
      </c>
      <c r="H239" s="19" t="s">
        <v>940</v>
      </c>
      <c r="I239" s="20">
        <v>16</v>
      </c>
      <c r="J239">
        <v>2007</v>
      </c>
      <c r="K239" s="16">
        <v>2</v>
      </c>
      <c r="L239" s="6">
        <v>43460</v>
      </c>
      <c r="M239" t="s">
        <v>65</v>
      </c>
      <c r="N239" s="6" t="s">
        <v>65</v>
      </c>
      <c r="O239" s="21" t="s">
        <v>65</v>
      </c>
      <c r="P239" s="6" t="s">
        <v>65</v>
      </c>
      <c r="Q239" s="15" t="s">
        <v>65</v>
      </c>
      <c r="R239" s="6" t="s">
        <v>65</v>
      </c>
      <c r="S239" t="s">
        <v>65</v>
      </c>
      <c r="T239" s="6" t="s">
        <v>65</v>
      </c>
      <c r="U239" t="s">
        <v>65</v>
      </c>
      <c r="V239" s="6" t="s">
        <v>65</v>
      </c>
      <c r="Y239">
        <v>4263317</v>
      </c>
      <c r="Z239">
        <v>2018</v>
      </c>
      <c r="AA239">
        <v>20</v>
      </c>
    </row>
    <row r="240" spans="1:27">
      <c r="A240" s="1" t="s">
        <v>941</v>
      </c>
      <c r="B240" s="1" t="s">
        <v>942</v>
      </c>
      <c r="C240" s="19" t="s">
        <v>29</v>
      </c>
      <c r="D240" t="s">
        <v>123</v>
      </c>
      <c r="E240" s="17" t="s">
        <v>31</v>
      </c>
      <c r="F240" t="s">
        <v>843</v>
      </c>
      <c r="G240" t="s">
        <v>33</v>
      </c>
      <c r="H240" s="19" t="s">
        <v>943</v>
      </c>
      <c r="I240" s="20" t="s">
        <v>238</v>
      </c>
      <c r="J240">
        <v>2008</v>
      </c>
      <c r="K240" s="16" t="s">
        <v>105</v>
      </c>
      <c r="L240" s="6">
        <v>43460</v>
      </c>
      <c r="Y240">
        <v>4439371</v>
      </c>
      <c r="Z240">
        <v>2018</v>
      </c>
      <c r="AA240">
        <v>24</v>
      </c>
    </row>
    <row r="241" spans="1:27">
      <c r="A241" s="1" t="s">
        <v>944</v>
      </c>
      <c r="B241" s="1" t="s">
        <v>945</v>
      </c>
      <c r="C241" s="19" t="s">
        <v>29</v>
      </c>
      <c r="D241" t="s">
        <v>123</v>
      </c>
      <c r="E241" s="17" t="s">
        <v>31</v>
      </c>
      <c r="F241" t="s">
        <v>843</v>
      </c>
      <c r="G241" t="s">
        <v>33</v>
      </c>
      <c r="H241" s="19" t="s">
        <v>946</v>
      </c>
      <c r="I241" s="20" t="s">
        <v>131</v>
      </c>
      <c r="J241">
        <v>2007</v>
      </c>
      <c r="K241" s="16" t="s">
        <v>340</v>
      </c>
      <c r="L241" s="6">
        <v>40417</v>
      </c>
      <c r="Y241" t="s">
        <v>150</v>
      </c>
      <c r="Z241" t="s">
        <v>150</v>
      </c>
      <c r="AA241">
        <v>17</v>
      </c>
    </row>
    <row r="242" spans="1:27">
      <c r="A242" s="1" t="s">
        <v>947</v>
      </c>
      <c r="B242" s="1" t="s">
        <v>948</v>
      </c>
      <c r="C242" s="19" t="s">
        <v>29</v>
      </c>
      <c r="D242" t="s">
        <v>39</v>
      </c>
      <c r="E242" s="17" t="s">
        <v>31</v>
      </c>
      <c r="F242" t="s">
        <v>843</v>
      </c>
      <c r="G242" t="s">
        <v>33</v>
      </c>
      <c r="H242" s="19" t="s">
        <v>949</v>
      </c>
      <c r="I242" s="20">
        <v>77</v>
      </c>
      <c r="J242">
        <v>2010</v>
      </c>
      <c r="K242" s="16">
        <v>172</v>
      </c>
      <c r="L242" s="6">
        <v>41353</v>
      </c>
      <c r="M242" t="s">
        <v>950</v>
      </c>
      <c r="N242" s="6">
        <v>42354</v>
      </c>
      <c r="O242" s="21" t="s">
        <v>65</v>
      </c>
      <c r="P242" s="6" t="s">
        <v>65</v>
      </c>
      <c r="Q242" s="15" t="s">
        <v>65</v>
      </c>
      <c r="R242" s="6" t="s">
        <v>65</v>
      </c>
      <c r="S242" t="s">
        <v>65</v>
      </c>
      <c r="T242" s="6" t="s">
        <v>65</v>
      </c>
      <c r="U242" t="s">
        <v>65</v>
      </c>
      <c r="V242" s="6" t="s">
        <v>65</v>
      </c>
      <c r="Y242">
        <v>12725786</v>
      </c>
      <c r="Z242">
        <v>2022</v>
      </c>
      <c r="AA242">
        <v>32</v>
      </c>
    </row>
    <row r="243" spans="1:27">
      <c r="A243" s="1" t="s">
        <v>951</v>
      </c>
      <c r="B243" s="1" t="s">
        <v>952</v>
      </c>
      <c r="C243" s="19" t="s">
        <v>29</v>
      </c>
      <c r="D243" t="s">
        <v>63</v>
      </c>
      <c r="E243" s="17" t="s">
        <v>31</v>
      </c>
      <c r="F243" t="s">
        <v>843</v>
      </c>
      <c r="G243" t="s">
        <v>33</v>
      </c>
      <c r="H243" s="19" t="s">
        <v>953</v>
      </c>
      <c r="I243" s="20" t="s">
        <v>344</v>
      </c>
      <c r="J243">
        <v>2006</v>
      </c>
      <c r="K243" s="16" t="s">
        <v>954</v>
      </c>
      <c r="L243" s="6">
        <v>40745</v>
      </c>
      <c r="M243">
        <v>1</v>
      </c>
      <c r="N243" s="6">
        <v>44622</v>
      </c>
      <c r="Y243" t="s">
        <v>116</v>
      </c>
      <c r="Z243" t="s">
        <v>116</v>
      </c>
    </row>
    <row r="244" spans="1:27">
      <c r="A244" s="1" t="s">
        <v>955</v>
      </c>
      <c r="B244" s="1" t="s">
        <v>956</v>
      </c>
      <c r="C244" s="19" t="s">
        <v>29</v>
      </c>
      <c r="D244" t="s">
        <v>63</v>
      </c>
      <c r="E244" s="17" t="s">
        <v>31</v>
      </c>
      <c r="F244" t="s">
        <v>843</v>
      </c>
      <c r="G244" t="s">
        <v>33</v>
      </c>
      <c r="H244" s="19" t="s">
        <v>957</v>
      </c>
      <c r="I244" s="20" t="s">
        <v>242</v>
      </c>
      <c r="J244">
        <v>2009</v>
      </c>
      <c r="K244" s="16" t="s">
        <v>958</v>
      </c>
      <c r="L244" s="6">
        <v>43080</v>
      </c>
      <c r="Y244">
        <v>11257574</v>
      </c>
      <c r="Z244">
        <v>2022</v>
      </c>
      <c r="AA244">
        <v>32</v>
      </c>
    </row>
    <row r="245" spans="1:27">
      <c r="A245" s="1" t="s">
        <v>959</v>
      </c>
      <c r="B245" s="1" t="s">
        <v>960</v>
      </c>
      <c r="C245" s="19" t="s">
        <v>140</v>
      </c>
      <c r="D245" t="s">
        <v>123</v>
      </c>
      <c r="E245" s="17" t="s">
        <v>31</v>
      </c>
      <c r="F245" t="s">
        <v>843</v>
      </c>
      <c r="G245" t="s">
        <v>33</v>
      </c>
      <c r="H245" s="19" t="s">
        <v>961</v>
      </c>
      <c r="I245" s="20" t="s">
        <v>363</v>
      </c>
      <c r="J245">
        <v>2003</v>
      </c>
      <c r="K245" s="16" t="s">
        <v>181</v>
      </c>
      <c r="L245" s="6">
        <v>42874</v>
      </c>
      <c r="Y245">
        <v>19523427</v>
      </c>
      <c r="Z245">
        <v>2024</v>
      </c>
      <c r="AA245">
        <v>27</v>
      </c>
    </row>
    <row r="246" spans="1:27">
      <c r="A246" s="1" t="s">
        <v>962</v>
      </c>
      <c r="B246" s="1" t="s">
        <v>963</v>
      </c>
      <c r="C246" s="19" t="s">
        <v>52</v>
      </c>
      <c r="D246" t="s">
        <v>30</v>
      </c>
      <c r="E246" s="17" t="s">
        <v>31</v>
      </c>
      <c r="F246" t="s">
        <v>843</v>
      </c>
      <c r="G246" t="s">
        <v>33</v>
      </c>
      <c r="H246" s="19" t="s">
        <v>964</v>
      </c>
      <c r="I246" s="20" t="s">
        <v>965</v>
      </c>
      <c r="J246">
        <v>2011</v>
      </c>
      <c r="K246" s="16" t="s">
        <v>966</v>
      </c>
      <c r="L246" s="6">
        <v>42342</v>
      </c>
      <c r="Y246" s="19" t="s">
        <v>967</v>
      </c>
      <c r="Z246">
        <v>2016</v>
      </c>
      <c r="AA246">
        <v>30</v>
      </c>
    </row>
    <row r="247" spans="1:27">
      <c r="A247" s="1" t="s">
        <v>968</v>
      </c>
      <c r="B247" s="1" t="s">
        <v>969</v>
      </c>
      <c r="C247" s="19" t="s">
        <v>140</v>
      </c>
      <c r="D247" t="s">
        <v>123</v>
      </c>
      <c r="E247" s="17" t="s">
        <v>31</v>
      </c>
      <c r="F247" t="s">
        <v>843</v>
      </c>
      <c r="G247" t="s">
        <v>33</v>
      </c>
      <c r="H247" s="19" t="s">
        <v>970</v>
      </c>
      <c r="I247" s="20" t="s">
        <v>971</v>
      </c>
      <c r="J247">
        <v>2006</v>
      </c>
      <c r="K247" s="16" t="s">
        <v>71</v>
      </c>
      <c r="L247" s="6">
        <v>40956</v>
      </c>
      <c r="Y247" t="s">
        <v>150</v>
      </c>
      <c r="Z247" t="s">
        <v>150</v>
      </c>
      <c r="AA247">
        <v>26</v>
      </c>
    </row>
    <row r="248" spans="1:27">
      <c r="A248" s="1" t="s">
        <v>972</v>
      </c>
      <c r="B248" s="1" t="s">
        <v>973</v>
      </c>
      <c r="C248" s="19" t="s">
        <v>140</v>
      </c>
      <c r="D248" t="s">
        <v>123</v>
      </c>
      <c r="E248" s="17" t="s">
        <v>31</v>
      </c>
      <c r="F248" t="s">
        <v>843</v>
      </c>
      <c r="G248" t="s">
        <v>33</v>
      </c>
      <c r="H248" s="19" t="s">
        <v>974</v>
      </c>
      <c r="I248" s="20">
        <v>101</v>
      </c>
      <c r="J248">
        <v>2012</v>
      </c>
      <c r="K248" s="16" t="s">
        <v>975</v>
      </c>
      <c r="L248" s="6">
        <v>44967</v>
      </c>
      <c r="Y248">
        <v>13583503</v>
      </c>
      <c r="Z248">
        <v>2023</v>
      </c>
      <c r="AA248">
        <v>31</v>
      </c>
    </row>
    <row r="249" spans="1:27">
      <c r="A249" s="1" t="s">
        <v>976</v>
      </c>
      <c r="B249" s="1" t="s">
        <v>977</v>
      </c>
      <c r="C249" s="19" t="s">
        <v>140</v>
      </c>
      <c r="D249" t="s">
        <v>123</v>
      </c>
      <c r="E249" s="17" t="s">
        <v>31</v>
      </c>
      <c r="F249" t="s">
        <v>843</v>
      </c>
      <c r="G249" t="s">
        <v>69</v>
      </c>
      <c r="H249" s="19" t="s">
        <v>978</v>
      </c>
      <c r="I249" s="20" t="s">
        <v>276</v>
      </c>
      <c r="J249">
        <v>2008</v>
      </c>
      <c r="K249" s="16">
        <v>2</v>
      </c>
      <c r="L249" s="6">
        <v>43160</v>
      </c>
      <c r="Y249">
        <v>18334595</v>
      </c>
      <c r="Z249">
        <v>2024</v>
      </c>
      <c r="AA249">
        <v>21</v>
      </c>
    </row>
    <row r="250" spans="1:27">
      <c r="A250" s="1" t="s">
        <v>979</v>
      </c>
      <c r="B250" s="1" t="s">
        <v>980</v>
      </c>
      <c r="C250" s="19" t="s">
        <v>140</v>
      </c>
      <c r="D250" t="s">
        <v>123</v>
      </c>
      <c r="E250" s="17" t="s">
        <v>31</v>
      </c>
      <c r="F250" t="s">
        <v>843</v>
      </c>
      <c r="G250" t="s">
        <v>33</v>
      </c>
      <c r="H250" s="19" t="s">
        <v>981</v>
      </c>
      <c r="I250" s="20" t="s">
        <v>982</v>
      </c>
      <c r="J250">
        <v>2004</v>
      </c>
      <c r="K250" s="16">
        <v>196</v>
      </c>
      <c r="L250" s="6">
        <v>41439</v>
      </c>
      <c r="M250">
        <v>1</v>
      </c>
      <c r="N250" s="6">
        <v>42457</v>
      </c>
      <c r="Y250">
        <v>13222192</v>
      </c>
      <c r="Z250">
        <v>2022</v>
      </c>
      <c r="AA250">
        <v>50</v>
      </c>
    </row>
    <row r="251" spans="1:27">
      <c r="A251" s="1" t="s">
        <v>983</v>
      </c>
      <c r="B251" s="1" t="s">
        <v>984</v>
      </c>
      <c r="C251" s="19" t="s">
        <v>140</v>
      </c>
      <c r="D251" t="s">
        <v>123</v>
      </c>
      <c r="E251" s="17" t="s">
        <v>31</v>
      </c>
      <c r="F251" t="s">
        <v>843</v>
      </c>
      <c r="G251" t="s">
        <v>33</v>
      </c>
      <c r="H251" s="19" t="s">
        <v>985</v>
      </c>
      <c r="I251" s="20" t="s">
        <v>986</v>
      </c>
      <c r="J251">
        <v>2008</v>
      </c>
      <c r="K251" s="16" t="s">
        <v>185</v>
      </c>
      <c r="L251" s="6">
        <v>40625</v>
      </c>
      <c r="M251">
        <v>1</v>
      </c>
      <c r="N251" s="6">
        <v>42272</v>
      </c>
      <c r="Y251">
        <v>2110365</v>
      </c>
      <c r="Z251">
        <v>2023</v>
      </c>
      <c r="AA251">
        <v>25</v>
      </c>
    </row>
    <row r="252" spans="1:27">
      <c r="A252" s="1" t="s">
        <v>987</v>
      </c>
      <c r="B252" s="1" t="s">
        <v>988</v>
      </c>
      <c r="C252" s="19" t="s">
        <v>52</v>
      </c>
      <c r="D252" t="s">
        <v>30</v>
      </c>
      <c r="E252" s="17" t="s">
        <v>31</v>
      </c>
      <c r="F252" t="s">
        <v>32</v>
      </c>
      <c r="G252" t="s">
        <v>69</v>
      </c>
      <c r="H252" s="19" t="s">
        <v>989</v>
      </c>
      <c r="I252" s="20" t="s">
        <v>990</v>
      </c>
      <c r="J252">
        <v>2010</v>
      </c>
      <c r="K252" s="16">
        <v>197</v>
      </c>
      <c r="L252" s="6">
        <v>41439</v>
      </c>
      <c r="M252">
        <v>2</v>
      </c>
      <c r="N252" s="6">
        <v>42683</v>
      </c>
      <c r="Y252">
        <v>1086081</v>
      </c>
      <c r="Z252">
        <v>2017</v>
      </c>
      <c r="AA252">
        <v>20</v>
      </c>
    </row>
    <row r="253" spans="1:27">
      <c r="A253" s="1" t="s">
        <v>991</v>
      </c>
      <c r="B253" s="1" t="s">
        <v>992</v>
      </c>
      <c r="C253" s="19" t="s">
        <v>52</v>
      </c>
      <c r="D253" t="s">
        <v>30</v>
      </c>
      <c r="E253" s="17" t="s">
        <v>31</v>
      </c>
      <c r="F253" t="s">
        <v>32</v>
      </c>
      <c r="G253" t="s">
        <v>69</v>
      </c>
      <c r="H253" s="19" t="s">
        <v>993</v>
      </c>
      <c r="I253" s="20">
        <v>6</v>
      </c>
      <c r="J253">
        <v>2010</v>
      </c>
      <c r="K253" s="16">
        <v>156</v>
      </c>
      <c r="L253" s="6">
        <v>41327</v>
      </c>
      <c r="M253">
        <v>3</v>
      </c>
      <c r="N253" s="6">
        <v>42926</v>
      </c>
      <c r="O253" s="21" t="s">
        <v>65</v>
      </c>
      <c r="P253" s="6" t="s">
        <v>65</v>
      </c>
      <c r="Q253" s="15" t="s">
        <v>65</v>
      </c>
      <c r="R253" s="6" t="s">
        <v>65</v>
      </c>
      <c r="S253" t="s">
        <v>65</v>
      </c>
      <c r="T253" s="6" t="s">
        <v>65</v>
      </c>
      <c r="U253" t="s">
        <v>65</v>
      </c>
      <c r="V253" s="6" t="s">
        <v>65</v>
      </c>
      <c r="Y253">
        <v>1538624</v>
      </c>
      <c r="Z253">
        <v>2017</v>
      </c>
      <c r="AA253">
        <v>17</v>
      </c>
    </row>
    <row r="254" spans="1:27">
      <c r="A254" s="1" t="s">
        <v>994</v>
      </c>
      <c r="B254" s="1" t="s">
        <v>995</v>
      </c>
      <c r="C254" s="19" t="s">
        <v>52</v>
      </c>
      <c r="D254" t="s">
        <v>39</v>
      </c>
      <c r="E254" s="17" t="s">
        <v>31</v>
      </c>
      <c r="F254" t="s">
        <v>32</v>
      </c>
      <c r="G254" t="s">
        <v>69</v>
      </c>
      <c r="H254" s="19" t="s">
        <v>996</v>
      </c>
      <c r="I254" s="20" t="s">
        <v>289</v>
      </c>
      <c r="J254">
        <v>2011</v>
      </c>
      <c r="K254" s="16">
        <v>52</v>
      </c>
      <c r="L254" s="6">
        <v>41762</v>
      </c>
      <c r="M254">
        <v>2</v>
      </c>
      <c r="N254" s="6">
        <v>42992</v>
      </c>
      <c r="Y254">
        <v>14651162</v>
      </c>
      <c r="Z254">
        <v>2023</v>
      </c>
      <c r="AA254">
        <v>39</v>
      </c>
    </row>
    <row r="255" spans="1:27">
      <c r="A255" s="1" t="s">
        <v>997</v>
      </c>
      <c r="B255" s="1" t="s">
        <v>998</v>
      </c>
      <c r="C255" s="19" t="s">
        <v>140</v>
      </c>
      <c r="D255" t="s">
        <v>123</v>
      </c>
      <c r="E255" s="17" t="s">
        <v>31</v>
      </c>
      <c r="F255" t="s">
        <v>32</v>
      </c>
      <c r="G255" t="s">
        <v>33</v>
      </c>
      <c r="H255" s="19" t="s">
        <v>999</v>
      </c>
      <c r="I255" s="20">
        <v>85</v>
      </c>
      <c r="J255">
        <v>2011</v>
      </c>
      <c r="K255" s="16">
        <v>1060</v>
      </c>
      <c r="L255" s="6">
        <v>44142</v>
      </c>
      <c r="M255" t="s">
        <v>65</v>
      </c>
      <c r="N255" s="6" t="s">
        <v>65</v>
      </c>
      <c r="O255" s="21" t="s">
        <v>65</v>
      </c>
      <c r="P255" s="6" t="s">
        <v>65</v>
      </c>
      <c r="Q255" s="15" t="s">
        <v>65</v>
      </c>
      <c r="R255" s="6" t="s">
        <v>65</v>
      </c>
      <c r="S255" t="s">
        <v>65</v>
      </c>
      <c r="T255" s="6" t="s">
        <v>65</v>
      </c>
      <c r="U255" t="s">
        <v>65</v>
      </c>
      <c r="V255" s="6" t="s">
        <v>65</v>
      </c>
      <c r="Y255">
        <v>14379485</v>
      </c>
      <c r="Z255">
        <v>2023</v>
      </c>
      <c r="AA255">
        <v>28</v>
      </c>
    </row>
    <row r="256" spans="1:27">
      <c r="A256" s="1" t="s">
        <v>1000</v>
      </c>
      <c r="B256" s="1" t="s">
        <v>1001</v>
      </c>
      <c r="C256" s="19" t="s">
        <v>140</v>
      </c>
      <c r="D256" t="s">
        <v>123</v>
      </c>
      <c r="E256" s="17" t="s">
        <v>31</v>
      </c>
      <c r="F256" t="s">
        <v>32</v>
      </c>
      <c r="G256" t="s">
        <v>33</v>
      </c>
      <c r="H256" s="19" t="s">
        <v>1002</v>
      </c>
      <c r="I256" s="20" t="s">
        <v>1003</v>
      </c>
      <c r="J256">
        <v>2009</v>
      </c>
      <c r="K256" s="16" t="s">
        <v>1004</v>
      </c>
      <c r="L256" s="6">
        <v>40788</v>
      </c>
      <c r="Y256" t="s">
        <v>150</v>
      </c>
      <c r="Z256" s="8" t="s">
        <v>150</v>
      </c>
      <c r="AA256">
        <v>19</v>
      </c>
    </row>
    <row r="257" spans="1:27">
      <c r="A257" s="1" t="s">
        <v>1005</v>
      </c>
      <c r="B257" s="1" t="s">
        <v>1006</v>
      </c>
      <c r="C257" s="19" t="s">
        <v>140</v>
      </c>
      <c r="D257" t="s">
        <v>123</v>
      </c>
      <c r="E257" s="17" t="s">
        <v>31</v>
      </c>
      <c r="F257" t="s">
        <v>32</v>
      </c>
      <c r="G257" t="s">
        <v>33</v>
      </c>
      <c r="H257" s="19" t="s">
        <v>1007</v>
      </c>
      <c r="I257" s="20" t="s">
        <v>95</v>
      </c>
      <c r="J257">
        <v>2009</v>
      </c>
      <c r="K257" s="16" t="s">
        <v>897</v>
      </c>
      <c r="L257" s="6">
        <v>40745</v>
      </c>
      <c r="M257">
        <v>1961</v>
      </c>
      <c r="N257" s="6">
        <v>45083</v>
      </c>
      <c r="Y257" t="s">
        <v>116</v>
      </c>
      <c r="Z257" t="s">
        <v>116</v>
      </c>
    </row>
    <row r="258" spans="1:27">
      <c r="A258" s="1" t="s">
        <v>1008</v>
      </c>
      <c r="B258" s="1" t="s">
        <v>1009</v>
      </c>
      <c r="C258" s="19" t="s">
        <v>140</v>
      </c>
      <c r="D258" t="s">
        <v>123</v>
      </c>
      <c r="E258" s="17" t="s">
        <v>31</v>
      </c>
      <c r="F258" t="s">
        <v>32</v>
      </c>
      <c r="G258" t="s">
        <v>33</v>
      </c>
      <c r="H258" s="19" t="s">
        <v>1010</v>
      </c>
      <c r="I258" s="20">
        <v>17</v>
      </c>
      <c r="J258">
        <v>2017</v>
      </c>
      <c r="M258" t="s">
        <v>65</v>
      </c>
      <c r="N258" s="6" t="s">
        <v>65</v>
      </c>
      <c r="O258" s="21" t="s">
        <v>65</v>
      </c>
      <c r="P258" s="6" t="s">
        <v>65</v>
      </c>
      <c r="Q258" s="15" t="s">
        <v>65</v>
      </c>
      <c r="R258" s="6" t="s">
        <v>65</v>
      </c>
      <c r="S258" t="s">
        <v>65</v>
      </c>
      <c r="T258" s="6" t="s">
        <v>65</v>
      </c>
      <c r="U258" t="s">
        <v>65</v>
      </c>
      <c r="V258" s="6" t="s">
        <v>65</v>
      </c>
      <c r="Y258">
        <v>15221438</v>
      </c>
      <c r="Z258">
        <v>2023</v>
      </c>
      <c r="AA258">
        <v>21</v>
      </c>
    </row>
    <row r="259" spans="1:27">
      <c r="A259" s="1" t="s">
        <v>1011</v>
      </c>
      <c r="B259" s="1" t="s">
        <v>1012</v>
      </c>
      <c r="C259" s="19" t="s">
        <v>140</v>
      </c>
      <c r="D259" t="s">
        <v>123</v>
      </c>
      <c r="E259" s="17" t="s">
        <v>31</v>
      </c>
      <c r="F259" t="s">
        <v>32</v>
      </c>
      <c r="G259" t="s">
        <v>33</v>
      </c>
      <c r="H259" s="19" t="s">
        <v>1013</v>
      </c>
      <c r="I259" s="20" t="s">
        <v>483</v>
      </c>
      <c r="J259">
        <v>2011</v>
      </c>
      <c r="K259" s="16">
        <v>1793</v>
      </c>
      <c r="L259" s="6">
        <v>45096</v>
      </c>
      <c r="Y259">
        <v>16370954</v>
      </c>
      <c r="Z259">
        <v>2023</v>
      </c>
      <c r="AA259">
        <v>49</v>
      </c>
    </row>
    <row r="260" spans="1:27">
      <c r="A260" s="1" t="s">
        <v>1014</v>
      </c>
      <c r="B260" s="1" t="s">
        <v>1015</v>
      </c>
      <c r="C260" s="19" t="s">
        <v>52</v>
      </c>
      <c r="D260" t="s">
        <v>63</v>
      </c>
      <c r="E260" s="17" t="s">
        <v>31</v>
      </c>
      <c r="F260" t="s">
        <v>32</v>
      </c>
      <c r="G260" t="s">
        <v>33</v>
      </c>
      <c r="H260" s="19" t="s">
        <v>1016</v>
      </c>
      <c r="I260" s="20">
        <v>38</v>
      </c>
      <c r="J260">
        <v>2015</v>
      </c>
      <c r="Y260" t="s">
        <v>116</v>
      </c>
      <c r="Z260" t="s">
        <v>116</v>
      </c>
    </row>
    <row r="261" spans="1:27">
      <c r="A261" s="1" t="s">
        <v>1017</v>
      </c>
      <c r="B261" s="1" t="s">
        <v>1018</v>
      </c>
      <c r="C261" s="19" t="s">
        <v>140</v>
      </c>
      <c r="D261" t="s">
        <v>123</v>
      </c>
      <c r="E261" s="17" t="s">
        <v>31</v>
      </c>
      <c r="F261" t="s">
        <v>32</v>
      </c>
      <c r="G261" t="s">
        <v>40</v>
      </c>
      <c r="H261" s="19" t="s">
        <v>1019</v>
      </c>
      <c r="I261" s="20" t="s">
        <v>435</v>
      </c>
      <c r="J261">
        <v>2009</v>
      </c>
      <c r="K261" s="16">
        <v>53</v>
      </c>
      <c r="L261" s="6">
        <v>41037</v>
      </c>
      <c r="M261">
        <v>4</v>
      </c>
      <c r="N261" s="6">
        <v>43362</v>
      </c>
      <c r="Y261">
        <v>7991652</v>
      </c>
      <c r="Z261">
        <v>2020</v>
      </c>
      <c r="AA261">
        <v>28</v>
      </c>
    </row>
    <row r="262" spans="1:27">
      <c r="A262" s="1" t="s">
        <v>1020</v>
      </c>
      <c r="B262" s="1" t="s">
        <v>1021</v>
      </c>
      <c r="C262" s="19" t="s">
        <v>140</v>
      </c>
      <c r="D262" t="s">
        <v>123</v>
      </c>
      <c r="E262" s="17" t="s">
        <v>31</v>
      </c>
      <c r="F262" t="s">
        <v>32</v>
      </c>
      <c r="G262" t="s">
        <v>40</v>
      </c>
      <c r="H262" s="19" t="s">
        <v>1022</v>
      </c>
      <c r="I262" s="20" t="s">
        <v>389</v>
      </c>
      <c r="J262">
        <v>2009</v>
      </c>
      <c r="K262" s="16">
        <v>42</v>
      </c>
      <c r="L262" s="6">
        <v>41001</v>
      </c>
      <c r="M262">
        <v>4</v>
      </c>
      <c r="N262" s="6">
        <v>43362</v>
      </c>
      <c r="Y262">
        <v>7991652</v>
      </c>
      <c r="Z262">
        <v>2020</v>
      </c>
      <c r="AA262">
        <v>28</v>
      </c>
    </row>
    <row r="263" spans="1:27">
      <c r="A263" s="1" t="s">
        <v>1023</v>
      </c>
      <c r="B263" s="1" t="s">
        <v>1024</v>
      </c>
      <c r="C263" s="19" t="s">
        <v>38</v>
      </c>
      <c r="D263" t="s">
        <v>63</v>
      </c>
      <c r="E263" s="17" t="s">
        <v>31</v>
      </c>
      <c r="F263" t="s">
        <v>32</v>
      </c>
      <c r="G263" t="s">
        <v>33</v>
      </c>
      <c r="H263" s="19" t="s">
        <v>1025</v>
      </c>
      <c r="I263" s="20">
        <v>102</v>
      </c>
      <c r="J263">
        <v>2012</v>
      </c>
      <c r="K263" s="16" t="s">
        <v>65</v>
      </c>
      <c r="L263" s="6" t="s">
        <v>65</v>
      </c>
      <c r="M263" t="s">
        <v>65</v>
      </c>
      <c r="N263" s="6" t="s">
        <v>65</v>
      </c>
      <c r="O263" s="21" t="s">
        <v>65</v>
      </c>
      <c r="P263" s="6" t="s">
        <v>65</v>
      </c>
      <c r="Q263" s="15" t="s">
        <v>65</v>
      </c>
      <c r="R263" s="6" t="s">
        <v>65</v>
      </c>
      <c r="S263" t="s">
        <v>65</v>
      </c>
      <c r="T263" s="6" t="s">
        <v>65</v>
      </c>
      <c r="U263" t="s">
        <v>65</v>
      </c>
      <c r="V263" s="6" t="s">
        <v>65</v>
      </c>
      <c r="Y263" t="s">
        <v>1026</v>
      </c>
      <c r="Z263">
        <v>2012</v>
      </c>
      <c r="AA263">
        <v>23</v>
      </c>
    </row>
    <row r="264" spans="1:27">
      <c r="A264" s="1" t="s">
        <v>1027</v>
      </c>
      <c r="B264" s="1" t="s">
        <v>1028</v>
      </c>
      <c r="C264" s="19" t="s">
        <v>140</v>
      </c>
      <c r="D264" t="s">
        <v>123</v>
      </c>
      <c r="E264" s="17" t="s">
        <v>31</v>
      </c>
      <c r="F264" t="s">
        <v>843</v>
      </c>
      <c r="G264" t="s">
        <v>33</v>
      </c>
      <c r="H264" s="19" t="s">
        <v>1029</v>
      </c>
      <c r="I264" s="20">
        <v>83</v>
      </c>
      <c r="J264">
        <v>2012</v>
      </c>
      <c r="K264" s="16" t="s">
        <v>1030</v>
      </c>
      <c r="L264" s="6">
        <v>42872</v>
      </c>
      <c r="Y264">
        <v>1304783</v>
      </c>
      <c r="Z264">
        <v>2017</v>
      </c>
      <c r="AA264">
        <v>21</v>
      </c>
    </row>
    <row r="265" spans="1:27">
      <c r="A265" s="1" t="s">
        <v>1031</v>
      </c>
      <c r="B265" s="1" t="s">
        <v>1032</v>
      </c>
      <c r="C265" s="19" t="s">
        <v>140</v>
      </c>
      <c r="D265" t="s">
        <v>123</v>
      </c>
      <c r="E265" s="17" t="s">
        <v>31</v>
      </c>
      <c r="F265" t="s">
        <v>843</v>
      </c>
      <c r="G265" t="s">
        <v>33</v>
      </c>
      <c r="H265" s="19" t="s">
        <v>1033</v>
      </c>
      <c r="I265" s="20" t="s">
        <v>450</v>
      </c>
      <c r="J265">
        <v>2010</v>
      </c>
      <c r="K265" s="16">
        <v>238</v>
      </c>
      <c r="L265" s="6">
        <v>41563</v>
      </c>
      <c r="Y265" t="s">
        <v>150</v>
      </c>
      <c r="Z265" t="s">
        <v>150</v>
      </c>
      <c r="AA265">
        <v>13</v>
      </c>
    </row>
    <row r="266" spans="1:27">
      <c r="A266" s="1" t="s">
        <v>1034</v>
      </c>
      <c r="B266" s="1" t="s">
        <v>1035</v>
      </c>
      <c r="C266" s="19" t="s">
        <v>52</v>
      </c>
      <c r="D266" t="s">
        <v>30</v>
      </c>
      <c r="E266" s="17" t="s">
        <v>31</v>
      </c>
      <c r="F266" t="s">
        <v>32</v>
      </c>
      <c r="G266" t="s">
        <v>33</v>
      </c>
      <c r="H266" s="19" t="s">
        <v>1036</v>
      </c>
      <c r="I266" s="20" t="s">
        <v>276</v>
      </c>
      <c r="J266">
        <v>2010</v>
      </c>
      <c r="K266" s="16" t="s">
        <v>1037</v>
      </c>
      <c r="L266" s="6">
        <v>42977</v>
      </c>
      <c r="M266" t="s">
        <v>1038</v>
      </c>
      <c r="N266" s="6">
        <v>44743</v>
      </c>
      <c r="Y266">
        <v>11335636</v>
      </c>
      <c r="Z266">
        <v>2022</v>
      </c>
      <c r="AA266">
        <v>19</v>
      </c>
    </row>
    <row r="267" spans="1:27">
      <c r="A267" s="1" t="s">
        <v>1039</v>
      </c>
      <c r="B267" s="1" t="s">
        <v>1040</v>
      </c>
      <c r="C267" s="19" t="s">
        <v>52</v>
      </c>
      <c r="D267" t="s">
        <v>30</v>
      </c>
      <c r="E267" s="17" t="s">
        <v>33</v>
      </c>
    </row>
    <row r="268" spans="1:27">
      <c r="A268" s="1" t="s">
        <v>1041</v>
      </c>
      <c r="B268" s="1" t="s">
        <v>1042</v>
      </c>
      <c r="C268" s="19" t="s">
        <v>52</v>
      </c>
      <c r="D268" t="s">
        <v>30</v>
      </c>
      <c r="E268" s="17" t="s">
        <v>31</v>
      </c>
      <c r="F268" t="s">
        <v>32</v>
      </c>
      <c r="G268" t="s">
        <v>33</v>
      </c>
      <c r="H268" s="19" t="s">
        <v>1043</v>
      </c>
      <c r="I268" s="20">
        <v>753</v>
      </c>
      <c r="J268">
        <v>2018</v>
      </c>
      <c r="K268" s="16" t="s">
        <v>65</v>
      </c>
      <c r="L268" s="6" t="s">
        <v>65</v>
      </c>
      <c r="M268" t="s">
        <v>65</v>
      </c>
      <c r="N268" s="6" t="s">
        <v>65</v>
      </c>
      <c r="O268" s="21" t="s">
        <v>65</v>
      </c>
      <c r="P268" s="6" t="s">
        <v>65</v>
      </c>
      <c r="Q268" s="15" t="s">
        <v>65</v>
      </c>
      <c r="R268" s="6" t="s">
        <v>65</v>
      </c>
      <c r="S268" t="s">
        <v>65</v>
      </c>
      <c r="T268" s="6" t="s">
        <v>65</v>
      </c>
      <c r="U268" t="s">
        <v>65</v>
      </c>
      <c r="V268" s="6" t="s">
        <v>65</v>
      </c>
      <c r="Y268">
        <v>4127295</v>
      </c>
      <c r="Z268">
        <v>2018</v>
      </c>
      <c r="AA268">
        <v>22</v>
      </c>
    </row>
    <row r="269" spans="1:27">
      <c r="A269" s="1" t="s">
        <v>1044</v>
      </c>
      <c r="B269" s="1" t="s">
        <v>1045</v>
      </c>
      <c r="C269" s="19" t="s">
        <v>52</v>
      </c>
      <c r="D269" t="s">
        <v>735</v>
      </c>
      <c r="E269" s="17" t="s">
        <v>31</v>
      </c>
      <c r="F269" t="s">
        <v>32</v>
      </c>
      <c r="G269" t="s">
        <v>69</v>
      </c>
      <c r="H269" s="19" t="s">
        <v>1046</v>
      </c>
      <c r="I269" s="20" t="s">
        <v>1047</v>
      </c>
      <c r="J269">
        <v>2011</v>
      </c>
      <c r="K269" s="16">
        <v>3</v>
      </c>
      <c r="L269" s="6">
        <v>42170</v>
      </c>
      <c r="Y269" t="s">
        <v>803</v>
      </c>
    </row>
    <row r="270" spans="1:27">
      <c r="A270" s="1" t="s">
        <v>1048</v>
      </c>
      <c r="B270" s="1" t="s">
        <v>1049</v>
      </c>
      <c r="C270" s="19" t="s">
        <v>29</v>
      </c>
      <c r="D270" t="s">
        <v>63</v>
      </c>
      <c r="E270" s="17" t="s">
        <v>31</v>
      </c>
      <c r="F270" t="s">
        <v>843</v>
      </c>
      <c r="G270" t="s">
        <v>33</v>
      </c>
      <c r="H270" s="19" t="s">
        <v>1050</v>
      </c>
      <c r="I270" s="20" t="s">
        <v>1051</v>
      </c>
      <c r="J270">
        <v>2011</v>
      </c>
      <c r="K270" s="16" t="s">
        <v>231</v>
      </c>
      <c r="L270" s="6">
        <v>42751</v>
      </c>
      <c r="Y270">
        <v>856483</v>
      </c>
      <c r="Z270">
        <v>2017</v>
      </c>
      <c r="AA270">
        <v>25</v>
      </c>
    </row>
    <row r="271" spans="1:27">
      <c r="A271" s="1" t="s">
        <v>1052</v>
      </c>
      <c r="B271" s="1" t="s">
        <v>1053</v>
      </c>
      <c r="C271" s="19" t="s">
        <v>140</v>
      </c>
      <c r="D271" t="s">
        <v>123</v>
      </c>
      <c r="E271" s="17" t="s">
        <v>31</v>
      </c>
      <c r="F271" t="s">
        <v>843</v>
      </c>
      <c r="G271" t="s">
        <v>69</v>
      </c>
      <c r="H271" s="19" t="s">
        <v>1054</v>
      </c>
      <c r="I271" s="20" t="s">
        <v>1055</v>
      </c>
      <c r="J271">
        <v>2008</v>
      </c>
      <c r="K271" s="16">
        <v>1</v>
      </c>
      <c r="L271" s="6">
        <v>43160</v>
      </c>
      <c r="Y271">
        <v>18323563</v>
      </c>
      <c r="Z271">
        <v>2024</v>
      </c>
      <c r="AA271">
        <v>21</v>
      </c>
    </row>
    <row r="272" spans="1:27">
      <c r="A272" s="1" t="s">
        <v>1056</v>
      </c>
      <c r="B272" s="1" t="s">
        <v>1057</v>
      </c>
      <c r="C272" s="19" t="s">
        <v>140</v>
      </c>
      <c r="D272" t="s">
        <v>46</v>
      </c>
      <c r="E272" s="17" t="s">
        <v>31</v>
      </c>
      <c r="F272" t="s">
        <v>32</v>
      </c>
      <c r="G272" t="s">
        <v>33</v>
      </c>
      <c r="H272" s="19" t="s">
        <v>1058</v>
      </c>
      <c r="I272" s="20">
        <v>45</v>
      </c>
      <c r="J272">
        <v>2011</v>
      </c>
      <c r="K272" s="16">
        <v>2</v>
      </c>
      <c r="L272" s="6">
        <v>42450</v>
      </c>
      <c r="M272" t="s">
        <v>65</v>
      </c>
      <c r="N272" s="6" t="s">
        <v>65</v>
      </c>
      <c r="O272" s="21" t="s">
        <v>65</v>
      </c>
      <c r="P272" s="6" t="s">
        <v>65</v>
      </c>
      <c r="Q272" s="15" t="s">
        <v>65</v>
      </c>
      <c r="R272" s="6" t="s">
        <v>65</v>
      </c>
      <c r="S272" t="s">
        <v>65</v>
      </c>
      <c r="T272" s="6" t="s">
        <v>65</v>
      </c>
      <c r="U272" t="s">
        <v>65</v>
      </c>
      <c r="V272" s="6" t="s">
        <v>65</v>
      </c>
      <c r="Y272" t="s">
        <v>1059</v>
      </c>
      <c r="Z272">
        <v>2016</v>
      </c>
      <c r="AA272">
        <v>19</v>
      </c>
    </row>
    <row r="273" spans="1:27">
      <c r="A273" s="1" t="s">
        <v>1060</v>
      </c>
      <c r="B273" s="1" t="s">
        <v>1061</v>
      </c>
      <c r="C273" s="19" t="s">
        <v>140</v>
      </c>
      <c r="D273" t="s">
        <v>123</v>
      </c>
      <c r="E273" s="17" t="s">
        <v>31</v>
      </c>
      <c r="F273" t="s">
        <v>843</v>
      </c>
      <c r="G273" t="s">
        <v>33</v>
      </c>
      <c r="H273" s="19" t="s">
        <v>1062</v>
      </c>
      <c r="I273" s="20">
        <v>51</v>
      </c>
      <c r="J273">
        <v>2012</v>
      </c>
      <c r="Y273" t="s">
        <v>150</v>
      </c>
      <c r="Z273" t="s">
        <v>150</v>
      </c>
      <c r="AA273">
        <v>25</v>
      </c>
    </row>
    <row r="274" spans="1:27">
      <c r="A274" s="1" t="s">
        <v>1063</v>
      </c>
      <c r="B274" s="1" t="s">
        <v>1064</v>
      </c>
      <c r="C274" s="19" t="s">
        <v>140</v>
      </c>
      <c r="D274" t="s">
        <v>123</v>
      </c>
      <c r="E274" s="17" t="s">
        <v>31</v>
      </c>
      <c r="F274" t="s">
        <v>843</v>
      </c>
      <c r="G274" t="s">
        <v>69</v>
      </c>
      <c r="H274" s="19" t="s">
        <v>1065</v>
      </c>
      <c r="I274" s="20" t="s">
        <v>427</v>
      </c>
      <c r="J274">
        <v>2009</v>
      </c>
      <c r="Y274" t="s">
        <v>442</v>
      </c>
      <c r="Z274" t="s">
        <v>442</v>
      </c>
      <c r="AA274">
        <v>20</v>
      </c>
    </row>
    <row r="275" spans="1:27">
      <c r="A275" s="1" t="s">
        <v>1066</v>
      </c>
      <c r="B275" s="1" t="s">
        <v>1067</v>
      </c>
      <c r="C275" s="19" t="s">
        <v>140</v>
      </c>
      <c r="D275" t="s">
        <v>123</v>
      </c>
      <c r="E275" s="17" t="s">
        <v>31</v>
      </c>
      <c r="F275" t="s">
        <v>32</v>
      </c>
      <c r="G275" t="s">
        <v>33</v>
      </c>
      <c r="H275" s="19" t="s">
        <v>1068</v>
      </c>
      <c r="I275" s="20">
        <v>132</v>
      </c>
      <c r="J275">
        <v>2012</v>
      </c>
      <c r="K275" s="16">
        <v>2</v>
      </c>
      <c r="L275" s="6">
        <v>42786</v>
      </c>
      <c r="M275" t="s">
        <v>65</v>
      </c>
      <c r="N275" s="6" t="s">
        <v>65</v>
      </c>
      <c r="O275" s="21" t="s">
        <v>65</v>
      </c>
      <c r="P275" s="6" t="s">
        <v>65</v>
      </c>
      <c r="Q275" s="15" t="s">
        <v>65</v>
      </c>
      <c r="R275" s="6" t="s">
        <v>65</v>
      </c>
      <c r="S275" t="s">
        <v>65</v>
      </c>
      <c r="T275" s="6" t="s">
        <v>65</v>
      </c>
      <c r="U275" t="s">
        <v>65</v>
      </c>
      <c r="V275" s="6" t="s">
        <v>65</v>
      </c>
      <c r="Y275">
        <v>1165759</v>
      </c>
      <c r="Z275">
        <v>2017</v>
      </c>
      <c r="AA275">
        <v>14</v>
      </c>
    </row>
    <row r="276" spans="1:27">
      <c r="A276" s="1" t="s">
        <v>1069</v>
      </c>
      <c r="B276" s="1" t="s">
        <v>1070</v>
      </c>
      <c r="C276" s="19" t="s">
        <v>140</v>
      </c>
      <c r="D276" t="s">
        <v>123</v>
      </c>
      <c r="E276" s="17" t="s">
        <v>31</v>
      </c>
      <c r="F276" t="s">
        <v>843</v>
      </c>
      <c r="G276" t="s">
        <v>33</v>
      </c>
      <c r="H276" s="19" t="s">
        <v>1071</v>
      </c>
      <c r="I276" s="20">
        <v>64</v>
      </c>
      <c r="J276">
        <v>2009</v>
      </c>
      <c r="K276" s="16" t="s">
        <v>289</v>
      </c>
      <c r="L276" s="6">
        <v>40319</v>
      </c>
      <c r="Y276" t="s">
        <v>150</v>
      </c>
      <c r="Z276" t="s">
        <v>150</v>
      </c>
      <c r="AA276">
        <v>19</v>
      </c>
    </row>
    <row r="277" spans="1:27">
      <c r="A277" s="1" t="s">
        <v>1072</v>
      </c>
      <c r="B277" s="1" t="s">
        <v>1073</v>
      </c>
      <c r="C277" s="19" t="s">
        <v>38</v>
      </c>
      <c r="D277" t="s">
        <v>46</v>
      </c>
      <c r="E277" s="17" t="s">
        <v>31</v>
      </c>
      <c r="F277" t="s">
        <v>843</v>
      </c>
      <c r="G277" t="s">
        <v>33</v>
      </c>
      <c r="H277" s="19" t="s">
        <v>1074</v>
      </c>
      <c r="I277" s="20" t="s">
        <v>130</v>
      </c>
      <c r="J277">
        <v>2012</v>
      </c>
      <c r="K277" s="16" t="s">
        <v>1075</v>
      </c>
      <c r="L277" s="6">
        <v>42305</v>
      </c>
      <c r="Y277" t="s">
        <v>1076</v>
      </c>
      <c r="Z277">
        <v>2015</v>
      </c>
      <c r="AA277">
        <v>15</v>
      </c>
    </row>
    <row r="278" spans="1:27">
      <c r="A278" s="1" t="s">
        <v>1077</v>
      </c>
      <c r="B278" s="1" t="s">
        <v>1078</v>
      </c>
      <c r="C278" s="19" t="s">
        <v>140</v>
      </c>
      <c r="D278" t="s">
        <v>123</v>
      </c>
      <c r="E278" s="17" t="s">
        <v>31</v>
      </c>
      <c r="F278" t="s">
        <v>843</v>
      </c>
      <c r="G278" t="s">
        <v>33</v>
      </c>
      <c r="H278" s="19" t="s">
        <v>1079</v>
      </c>
      <c r="I278" s="20" t="s">
        <v>230</v>
      </c>
      <c r="J278">
        <v>2011</v>
      </c>
      <c r="K278" s="16" t="s">
        <v>1080</v>
      </c>
      <c r="L278" s="6">
        <v>44922</v>
      </c>
      <c r="Y278">
        <v>13306323</v>
      </c>
      <c r="Z278">
        <v>2023</v>
      </c>
      <c r="AA278">
        <v>19</v>
      </c>
    </row>
    <row r="279" spans="1:27">
      <c r="A279" s="1" t="s">
        <v>1081</v>
      </c>
      <c r="B279" s="1" t="s">
        <v>1082</v>
      </c>
      <c r="C279" s="19" t="s">
        <v>140</v>
      </c>
      <c r="D279" t="s">
        <v>123</v>
      </c>
      <c r="E279" s="17" t="s">
        <v>31</v>
      </c>
      <c r="F279" t="s">
        <v>843</v>
      </c>
      <c r="G279" t="s">
        <v>33</v>
      </c>
      <c r="H279" s="19" t="s">
        <v>1083</v>
      </c>
      <c r="I279" s="20" t="s">
        <v>1084</v>
      </c>
      <c r="J279">
        <v>2011</v>
      </c>
      <c r="K279" s="16">
        <v>45</v>
      </c>
      <c r="L279" s="6">
        <v>44929</v>
      </c>
      <c r="Y279">
        <v>13306015</v>
      </c>
      <c r="Z279">
        <v>2023</v>
      </c>
      <c r="AA279">
        <v>30</v>
      </c>
    </row>
    <row r="280" spans="1:27">
      <c r="A280" s="1" t="s">
        <v>1085</v>
      </c>
      <c r="B280" s="1" t="s">
        <v>1086</v>
      </c>
      <c r="C280" s="19" t="s">
        <v>140</v>
      </c>
      <c r="D280" t="s">
        <v>123</v>
      </c>
      <c r="E280" s="17" t="s">
        <v>31</v>
      </c>
      <c r="F280" t="s">
        <v>843</v>
      </c>
      <c r="G280" t="s">
        <v>33</v>
      </c>
      <c r="H280" s="19" t="s">
        <v>893</v>
      </c>
      <c r="I280" s="20" t="s">
        <v>77</v>
      </c>
      <c r="J280">
        <v>2006</v>
      </c>
      <c r="Y280" t="s">
        <v>150</v>
      </c>
      <c r="Z280" t="s">
        <v>150</v>
      </c>
      <c r="AA280">
        <v>23</v>
      </c>
    </row>
    <row r="281" spans="1:27">
      <c r="A281" s="1" t="s">
        <v>1087</v>
      </c>
      <c r="B281" s="1" t="s">
        <v>1088</v>
      </c>
      <c r="C281" s="19" t="s">
        <v>140</v>
      </c>
      <c r="D281" t="s">
        <v>63</v>
      </c>
      <c r="E281" s="17" t="s">
        <v>31</v>
      </c>
      <c r="F281" t="s">
        <v>843</v>
      </c>
      <c r="G281" t="s">
        <v>33</v>
      </c>
      <c r="H281" s="19" t="s">
        <v>1089</v>
      </c>
      <c r="I281" s="20" t="s">
        <v>147</v>
      </c>
      <c r="J281">
        <v>2004</v>
      </c>
      <c r="K281" s="16" t="s">
        <v>809</v>
      </c>
      <c r="L281" s="6">
        <v>40903</v>
      </c>
      <c r="M281">
        <v>2</v>
      </c>
      <c r="N281" s="6">
        <v>42307</v>
      </c>
      <c r="Y281">
        <v>9827598</v>
      </c>
      <c r="Z281">
        <v>2015</v>
      </c>
      <c r="AA281">
        <v>11</v>
      </c>
    </row>
    <row r="282" spans="1:27">
      <c r="A282" s="1" t="s">
        <v>1090</v>
      </c>
      <c r="B282" s="1" t="s">
        <v>1091</v>
      </c>
      <c r="C282" s="19" t="s">
        <v>140</v>
      </c>
      <c r="D282" t="s">
        <v>63</v>
      </c>
      <c r="E282" s="17" t="s">
        <v>31</v>
      </c>
      <c r="F282" t="s">
        <v>843</v>
      </c>
      <c r="G282" t="s">
        <v>33</v>
      </c>
      <c r="H282" s="19" t="s">
        <v>1092</v>
      </c>
      <c r="I282" s="20" t="s">
        <v>307</v>
      </c>
      <c r="J282">
        <v>2011</v>
      </c>
      <c r="Y282" t="s">
        <v>150</v>
      </c>
      <c r="Z282" t="s">
        <v>150</v>
      </c>
      <c r="AA282">
        <v>20</v>
      </c>
    </row>
    <row r="283" spans="1:27">
      <c r="A283" s="1" t="s">
        <v>1093</v>
      </c>
      <c r="B283" s="1" t="s">
        <v>1094</v>
      </c>
      <c r="C283" s="19" t="s">
        <v>52</v>
      </c>
      <c r="D283" t="s">
        <v>39</v>
      </c>
      <c r="E283" s="17" t="s">
        <v>194</v>
      </c>
      <c r="H283" s="19" t="s">
        <v>1095</v>
      </c>
    </row>
    <row r="284" spans="1:27">
      <c r="A284" s="1" t="s">
        <v>1096</v>
      </c>
      <c r="B284" s="1" t="s">
        <v>1097</v>
      </c>
      <c r="C284" s="19" t="s">
        <v>52</v>
      </c>
      <c r="D284" t="s">
        <v>63</v>
      </c>
      <c r="E284" s="17" t="s">
        <v>31</v>
      </c>
      <c r="F284" t="s">
        <v>843</v>
      </c>
      <c r="G284" t="s">
        <v>33</v>
      </c>
      <c r="H284" s="19" t="s">
        <v>1098</v>
      </c>
      <c r="I284" s="20">
        <v>113</v>
      </c>
      <c r="J284">
        <v>2012</v>
      </c>
      <c r="K284" s="20" t="s">
        <v>231</v>
      </c>
      <c r="L284" s="6">
        <v>42961</v>
      </c>
      <c r="M284">
        <v>646</v>
      </c>
      <c r="N284" s="6">
        <v>44993</v>
      </c>
      <c r="Y284">
        <v>13833251</v>
      </c>
      <c r="Z284">
        <v>2023</v>
      </c>
      <c r="AA284">
        <v>19</v>
      </c>
    </row>
    <row r="285" spans="1:27">
      <c r="A285" s="1" t="s">
        <v>1099</v>
      </c>
      <c r="B285" s="1" t="s">
        <v>1100</v>
      </c>
      <c r="C285" s="19" t="s">
        <v>38</v>
      </c>
      <c r="D285" t="s">
        <v>63</v>
      </c>
      <c r="E285" s="17" t="s">
        <v>31</v>
      </c>
      <c r="F285" t="s">
        <v>843</v>
      </c>
      <c r="G285" t="s">
        <v>33</v>
      </c>
      <c r="H285" s="19" t="s">
        <v>1101</v>
      </c>
      <c r="I285" s="20" t="s">
        <v>435</v>
      </c>
      <c r="J285">
        <v>2011</v>
      </c>
      <c r="K285" s="20" t="s">
        <v>105</v>
      </c>
      <c r="L285" s="6">
        <v>43564</v>
      </c>
      <c r="Y285">
        <v>13349211</v>
      </c>
      <c r="Z285">
        <v>2023</v>
      </c>
      <c r="AA285">
        <v>20</v>
      </c>
    </row>
    <row r="286" spans="1:27">
      <c r="A286" s="1" t="s">
        <v>1102</v>
      </c>
      <c r="B286" s="1" t="s">
        <v>1103</v>
      </c>
      <c r="C286" s="19" t="s">
        <v>68</v>
      </c>
      <c r="D286" t="s">
        <v>63</v>
      </c>
      <c r="E286" s="17" t="s">
        <v>31</v>
      </c>
      <c r="F286" t="s">
        <v>32</v>
      </c>
      <c r="G286" t="s">
        <v>69</v>
      </c>
      <c r="H286" s="19" t="s">
        <v>1104</v>
      </c>
      <c r="I286" s="20">
        <v>65</v>
      </c>
      <c r="J286">
        <v>2012</v>
      </c>
      <c r="K286" s="20" t="s">
        <v>83</v>
      </c>
      <c r="L286" s="6">
        <v>43404</v>
      </c>
      <c r="Y286">
        <v>14124851</v>
      </c>
      <c r="Z286">
        <v>2023</v>
      </c>
      <c r="AA286">
        <v>22</v>
      </c>
    </row>
    <row r="287" spans="1:27">
      <c r="A287" s="1" t="s">
        <v>1105</v>
      </c>
      <c r="B287" s="1" t="s">
        <v>1106</v>
      </c>
      <c r="C287" s="19" t="s">
        <v>140</v>
      </c>
      <c r="D287" t="s">
        <v>123</v>
      </c>
      <c r="E287" s="17" t="s">
        <v>31</v>
      </c>
      <c r="F287" t="s">
        <v>843</v>
      </c>
      <c r="G287" t="s">
        <v>33</v>
      </c>
      <c r="H287" s="19" t="s">
        <v>1107</v>
      </c>
      <c r="I287" s="20" t="s">
        <v>749</v>
      </c>
      <c r="J287">
        <v>2010</v>
      </c>
      <c r="K287" s="20" t="s">
        <v>1108</v>
      </c>
      <c r="L287" s="6">
        <v>45530</v>
      </c>
      <c r="Y287">
        <v>19811739</v>
      </c>
      <c r="Z287">
        <v>2024</v>
      </c>
      <c r="AA287">
        <v>44</v>
      </c>
    </row>
    <row r="288" spans="1:27">
      <c r="A288" s="1" t="s">
        <v>1109</v>
      </c>
      <c r="B288" s="1" t="s">
        <v>1110</v>
      </c>
      <c r="C288" s="19" t="s">
        <v>140</v>
      </c>
      <c r="D288" t="s">
        <v>123</v>
      </c>
      <c r="E288" s="17" t="s">
        <v>31</v>
      </c>
      <c r="F288" t="s">
        <v>32</v>
      </c>
      <c r="G288" t="s">
        <v>33</v>
      </c>
      <c r="H288" s="19" t="s">
        <v>1111</v>
      </c>
      <c r="I288" s="20">
        <v>115</v>
      </c>
      <c r="J288">
        <v>2012</v>
      </c>
      <c r="K288" s="20"/>
      <c r="Y288" t="s">
        <v>442</v>
      </c>
      <c r="Z288" t="s">
        <v>442</v>
      </c>
      <c r="AA288">
        <v>11</v>
      </c>
    </row>
    <row r="289" spans="1:27">
      <c r="A289" s="1" t="s">
        <v>1112</v>
      </c>
      <c r="B289" s="1" t="s">
        <v>1113</v>
      </c>
      <c r="C289" s="19" t="s">
        <v>140</v>
      </c>
      <c r="D289" t="s">
        <v>123</v>
      </c>
      <c r="E289" s="17" t="s">
        <v>31</v>
      </c>
      <c r="F289" t="s">
        <v>32</v>
      </c>
      <c r="G289" t="s">
        <v>33</v>
      </c>
      <c r="H289" s="19" t="s">
        <v>1114</v>
      </c>
      <c r="I289" s="20">
        <v>48</v>
      </c>
      <c r="J289">
        <v>2012</v>
      </c>
      <c r="K289" s="20" t="s">
        <v>65</v>
      </c>
      <c r="L289" s="6" t="s">
        <v>65</v>
      </c>
      <c r="M289" t="s">
        <v>65</v>
      </c>
      <c r="N289" s="6" t="s">
        <v>65</v>
      </c>
      <c r="O289" s="21" t="s">
        <v>65</v>
      </c>
      <c r="P289" s="6" t="s">
        <v>65</v>
      </c>
      <c r="Q289" s="15" t="s">
        <v>65</v>
      </c>
      <c r="R289" s="6" t="s">
        <v>65</v>
      </c>
      <c r="S289" t="s">
        <v>65</v>
      </c>
      <c r="T289" s="6" t="s">
        <v>65</v>
      </c>
      <c r="U289" t="s">
        <v>65</v>
      </c>
      <c r="V289" s="6" t="s">
        <v>65</v>
      </c>
      <c r="Y289" t="s">
        <v>150</v>
      </c>
      <c r="Z289">
        <v>2012</v>
      </c>
      <c r="AA289">
        <v>16</v>
      </c>
    </row>
    <row r="290" spans="1:27">
      <c r="A290" s="1" t="s">
        <v>1115</v>
      </c>
      <c r="B290" s="1" t="s">
        <v>1116</v>
      </c>
      <c r="C290" s="19" t="s">
        <v>140</v>
      </c>
      <c r="D290" t="s">
        <v>123</v>
      </c>
      <c r="E290" s="17" t="s">
        <v>31</v>
      </c>
      <c r="F290" t="s">
        <v>843</v>
      </c>
      <c r="G290" t="s">
        <v>33</v>
      </c>
      <c r="H290" s="19" t="s">
        <v>1117</v>
      </c>
      <c r="I290" s="20" t="s">
        <v>965</v>
      </c>
      <c r="J290">
        <v>2010</v>
      </c>
      <c r="K290" s="20">
        <v>322</v>
      </c>
      <c r="L290" s="6">
        <v>45336</v>
      </c>
      <c r="Y290">
        <v>17784421</v>
      </c>
      <c r="Z290">
        <v>2024</v>
      </c>
      <c r="AA290">
        <v>31</v>
      </c>
    </row>
    <row r="291" spans="1:27">
      <c r="A291" s="1" t="s">
        <v>1118</v>
      </c>
      <c r="B291" s="1" t="s">
        <v>1119</v>
      </c>
      <c r="C291" s="19" t="s">
        <v>140</v>
      </c>
      <c r="D291" t="s">
        <v>123</v>
      </c>
      <c r="E291" s="17" t="s">
        <v>31</v>
      </c>
      <c r="F291" t="s">
        <v>32</v>
      </c>
      <c r="G291" t="s">
        <v>33</v>
      </c>
      <c r="H291" s="19" t="s">
        <v>1120</v>
      </c>
      <c r="I291" s="20">
        <v>166</v>
      </c>
      <c r="J291">
        <v>2013</v>
      </c>
      <c r="K291" s="20" t="s">
        <v>105</v>
      </c>
      <c r="L291" s="6">
        <v>42787</v>
      </c>
      <c r="M291" t="s">
        <v>65</v>
      </c>
      <c r="N291" s="6" t="s">
        <v>65</v>
      </c>
      <c r="O291" s="21" t="s">
        <v>65</v>
      </c>
      <c r="P291" s="6" t="s">
        <v>65</v>
      </c>
      <c r="Q291" s="15" t="s">
        <v>65</v>
      </c>
      <c r="R291" s="6" t="s">
        <v>65</v>
      </c>
      <c r="S291" t="s">
        <v>65</v>
      </c>
      <c r="T291" s="6" t="s">
        <v>65</v>
      </c>
      <c r="U291" t="s">
        <v>65</v>
      </c>
      <c r="V291" s="6" t="s">
        <v>65</v>
      </c>
      <c r="Y291">
        <v>982337</v>
      </c>
      <c r="Z291">
        <v>2017</v>
      </c>
      <c r="AA291">
        <v>20</v>
      </c>
    </row>
    <row r="292" spans="1:27">
      <c r="A292" s="1" t="s">
        <v>1121</v>
      </c>
      <c r="B292" s="1" t="s">
        <v>1122</v>
      </c>
      <c r="C292" s="19" t="s">
        <v>140</v>
      </c>
      <c r="D292" t="s">
        <v>123</v>
      </c>
      <c r="E292" s="17" t="s">
        <v>31</v>
      </c>
      <c r="F292" t="s">
        <v>843</v>
      </c>
      <c r="G292" t="s">
        <v>69</v>
      </c>
      <c r="H292" s="19" t="s">
        <v>1123</v>
      </c>
      <c r="I292" s="20" t="s">
        <v>352</v>
      </c>
      <c r="J292">
        <v>2010</v>
      </c>
      <c r="K292" s="46">
        <v>227</v>
      </c>
      <c r="L292" s="6">
        <v>41534</v>
      </c>
      <c r="M292">
        <v>1909</v>
      </c>
      <c r="N292" s="6">
        <v>45091</v>
      </c>
      <c r="Y292">
        <v>18000501</v>
      </c>
      <c r="Z292">
        <v>2024</v>
      </c>
      <c r="AA292">
        <v>21</v>
      </c>
    </row>
    <row r="293" spans="1:27">
      <c r="A293" s="1" t="s">
        <v>1124</v>
      </c>
      <c r="B293" s="1" t="s">
        <v>1125</v>
      </c>
      <c r="C293" s="19" t="s">
        <v>68</v>
      </c>
      <c r="D293" t="s">
        <v>63</v>
      </c>
      <c r="E293" s="17" t="s">
        <v>31</v>
      </c>
      <c r="F293" t="s">
        <v>32</v>
      </c>
      <c r="G293" t="s">
        <v>33</v>
      </c>
      <c r="H293" s="19" t="s">
        <v>1126</v>
      </c>
      <c r="I293" s="20" t="s">
        <v>1127</v>
      </c>
      <c r="J293">
        <v>2021</v>
      </c>
      <c r="K293" s="46"/>
      <c r="Y293" t="s">
        <v>116</v>
      </c>
      <c r="Z293" t="s">
        <v>116</v>
      </c>
    </row>
    <row r="294" spans="1:27">
      <c r="A294" s="1" t="s">
        <v>1128</v>
      </c>
      <c r="B294" s="1" t="s">
        <v>1129</v>
      </c>
      <c r="C294" s="19" t="s">
        <v>29</v>
      </c>
      <c r="D294" t="s">
        <v>63</v>
      </c>
      <c r="E294" s="17" t="s">
        <v>31</v>
      </c>
      <c r="F294" t="s">
        <v>843</v>
      </c>
      <c r="G294" t="s">
        <v>33</v>
      </c>
      <c r="H294" s="19" t="s">
        <v>1130</v>
      </c>
      <c r="I294" s="20">
        <v>54</v>
      </c>
      <c r="J294">
        <v>2012</v>
      </c>
      <c r="K294" s="46">
        <v>130</v>
      </c>
      <c r="L294" s="6">
        <v>41977</v>
      </c>
      <c r="Y294">
        <v>4816038</v>
      </c>
      <c r="Z294">
        <v>2014</v>
      </c>
      <c r="AA294">
        <v>26</v>
      </c>
    </row>
    <row r="295" spans="1:27">
      <c r="A295" s="1" t="s">
        <v>1131</v>
      </c>
      <c r="B295" s="1" t="s">
        <v>1132</v>
      </c>
      <c r="C295" s="19" t="s">
        <v>29</v>
      </c>
      <c r="D295" t="s">
        <v>63</v>
      </c>
      <c r="E295" s="17" t="s">
        <v>31</v>
      </c>
      <c r="F295" t="s">
        <v>843</v>
      </c>
      <c r="G295" t="s">
        <v>33</v>
      </c>
      <c r="H295" s="19" t="s">
        <v>1133</v>
      </c>
      <c r="I295" s="20">
        <v>125</v>
      </c>
      <c r="J295">
        <v>2010</v>
      </c>
      <c r="K295" s="46">
        <v>233</v>
      </c>
      <c r="L295" s="6">
        <v>41549</v>
      </c>
      <c r="Y295" t="s">
        <v>150</v>
      </c>
      <c r="Z295">
        <v>2013</v>
      </c>
      <c r="AA295">
        <v>18</v>
      </c>
    </row>
    <row r="296" spans="1:27">
      <c r="A296" s="1" t="s">
        <v>1134</v>
      </c>
      <c r="B296" s="1" t="s">
        <v>1135</v>
      </c>
      <c r="C296" s="19" t="s">
        <v>140</v>
      </c>
      <c r="D296" t="s">
        <v>123</v>
      </c>
      <c r="E296" s="17" t="s">
        <v>31</v>
      </c>
      <c r="F296" t="s">
        <v>843</v>
      </c>
      <c r="G296" t="s">
        <v>33</v>
      </c>
      <c r="H296" s="19" t="s">
        <v>1136</v>
      </c>
      <c r="I296" s="20">
        <v>201</v>
      </c>
      <c r="J296">
        <v>2013</v>
      </c>
      <c r="K296" s="46" t="s">
        <v>105</v>
      </c>
      <c r="L296" s="6">
        <v>43489</v>
      </c>
      <c r="Y296">
        <v>4706720</v>
      </c>
      <c r="Z296">
        <v>2019</v>
      </c>
      <c r="AA296">
        <v>17</v>
      </c>
    </row>
    <row r="297" spans="1:27">
      <c r="A297" s="1" t="s">
        <v>1137</v>
      </c>
      <c r="B297" s="1" t="s">
        <v>1138</v>
      </c>
      <c r="C297" s="19" t="s">
        <v>68</v>
      </c>
      <c r="D297" t="s">
        <v>63</v>
      </c>
      <c r="E297" s="17" t="s">
        <v>31</v>
      </c>
      <c r="F297" t="s">
        <v>32</v>
      </c>
      <c r="G297" t="s">
        <v>33</v>
      </c>
      <c r="H297" s="19" t="s">
        <v>1139</v>
      </c>
      <c r="I297" s="20">
        <v>29</v>
      </c>
      <c r="J297">
        <v>2015</v>
      </c>
      <c r="K297" s="46"/>
      <c r="Y297">
        <v>93490</v>
      </c>
      <c r="Z297">
        <v>2015</v>
      </c>
      <c r="AA297">
        <v>47</v>
      </c>
    </row>
    <row r="298" spans="1:27">
      <c r="A298" s="1" t="s">
        <v>1140</v>
      </c>
      <c r="B298" s="1" t="s">
        <v>1141</v>
      </c>
      <c r="C298" s="19" t="s">
        <v>29</v>
      </c>
      <c r="D298" t="s">
        <v>63</v>
      </c>
      <c r="E298" s="17" t="s">
        <v>31</v>
      </c>
      <c r="F298" t="s">
        <v>32</v>
      </c>
      <c r="G298" t="s">
        <v>33</v>
      </c>
      <c r="H298" s="19" t="s">
        <v>1142</v>
      </c>
      <c r="I298" s="20" t="s">
        <v>336</v>
      </c>
      <c r="J298">
        <v>2011</v>
      </c>
      <c r="K298" s="46">
        <v>46</v>
      </c>
      <c r="L298" s="6">
        <v>41746</v>
      </c>
      <c r="M298">
        <v>2</v>
      </c>
      <c r="N298" s="6">
        <v>43264</v>
      </c>
      <c r="Y298">
        <v>11783754</v>
      </c>
      <c r="Z298">
        <v>2022</v>
      </c>
      <c r="AA298">
        <v>15</v>
      </c>
    </row>
    <row r="299" spans="1:27">
      <c r="A299" s="1" t="s">
        <v>1143</v>
      </c>
      <c r="B299" s="1" t="s">
        <v>1144</v>
      </c>
      <c r="C299" s="19" t="s">
        <v>52</v>
      </c>
      <c r="D299" t="s">
        <v>63</v>
      </c>
      <c r="E299" s="17" t="s">
        <v>31</v>
      </c>
      <c r="F299" t="s">
        <v>32</v>
      </c>
      <c r="G299" t="s">
        <v>40</v>
      </c>
      <c r="H299" s="19" t="s">
        <v>1145</v>
      </c>
      <c r="I299" s="20">
        <v>186</v>
      </c>
      <c r="J299">
        <v>2017</v>
      </c>
      <c r="K299" s="46">
        <v>4292</v>
      </c>
      <c r="L299" s="6">
        <v>45282</v>
      </c>
      <c r="Y299">
        <v>17392424</v>
      </c>
      <c r="Z299">
        <v>2023</v>
      </c>
      <c r="AA299">
        <v>33</v>
      </c>
    </row>
    <row r="300" spans="1:27">
      <c r="A300" s="1" t="s">
        <v>1146</v>
      </c>
      <c r="B300" s="1" t="s">
        <v>1147</v>
      </c>
      <c r="C300" s="19" t="s">
        <v>52</v>
      </c>
      <c r="D300" t="s">
        <v>63</v>
      </c>
      <c r="E300" s="17" t="s">
        <v>31</v>
      </c>
      <c r="F300" t="s">
        <v>32</v>
      </c>
      <c r="G300" t="s">
        <v>69</v>
      </c>
      <c r="H300" s="19" t="s">
        <v>1148</v>
      </c>
      <c r="I300" s="20">
        <v>39</v>
      </c>
      <c r="J300">
        <v>2015</v>
      </c>
      <c r="K300" s="46"/>
      <c r="Y300" t="s">
        <v>1149</v>
      </c>
      <c r="Z300">
        <v>2016</v>
      </c>
      <c r="AA300">
        <v>15</v>
      </c>
    </row>
    <row r="301" spans="1:27">
      <c r="A301" s="1" t="s">
        <v>1150</v>
      </c>
      <c r="B301" s="1" t="s">
        <v>1151</v>
      </c>
      <c r="C301" s="19" t="s">
        <v>52</v>
      </c>
      <c r="D301" t="s">
        <v>63</v>
      </c>
      <c r="E301" s="17" t="s">
        <v>31</v>
      </c>
      <c r="F301" t="s">
        <v>32</v>
      </c>
      <c r="G301" t="s">
        <v>69</v>
      </c>
      <c r="H301" s="19" t="s">
        <v>1152</v>
      </c>
      <c r="I301" s="20">
        <v>40</v>
      </c>
      <c r="J301">
        <v>2015</v>
      </c>
      <c r="K301" s="46" t="s">
        <v>65</v>
      </c>
      <c r="L301" s="6" t="s">
        <v>65</v>
      </c>
      <c r="M301" t="s">
        <v>65</v>
      </c>
      <c r="N301" s="6" t="s">
        <v>65</v>
      </c>
      <c r="O301" s="21" t="s">
        <v>65</v>
      </c>
      <c r="P301" s="6" t="s">
        <v>65</v>
      </c>
      <c r="Q301" s="15" t="s">
        <v>65</v>
      </c>
      <c r="R301" s="6" t="s">
        <v>65</v>
      </c>
      <c r="S301" t="s">
        <v>65</v>
      </c>
      <c r="T301" s="6" t="s">
        <v>65</v>
      </c>
      <c r="U301" t="s">
        <v>65</v>
      </c>
      <c r="V301" s="6" t="s">
        <v>65</v>
      </c>
      <c r="Y301" t="s">
        <v>1153</v>
      </c>
      <c r="Z301">
        <v>2016</v>
      </c>
      <c r="AA301">
        <v>15</v>
      </c>
    </row>
    <row r="302" spans="1:27">
      <c r="A302" s="1" t="s">
        <v>1154</v>
      </c>
      <c r="B302" s="1" t="s">
        <v>1155</v>
      </c>
      <c r="C302" s="19" t="s">
        <v>52</v>
      </c>
      <c r="D302" t="s">
        <v>63</v>
      </c>
      <c r="E302" s="17" t="s">
        <v>31</v>
      </c>
      <c r="F302" t="s">
        <v>32</v>
      </c>
      <c r="G302" t="s">
        <v>33</v>
      </c>
      <c r="H302" s="19" t="s">
        <v>1156</v>
      </c>
      <c r="I302" s="20">
        <v>1059</v>
      </c>
      <c r="J302">
        <v>2020</v>
      </c>
      <c r="K302" s="46" t="s">
        <v>1157</v>
      </c>
      <c r="L302" s="6">
        <v>45077</v>
      </c>
      <c r="M302" t="s">
        <v>65</v>
      </c>
      <c r="N302" s="6" t="s">
        <v>65</v>
      </c>
      <c r="O302" s="21" t="s">
        <v>65</v>
      </c>
      <c r="P302" s="6" t="s">
        <v>65</v>
      </c>
      <c r="Q302" s="15" t="s">
        <v>65</v>
      </c>
      <c r="R302" s="6" t="s">
        <v>65</v>
      </c>
      <c r="S302" t="s">
        <v>65</v>
      </c>
      <c r="T302" s="6" t="s">
        <v>65</v>
      </c>
      <c r="U302" t="s">
        <v>65</v>
      </c>
      <c r="V302" s="6" t="s">
        <v>65</v>
      </c>
      <c r="Y302">
        <v>14874446</v>
      </c>
      <c r="Z302">
        <v>2023</v>
      </c>
      <c r="AA302">
        <v>27</v>
      </c>
    </row>
    <row r="303" spans="1:27">
      <c r="A303" s="1" t="s">
        <v>1158</v>
      </c>
      <c r="B303" s="1" t="s">
        <v>1159</v>
      </c>
      <c r="C303" s="19" t="s">
        <v>52</v>
      </c>
      <c r="D303" t="s">
        <v>63</v>
      </c>
      <c r="E303" s="17" t="s">
        <v>31</v>
      </c>
      <c r="F303" t="s">
        <v>32</v>
      </c>
      <c r="G303" t="s">
        <v>33</v>
      </c>
      <c r="H303" s="19" t="s">
        <v>1160</v>
      </c>
      <c r="I303" s="20">
        <v>980</v>
      </c>
      <c r="J303">
        <v>2018</v>
      </c>
      <c r="K303" s="46" t="s">
        <v>1161</v>
      </c>
      <c r="L303" s="6">
        <v>44138</v>
      </c>
      <c r="M303" t="s">
        <v>65</v>
      </c>
      <c r="N303" s="6" t="s">
        <v>65</v>
      </c>
      <c r="O303" s="21" t="s">
        <v>65</v>
      </c>
      <c r="P303" s="6" t="s">
        <v>65</v>
      </c>
      <c r="Q303" s="15" t="s">
        <v>65</v>
      </c>
      <c r="R303" s="6" t="s">
        <v>65</v>
      </c>
      <c r="S303" t="s">
        <v>65</v>
      </c>
      <c r="T303" s="6" t="s">
        <v>65</v>
      </c>
      <c r="U303" t="s">
        <v>65</v>
      </c>
      <c r="V303" s="6" t="s">
        <v>65</v>
      </c>
      <c r="Y303">
        <v>11787584</v>
      </c>
      <c r="Z303">
        <v>2022</v>
      </c>
      <c r="AA303">
        <v>28</v>
      </c>
    </row>
    <row r="304" spans="1:27">
      <c r="A304" s="1" t="s">
        <v>1162</v>
      </c>
      <c r="B304" s="1" t="s">
        <v>1163</v>
      </c>
      <c r="C304" s="19" t="s">
        <v>29</v>
      </c>
      <c r="D304" t="s">
        <v>39</v>
      </c>
      <c r="E304" s="17" t="s">
        <v>31</v>
      </c>
      <c r="F304" t="s">
        <v>32</v>
      </c>
      <c r="G304" t="s">
        <v>40</v>
      </c>
      <c r="H304" s="19" t="s">
        <v>1164</v>
      </c>
      <c r="I304" s="20" t="s">
        <v>1165</v>
      </c>
      <c r="J304">
        <v>2010</v>
      </c>
      <c r="K304" s="46">
        <v>220</v>
      </c>
      <c r="L304" s="6">
        <v>41505</v>
      </c>
      <c r="M304" t="s">
        <v>1166</v>
      </c>
      <c r="N304" s="6">
        <v>42269</v>
      </c>
      <c r="O304" s="21">
        <v>785</v>
      </c>
      <c r="P304" s="6">
        <v>43826</v>
      </c>
      <c r="Y304">
        <v>9580546</v>
      </c>
      <c r="Z304">
        <v>2021</v>
      </c>
      <c r="AA304">
        <v>25</v>
      </c>
    </row>
    <row r="305" spans="1:27">
      <c r="A305" s="1" t="s">
        <v>1167</v>
      </c>
      <c r="B305" s="1" t="s">
        <v>1168</v>
      </c>
      <c r="C305" s="19" t="s">
        <v>29</v>
      </c>
      <c r="D305" t="s">
        <v>39</v>
      </c>
      <c r="E305" s="17" t="s">
        <v>31</v>
      </c>
      <c r="F305" t="s">
        <v>32</v>
      </c>
      <c r="G305" t="s">
        <v>40</v>
      </c>
      <c r="H305" s="19" t="s">
        <v>1169</v>
      </c>
      <c r="I305" s="20" t="s">
        <v>1170</v>
      </c>
      <c r="J305">
        <v>2010</v>
      </c>
      <c r="K305" s="46">
        <v>223</v>
      </c>
      <c r="L305" s="6">
        <v>41516</v>
      </c>
      <c r="M305" t="s">
        <v>1171</v>
      </c>
      <c r="N305" s="6">
        <v>42269</v>
      </c>
      <c r="O305" s="21">
        <v>785</v>
      </c>
      <c r="P305" s="6">
        <v>43826</v>
      </c>
      <c r="Y305">
        <v>9580546</v>
      </c>
      <c r="Z305">
        <v>2021</v>
      </c>
      <c r="AA305">
        <v>25</v>
      </c>
    </row>
    <row r="306" spans="1:27">
      <c r="A306" s="1" t="s">
        <v>1172</v>
      </c>
      <c r="B306" s="1" t="s">
        <v>1173</v>
      </c>
      <c r="C306" s="19" t="s">
        <v>68</v>
      </c>
      <c r="D306" t="s">
        <v>63</v>
      </c>
      <c r="E306" s="17" t="s">
        <v>31</v>
      </c>
      <c r="F306" t="s">
        <v>32</v>
      </c>
      <c r="G306" t="s">
        <v>33</v>
      </c>
      <c r="H306" s="19" t="s">
        <v>1174</v>
      </c>
      <c r="I306" s="20">
        <v>73</v>
      </c>
      <c r="J306">
        <v>2016</v>
      </c>
      <c r="K306" s="46">
        <v>2</v>
      </c>
      <c r="L306" s="6">
        <v>42842</v>
      </c>
      <c r="M306" t="s">
        <v>65</v>
      </c>
      <c r="N306" s="6" t="s">
        <v>65</v>
      </c>
      <c r="O306" s="21" t="s">
        <v>65</v>
      </c>
      <c r="P306" s="6" t="s">
        <v>65</v>
      </c>
      <c r="Q306" s="15" t="s">
        <v>65</v>
      </c>
      <c r="R306" s="6" t="s">
        <v>65</v>
      </c>
      <c r="S306" t="s">
        <v>65</v>
      </c>
      <c r="T306" s="6" t="s">
        <v>65</v>
      </c>
      <c r="U306" t="s">
        <v>65</v>
      </c>
      <c r="V306" s="6" t="s">
        <v>65</v>
      </c>
      <c r="Y306">
        <v>14786681</v>
      </c>
      <c r="Z306">
        <v>2023</v>
      </c>
      <c r="AA306">
        <v>26</v>
      </c>
    </row>
    <row r="307" spans="1:27">
      <c r="A307" s="1" t="s">
        <v>1175</v>
      </c>
      <c r="B307" s="1" t="s">
        <v>1176</v>
      </c>
      <c r="C307" s="19" t="s">
        <v>52</v>
      </c>
      <c r="D307" t="s">
        <v>30</v>
      </c>
      <c r="E307" s="17" t="s">
        <v>31</v>
      </c>
      <c r="F307" t="s">
        <v>32</v>
      </c>
      <c r="G307" t="s">
        <v>40</v>
      </c>
      <c r="H307" s="19" t="s">
        <v>1177</v>
      </c>
      <c r="I307" s="20">
        <v>1054</v>
      </c>
      <c r="J307">
        <v>2020</v>
      </c>
      <c r="K307" s="46"/>
      <c r="Y307" t="s">
        <v>116</v>
      </c>
      <c r="Z307" t="s">
        <v>116</v>
      </c>
    </row>
    <row r="308" spans="1:27">
      <c r="A308" s="1" t="s">
        <v>1178</v>
      </c>
      <c r="B308" s="1" t="s">
        <v>1179</v>
      </c>
      <c r="C308" s="19" t="s">
        <v>29</v>
      </c>
      <c r="D308" t="s">
        <v>30</v>
      </c>
      <c r="E308" s="17" t="s">
        <v>31</v>
      </c>
      <c r="F308" t="s">
        <v>32</v>
      </c>
      <c r="G308" t="s">
        <v>33</v>
      </c>
      <c r="H308" s="19" t="s">
        <v>1180</v>
      </c>
      <c r="I308" s="20" t="s">
        <v>1181</v>
      </c>
      <c r="J308">
        <v>2022</v>
      </c>
      <c r="K308" s="16" t="s">
        <v>65</v>
      </c>
      <c r="L308" s="6" t="s">
        <v>65</v>
      </c>
      <c r="M308" t="s">
        <v>65</v>
      </c>
      <c r="N308" s="6" t="s">
        <v>65</v>
      </c>
      <c r="O308" s="21" t="s">
        <v>65</v>
      </c>
      <c r="P308" s="6" t="s">
        <v>65</v>
      </c>
      <c r="Q308" s="15" t="s">
        <v>65</v>
      </c>
      <c r="R308" s="6" t="s">
        <v>65</v>
      </c>
      <c r="S308" t="s">
        <v>65</v>
      </c>
      <c r="T308" s="6" t="s">
        <v>65</v>
      </c>
      <c r="U308" t="s">
        <v>65</v>
      </c>
      <c r="V308" s="6" t="s">
        <v>65</v>
      </c>
      <c r="Y308">
        <v>12883626</v>
      </c>
      <c r="Z308">
        <v>2022</v>
      </c>
      <c r="AA308">
        <v>16</v>
      </c>
    </row>
    <row r="309" spans="1:27">
      <c r="A309" s="1" t="s">
        <v>1182</v>
      </c>
      <c r="B309" s="1" t="s">
        <v>1183</v>
      </c>
      <c r="C309" s="19" t="s">
        <v>140</v>
      </c>
      <c r="D309" t="s">
        <v>123</v>
      </c>
      <c r="E309" s="17" t="s">
        <v>31</v>
      </c>
      <c r="F309" t="s">
        <v>32</v>
      </c>
      <c r="G309" t="s">
        <v>33</v>
      </c>
      <c r="H309" s="19" t="s">
        <v>1184</v>
      </c>
      <c r="I309" s="20" t="s">
        <v>1185</v>
      </c>
      <c r="J309">
        <v>2021</v>
      </c>
      <c r="Y309">
        <v>10216448</v>
      </c>
      <c r="Z309">
        <v>2021</v>
      </c>
      <c r="AA309">
        <v>15</v>
      </c>
    </row>
    <row r="310" spans="1:27">
      <c r="A310" s="1" t="s">
        <v>1186</v>
      </c>
      <c r="B310" s="1" t="s">
        <v>1187</v>
      </c>
      <c r="C310" s="19" t="s">
        <v>140</v>
      </c>
      <c r="D310" t="s">
        <v>123</v>
      </c>
      <c r="E310" s="17" t="s">
        <v>31</v>
      </c>
      <c r="F310" t="s">
        <v>843</v>
      </c>
      <c r="G310" t="s">
        <v>33</v>
      </c>
      <c r="H310" s="19" t="s">
        <v>1188</v>
      </c>
      <c r="I310" s="20">
        <v>881</v>
      </c>
      <c r="J310">
        <v>2020</v>
      </c>
      <c r="Y310">
        <v>16346489</v>
      </c>
      <c r="Z310">
        <v>2023</v>
      </c>
      <c r="AA310">
        <v>19</v>
      </c>
    </row>
    <row r="311" spans="1:27">
      <c r="A311" s="1" t="s">
        <v>1189</v>
      </c>
      <c r="B311" s="1" t="s">
        <v>1190</v>
      </c>
      <c r="C311" s="19" t="s">
        <v>140</v>
      </c>
      <c r="D311" t="s">
        <v>123</v>
      </c>
      <c r="E311" s="17" t="s">
        <v>31</v>
      </c>
      <c r="F311" t="s">
        <v>843</v>
      </c>
      <c r="G311" t="s">
        <v>33</v>
      </c>
      <c r="H311" s="19" t="s">
        <v>1191</v>
      </c>
      <c r="I311" s="20" t="s">
        <v>1192</v>
      </c>
      <c r="J311">
        <v>2018</v>
      </c>
      <c r="Y311">
        <v>14813132</v>
      </c>
      <c r="Z311">
        <v>2023</v>
      </c>
      <c r="AA311">
        <v>23</v>
      </c>
    </row>
    <row r="312" spans="1:27">
      <c r="A312" s="1" t="s">
        <v>1193</v>
      </c>
      <c r="B312" s="1" t="s">
        <v>1194</v>
      </c>
      <c r="C312" s="19" t="s">
        <v>140</v>
      </c>
      <c r="D312" t="s">
        <v>123</v>
      </c>
      <c r="E312" s="17" t="s">
        <v>31</v>
      </c>
      <c r="F312" t="s">
        <v>843</v>
      </c>
      <c r="G312" t="s">
        <v>33</v>
      </c>
      <c r="H312" s="19" t="s">
        <v>1195</v>
      </c>
      <c r="I312" s="20">
        <v>207</v>
      </c>
      <c r="J312">
        <v>2018</v>
      </c>
      <c r="K312" s="16" t="s">
        <v>65</v>
      </c>
      <c r="L312" s="6" t="s">
        <v>65</v>
      </c>
      <c r="M312" t="s">
        <v>65</v>
      </c>
      <c r="N312" s="6" t="s">
        <v>65</v>
      </c>
      <c r="O312" s="21" t="s">
        <v>65</v>
      </c>
      <c r="P312" s="6" t="s">
        <v>65</v>
      </c>
      <c r="Q312" s="15" t="s">
        <v>65</v>
      </c>
      <c r="R312" s="6" t="s">
        <v>65</v>
      </c>
      <c r="S312" t="s">
        <v>65</v>
      </c>
      <c r="T312" s="6" t="s">
        <v>65</v>
      </c>
      <c r="U312" t="s">
        <v>65</v>
      </c>
      <c r="V312" s="6" t="s">
        <v>65</v>
      </c>
      <c r="Y312">
        <v>15330743</v>
      </c>
      <c r="Z312">
        <v>2023</v>
      </c>
      <c r="AA312">
        <v>19</v>
      </c>
    </row>
    <row r="313" spans="1:27">
      <c r="A313" s="1" t="s">
        <v>1196</v>
      </c>
      <c r="B313" s="1" t="s">
        <v>1197</v>
      </c>
      <c r="C313" s="19" t="s">
        <v>52</v>
      </c>
      <c r="D313" t="s">
        <v>39</v>
      </c>
      <c r="E313" s="17" t="s">
        <v>31</v>
      </c>
      <c r="F313" t="s">
        <v>843</v>
      </c>
      <c r="G313" t="s">
        <v>33</v>
      </c>
      <c r="H313" s="19" t="s">
        <v>1198</v>
      </c>
      <c r="I313" s="20">
        <v>529</v>
      </c>
      <c r="J313">
        <v>2017</v>
      </c>
      <c r="Y313">
        <v>2114227</v>
      </c>
      <c r="Z313">
        <v>2017</v>
      </c>
      <c r="AA313">
        <v>26</v>
      </c>
    </row>
    <row r="314" spans="1:27">
      <c r="A314" s="1" t="s">
        <v>1199</v>
      </c>
      <c r="B314" s="1" t="s">
        <v>1200</v>
      </c>
      <c r="C314" s="19" t="s">
        <v>52</v>
      </c>
      <c r="D314" t="s">
        <v>39</v>
      </c>
      <c r="E314" s="17" t="s">
        <v>31</v>
      </c>
      <c r="F314" t="s">
        <v>32</v>
      </c>
      <c r="G314" t="s">
        <v>33</v>
      </c>
      <c r="H314" s="19" t="s">
        <v>1201</v>
      </c>
      <c r="I314" s="20">
        <v>410</v>
      </c>
      <c r="J314">
        <v>2017</v>
      </c>
      <c r="K314" s="16" t="s">
        <v>65</v>
      </c>
      <c r="L314" s="6" t="s">
        <v>65</v>
      </c>
      <c r="M314" t="s">
        <v>65</v>
      </c>
      <c r="N314" s="6" t="s">
        <v>65</v>
      </c>
      <c r="O314" s="21" t="s">
        <v>65</v>
      </c>
      <c r="P314" s="6" t="s">
        <v>65</v>
      </c>
      <c r="Q314" s="15" t="s">
        <v>65</v>
      </c>
      <c r="R314" s="6" t="s">
        <v>65</v>
      </c>
      <c r="S314" t="s">
        <v>65</v>
      </c>
      <c r="T314" s="6" t="s">
        <v>65</v>
      </c>
      <c r="U314" t="s">
        <v>65</v>
      </c>
      <c r="V314" s="6" t="s">
        <v>65</v>
      </c>
      <c r="Y314">
        <v>18400095</v>
      </c>
      <c r="Z314">
        <v>2024</v>
      </c>
      <c r="AA314">
        <v>26</v>
      </c>
    </row>
    <row r="315" spans="1:27">
      <c r="A315" s="1" t="s">
        <v>1202</v>
      </c>
      <c r="B315" s="1" t="s">
        <v>1203</v>
      </c>
      <c r="C315" s="19" t="s">
        <v>52</v>
      </c>
      <c r="D315" t="s">
        <v>30</v>
      </c>
      <c r="E315" s="17" t="s">
        <v>31</v>
      </c>
      <c r="F315" t="s">
        <v>32</v>
      </c>
      <c r="G315" t="s">
        <v>33</v>
      </c>
      <c r="H315" s="19" t="s">
        <v>1204</v>
      </c>
      <c r="I315" s="20">
        <v>13</v>
      </c>
      <c r="J315" s="23">
        <v>2019</v>
      </c>
      <c r="K315" s="24" t="s">
        <v>65</v>
      </c>
      <c r="L315" s="25" t="s">
        <v>65</v>
      </c>
      <c r="M315" s="26" t="s">
        <v>65</v>
      </c>
      <c r="N315" s="25" t="s">
        <v>65</v>
      </c>
      <c r="O315" s="27" t="s">
        <v>65</v>
      </c>
      <c r="P315" s="25" t="s">
        <v>65</v>
      </c>
      <c r="Q315" s="28" t="s">
        <v>65</v>
      </c>
      <c r="R315" s="25" t="s">
        <v>65</v>
      </c>
      <c r="S315" s="26" t="s">
        <v>65</v>
      </c>
      <c r="T315" s="25" t="s">
        <v>65</v>
      </c>
      <c r="U315" s="26" t="s">
        <v>65</v>
      </c>
      <c r="V315" s="25" t="s">
        <v>65</v>
      </c>
      <c r="W315" s="25"/>
      <c r="X315" s="25"/>
      <c r="Y315">
        <v>5061024</v>
      </c>
      <c r="Z315">
        <v>2019</v>
      </c>
      <c r="AA315">
        <v>23</v>
      </c>
    </row>
    <row r="316" spans="1:27">
      <c r="A316" s="1" t="s">
        <v>1205</v>
      </c>
      <c r="B316" s="1" t="s">
        <v>1206</v>
      </c>
      <c r="C316" s="19" t="s">
        <v>140</v>
      </c>
      <c r="D316" t="s">
        <v>123</v>
      </c>
      <c r="E316" s="17" t="s">
        <v>33</v>
      </c>
      <c r="H316" s="19" t="s">
        <v>1207</v>
      </c>
    </row>
    <row r="317" spans="1:27" s="3" customFormat="1">
      <c r="A317" s="1" t="s">
        <v>1208</v>
      </c>
      <c r="B317" s="1" t="s">
        <v>1209</v>
      </c>
      <c r="C317" s="19" t="s">
        <v>140</v>
      </c>
      <c r="D317" t="s">
        <v>123</v>
      </c>
      <c r="E317" s="17" t="s">
        <v>194</v>
      </c>
      <c r="F317"/>
      <c r="G317"/>
      <c r="H317" s="19" t="s">
        <v>1210</v>
      </c>
      <c r="I317" s="20"/>
      <c r="J317"/>
      <c r="K317" s="16"/>
      <c r="L317" s="6"/>
      <c r="M317"/>
      <c r="N317" s="6"/>
      <c r="O317" s="21"/>
      <c r="P317" s="6"/>
      <c r="Q317" s="15"/>
      <c r="R317" s="6"/>
      <c r="S317"/>
      <c r="T317" s="6"/>
      <c r="U317"/>
      <c r="V317" s="6"/>
      <c r="W317" s="6"/>
      <c r="X317" s="6"/>
      <c r="Y317" t="s">
        <v>442</v>
      </c>
      <c r="Z317" t="s">
        <v>442</v>
      </c>
      <c r="AA317" t="s">
        <v>442</v>
      </c>
    </row>
    <row r="318" spans="1:27">
      <c r="A318" s="1" t="s">
        <v>1211</v>
      </c>
      <c r="B318" s="1" t="s">
        <v>1212</v>
      </c>
      <c r="C318" s="19" t="s">
        <v>140</v>
      </c>
      <c r="D318" t="s">
        <v>123</v>
      </c>
      <c r="E318" s="17" t="s">
        <v>31</v>
      </c>
      <c r="F318" t="s">
        <v>32</v>
      </c>
      <c r="G318" t="s">
        <v>40</v>
      </c>
      <c r="H318" s="19" t="s">
        <v>1213</v>
      </c>
      <c r="I318" s="20" t="s">
        <v>1214</v>
      </c>
      <c r="J318">
        <v>2023</v>
      </c>
      <c r="Y318">
        <v>17028782</v>
      </c>
      <c r="Z318">
        <v>2023</v>
      </c>
      <c r="AA318">
        <v>21</v>
      </c>
    </row>
    <row r="319" spans="1:27">
      <c r="A319" s="1" t="s">
        <v>1215</v>
      </c>
      <c r="B319" s="1" t="s">
        <v>1216</v>
      </c>
      <c r="C319" s="19" t="s">
        <v>140</v>
      </c>
      <c r="D319" t="s">
        <v>123</v>
      </c>
      <c r="E319" s="17" t="s">
        <v>33</v>
      </c>
      <c r="F319" t="s">
        <v>65</v>
      </c>
      <c r="H319" s="19" t="s">
        <v>65</v>
      </c>
      <c r="I319" s="20" t="s">
        <v>65</v>
      </c>
      <c r="J319" t="s">
        <v>65</v>
      </c>
      <c r="K319" s="16" t="s">
        <v>65</v>
      </c>
      <c r="L319" s="6" t="s">
        <v>65</v>
      </c>
      <c r="M319" t="s">
        <v>65</v>
      </c>
      <c r="N319" s="6" t="s">
        <v>65</v>
      </c>
      <c r="O319" s="21" t="s">
        <v>65</v>
      </c>
      <c r="P319" s="6" t="s">
        <v>65</v>
      </c>
      <c r="Q319" s="15" t="s">
        <v>65</v>
      </c>
      <c r="R319" s="6" t="s">
        <v>65</v>
      </c>
      <c r="S319" t="s">
        <v>65</v>
      </c>
      <c r="T319" s="6" t="s">
        <v>65</v>
      </c>
      <c r="U319" t="s">
        <v>65</v>
      </c>
      <c r="V319" s="6" t="s">
        <v>65</v>
      </c>
      <c r="Y319" t="s">
        <v>65</v>
      </c>
      <c r="Z319" t="s">
        <v>65</v>
      </c>
      <c r="AA319" t="s">
        <v>65</v>
      </c>
    </row>
    <row r="320" spans="1:27">
      <c r="A320" s="1" t="s">
        <v>1217</v>
      </c>
      <c r="B320" s="1" t="s">
        <v>1218</v>
      </c>
      <c r="C320" s="19" t="s">
        <v>140</v>
      </c>
      <c r="D320" t="s">
        <v>123</v>
      </c>
      <c r="E320" s="17" t="s">
        <v>31</v>
      </c>
      <c r="F320" t="s">
        <v>32</v>
      </c>
      <c r="G320" t="s">
        <v>40</v>
      </c>
      <c r="H320" s="19" t="s">
        <v>1213</v>
      </c>
      <c r="I320" s="20" t="s">
        <v>1214</v>
      </c>
      <c r="J320">
        <v>2023</v>
      </c>
      <c r="Y320">
        <v>17028782</v>
      </c>
      <c r="Z320">
        <v>2023</v>
      </c>
      <c r="AA320">
        <v>21</v>
      </c>
    </row>
    <row r="321" spans="1:27">
      <c r="A321" s="1" t="s">
        <v>1219</v>
      </c>
      <c r="B321" s="1" t="s">
        <v>1220</v>
      </c>
      <c r="C321" s="19" t="s">
        <v>29</v>
      </c>
      <c r="D321" t="s">
        <v>39</v>
      </c>
      <c r="E321" s="17" t="s">
        <v>31</v>
      </c>
      <c r="F321" t="s">
        <v>32</v>
      </c>
      <c r="G321" t="s">
        <v>40</v>
      </c>
      <c r="H321" s="19" t="s">
        <v>1221</v>
      </c>
      <c r="I321" s="20">
        <v>107</v>
      </c>
      <c r="J321">
        <v>2016</v>
      </c>
      <c r="K321" s="16" t="s">
        <v>1222</v>
      </c>
      <c r="L321" s="6">
        <v>44440</v>
      </c>
      <c r="Y321">
        <v>9630972</v>
      </c>
      <c r="Z321">
        <v>2021</v>
      </c>
      <c r="AA321">
        <v>18</v>
      </c>
    </row>
    <row r="322" spans="1:27">
      <c r="A322" s="1" t="s">
        <v>1223</v>
      </c>
      <c r="B322" s="1" t="s">
        <v>1224</v>
      </c>
      <c r="C322" s="19" t="s">
        <v>140</v>
      </c>
      <c r="D322" t="s">
        <v>123</v>
      </c>
      <c r="E322" s="17" t="s">
        <v>31</v>
      </c>
      <c r="F322" t="s">
        <v>32</v>
      </c>
      <c r="G322" t="s">
        <v>33</v>
      </c>
      <c r="H322" s="19" t="s">
        <v>1225</v>
      </c>
      <c r="I322" s="20">
        <v>436</v>
      </c>
      <c r="J322">
        <v>2022</v>
      </c>
      <c r="K322" s="16" t="s">
        <v>65</v>
      </c>
      <c r="M322" t="s">
        <v>65</v>
      </c>
      <c r="N322" s="6" t="s">
        <v>65</v>
      </c>
      <c r="O322" s="21" t="s">
        <v>65</v>
      </c>
      <c r="P322" s="6" t="s">
        <v>65</v>
      </c>
      <c r="Q322" s="15" t="s">
        <v>65</v>
      </c>
      <c r="R322" s="6" t="s">
        <v>65</v>
      </c>
      <c r="S322" t="s">
        <v>65</v>
      </c>
      <c r="T322" s="6" t="s">
        <v>65</v>
      </c>
      <c r="U322" t="s">
        <v>65</v>
      </c>
      <c r="V322" s="6" t="s">
        <v>65</v>
      </c>
      <c r="Y322">
        <v>11218698</v>
      </c>
      <c r="Z322">
        <v>2022</v>
      </c>
      <c r="AA322">
        <v>17</v>
      </c>
    </row>
    <row r="323" spans="1:27">
      <c r="A323" s="1" t="s">
        <v>1226</v>
      </c>
      <c r="B323" s="1" t="s">
        <v>1227</v>
      </c>
      <c r="C323" s="19" t="s">
        <v>29</v>
      </c>
      <c r="D323" t="s">
        <v>63</v>
      </c>
      <c r="E323" s="17" t="s">
        <v>194</v>
      </c>
    </row>
    <row r="324" spans="1:27">
      <c r="A324" s="1" t="s">
        <v>1228</v>
      </c>
      <c r="B324" s="1" t="s">
        <v>1229</v>
      </c>
      <c r="C324" s="19" t="s">
        <v>29</v>
      </c>
      <c r="D324" t="s">
        <v>63</v>
      </c>
      <c r="E324" s="17" t="s">
        <v>194</v>
      </c>
      <c r="Y324" t="s">
        <v>442</v>
      </c>
      <c r="Z324" t="s">
        <v>442</v>
      </c>
      <c r="AA324" t="s">
        <v>442</v>
      </c>
    </row>
    <row r="325" spans="1:27">
      <c r="A325" s="1" t="s">
        <v>1230</v>
      </c>
      <c r="B325" s="1" t="s">
        <v>1231</v>
      </c>
      <c r="C325" s="19" t="s">
        <v>29</v>
      </c>
      <c r="D325" t="s">
        <v>63</v>
      </c>
      <c r="E325" s="17" t="s">
        <v>194</v>
      </c>
    </row>
    <row r="326" spans="1:27">
      <c r="A326" s="1" t="s">
        <v>1232</v>
      </c>
      <c r="B326" s="1" t="s">
        <v>1233</v>
      </c>
      <c r="C326" s="19" t="s">
        <v>29</v>
      </c>
      <c r="D326" t="s">
        <v>63</v>
      </c>
      <c r="E326" s="17" t="s">
        <v>194</v>
      </c>
      <c r="Y326" t="s">
        <v>442</v>
      </c>
      <c r="Z326" t="s">
        <v>442</v>
      </c>
      <c r="AA326" t="s">
        <v>442</v>
      </c>
    </row>
    <row r="327" spans="1:27">
      <c r="A327" s="1" t="s">
        <v>1234</v>
      </c>
      <c r="B327" s="1" t="s">
        <v>1235</v>
      </c>
      <c r="C327" s="19" t="s">
        <v>140</v>
      </c>
      <c r="D327" t="s">
        <v>63</v>
      </c>
      <c r="E327" s="17" t="s">
        <v>194</v>
      </c>
    </row>
    <row r="328" spans="1:27">
      <c r="A328" s="1" t="s">
        <v>1236</v>
      </c>
      <c r="B328" s="1" t="s">
        <v>1237</v>
      </c>
      <c r="C328" s="19" t="s">
        <v>68</v>
      </c>
      <c r="D328" t="s">
        <v>63</v>
      </c>
      <c r="E328" s="17" t="s">
        <v>194</v>
      </c>
      <c r="F328" t="s">
        <v>65</v>
      </c>
      <c r="H328" s="19" t="s">
        <v>65</v>
      </c>
      <c r="I328" s="20" t="s">
        <v>65</v>
      </c>
      <c r="J328" t="s">
        <v>65</v>
      </c>
      <c r="K328" s="16" t="s">
        <v>65</v>
      </c>
      <c r="L328" s="6" t="s">
        <v>65</v>
      </c>
      <c r="M328" t="s">
        <v>65</v>
      </c>
      <c r="N328" s="6" t="s">
        <v>65</v>
      </c>
      <c r="O328" s="21" t="s">
        <v>65</v>
      </c>
      <c r="P328" s="6" t="s">
        <v>65</v>
      </c>
      <c r="Q328" s="15" t="s">
        <v>65</v>
      </c>
      <c r="R328" s="6" t="s">
        <v>65</v>
      </c>
      <c r="S328" t="s">
        <v>65</v>
      </c>
      <c r="T328" s="6" t="s">
        <v>65</v>
      </c>
      <c r="U328" t="s">
        <v>65</v>
      </c>
      <c r="V328" s="6" t="s">
        <v>65</v>
      </c>
      <c r="Y328" t="s">
        <v>65</v>
      </c>
      <c r="Z328" t="s">
        <v>65</v>
      </c>
      <c r="AA328" t="s">
        <v>65</v>
      </c>
    </row>
    <row r="329" spans="1:27">
      <c r="A329" s="1" t="s">
        <v>1238</v>
      </c>
      <c r="B329" s="1" t="s">
        <v>1239</v>
      </c>
      <c r="C329" s="19" t="s">
        <v>29</v>
      </c>
      <c r="D329" t="s">
        <v>63</v>
      </c>
      <c r="E329" s="17" t="s">
        <v>194</v>
      </c>
      <c r="H329" s="19" t="s">
        <v>1240</v>
      </c>
    </row>
    <row r="330" spans="1:27">
      <c r="A330" s="1" t="s">
        <v>1241</v>
      </c>
      <c r="B330" s="1" t="s">
        <v>1242</v>
      </c>
      <c r="C330" s="19" t="s">
        <v>29</v>
      </c>
      <c r="D330" t="s">
        <v>63</v>
      </c>
      <c r="E330" s="17" t="s">
        <v>194</v>
      </c>
      <c r="H330" s="19" t="s">
        <v>1243</v>
      </c>
    </row>
    <row r="331" spans="1:27">
      <c r="A331" s="1" t="s">
        <v>1244</v>
      </c>
      <c r="B331" s="1" t="s">
        <v>1245</v>
      </c>
      <c r="C331" s="19" t="s">
        <v>68</v>
      </c>
      <c r="D331" t="s">
        <v>63</v>
      </c>
      <c r="E331" s="17" t="s">
        <v>33</v>
      </c>
    </row>
    <row r="332" spans="1:27">
      <c r="A332" s="1" t="s">
        <v>1246</v>
      </c>
      <c r="B332" s="1" t="s">
        <v>1247</v>
      </c>
      <c r="C332" s="19" t="s">
        <v>140</v>
      </c>
      <c r="D332" t="s">
        <v>123</v>
      </c>
      <c r="E332" s="17" t="s">
        <v>194</v>
      </c>
      <c r="H332" s="19" t="s">
        <v>1248</v>
      </c>
    </row>
    <row r="333" spans="1:27">
      <c r="A333" s="1" t="s">
        <v>1249</v>
      </c>
      <c r="B333" s="1" t="s">
        <v>1250</v>
      </c>
      <c r="C333" s="19" t="s">
        <v>68</v>
      </c>
      <c r="D333" t="s">
        <v>63</v>
      </c>
      <c r="E333" s="17" t="s">
        <v>31</v>
      </c>
      <c r="F333" t="s">
        <v>32</v>
      </c>
      <c r="G333" t="s">
        <v>40</v>
      </c>
      <c r="H333" s="19" t="s">
        <v>1251</v>
      </c>
      <c r="I333" s="20" t="s">
        <v>1252</v>
      </c>
      <c r="J333">
        <v>2022</v>
      </c>
      <c r="Y333">
        <v>11159840</v>
      </c>
      <c r="Z333">
        <v>2022</v>
      </c>
      <c r="AA333">
        <v>26</v>
      </c>
    </row>
    <row r="334" spans="1:27">
      <c r="A334" s="1" t="s">
        <v>1253</v>
      </c>
      <c r="B334" s="1" t="s">
        <v>1254</v>
      </c>
      <c r="C334" s="19" t="s">
        <v>68</v>
      </c>
      <c r="D334" t="s">
        <v>63</v>
      </c>
      <c r="E334" s="17" t="s">
        <v>31</v>
      </c>
      <c r="F334" t="s">
        <v>32</v>
      </c>
      <c r="G334" t="s">
        <v>40</v>
      </c>
      <c r="H334" s="19" t="s">
        <v>1251</v>
      </c>
      <c r="I334" s="20" t="s">
        <v>1252</v>
      </c>
      <c r="J334">
        <v>2022</v>
      </c>
      <c r="Y334">
        <v>12802638</v>
      </c>
      <c r="Z334">
        <v>2022</v>
      </c>
      <c r="AA334">
        <v>26</v>
      </c>
    </row>
    <row r="335" spans="1:27">
      <c r="A335" s="22" t="s">
        <v>1255</v>
      </c>
      <c r="B335" s="22" t="s">
        <v>1256</v>
      </c>
      <c r="C335" s="19" t="s">
        <v>68</v>
      </c>
      <c r="D335" t="s">
        <v>63</v>
      </c>
      <c r="E335" s="17" t="s">
        <v>33</v>
      </c>
    </row>
    <row r="336" spans="1:27">
      <c r="A336" s="22" t="s">
        <v>1257</v>
      </c>
      <c r="B336" s="22" t="s">
        <v>1258</v>
      </c>
      <c r="C336" s="19" t="s">
        <v>140</v>
      </c>
      <c r="D336" t="s">
        <v>123</v>
      </c>
      <c r="E336" s="17" t="s">
        <v>194</v>
      </c>
    </row>
    <row r="337" spans="1:27">
      <c r="A337" s="1" t="s">
        <v>1259</v>
      </c>
      <c r="B337" s="1" t="s">
        <v>1260</v>
      </c>
      <c r="C337" s="19" t="s">
        <v>38</v>
      </c>
      <c r="D337" t="s">
        <v>46</v>
      </c>
      <c r="E337" s="17" t="s">
        <v>31</v>
      </c>
      <c r="F337" t="s">
        <v>843</v>
      </c>
      <c r="H337" s="19" t="s">
        <v>1261</v>
      </c>
      <c r="I337" s="20">
        <v>112</v>
      </c>
      <c r="J337">
        <v>2012</v>
      </c>
      <c r="Y337" t="s">
        <v>911</v>
      </c>
      <c r="Z337">
        <v>2012</v>
      </c>
      <c r="AA337">
        <v>9</v>
      </c>
    </row>
    <row r="338" spans="1:27">
      <c r="A338" t="s">
        <v>1262</v>
      </c>
      <c r="B338" t="s">
        <v>1263</v>
      </c>
      <c r="C338" s="19" t="s">
        <v>29</v>
      </c>
      <c r="D338" t="s">
        <v>1264</v>
      </c>
      <c r="E338" s="17" t="s">
        <v>33</v>
      </c>
    </row>
    <row r="339" spans="1:27">
      <c r="A339" t="s">
        <v>1265</v>
      </c>
      <c r="B339" t="s">
        <v>1266</v>
      </c>
      <c r="C339" s="19" t="s">
        <v>29</v>
      </c>
      <c r="D339" t="s">
        <v>1264</v>
      </c>
      <c r="E339" s="17" t="s">
        <v>33</v>
      </c>
    </row>
  </sheetData>
  <sheetProtection sheet="1" objects="1" scenarios="1"/>
  <autoFilter ref="A1:AA339" xr:uid="{A906345D-9CED-4FBE-95EF-C414E43825C6}">
    <sortState xmlns:xlrd2="http://schemas.microsoft.com/office/spreadsheetml/2017/richdata2" ref="A2:AA339">
      <sortCondition ref="A1"/>
    </sortState>
  </autoFilter>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360CEDC3-651E-4515-9BB0-2C7B262C64BE}">
          <x14:formula1>
            <xm:f>gabarito!$F$2:$F$11</xm:f>
          </x14:formula1>
          <xm:sqref>G2:G1048576</xm:sqref>
        </x14:dataValidation>
        <x14:dataValidation type="list" allowBlank="1" showInputMessage="1" showErrorMessage="1" xr:uid="{FC0D8E4E-42E3-4575-8398-6F07298C488A}">
          <x14:formula1>
            <xm:f>gabarito!$D$2:$D$4</xm:f>
          </x14:formula1>
          <xm:sqref>E2:E366</xm:sqref>
        </x14:dataValidation>
        <x14:dataValidation type="list" allowBlank="1" showInputMessage="1" showErrorMessage="1" xr:uid="{113FE6D1-2AE6-4D61-8E13-938824952874}">
          <x14:formula1>
            <xm:f>gabarito!$C$2:$C$6</xm:f>
          </x14:formula1>
          <xm:sqref>D336:D339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B8630-FFBE-438D-908A-C9FEC16F08F6}">
  <sheetPr>
    <tabColor theme="8" tint="-0.249977111117893"/>
  </sheetPr>
  <dimension ref="A1:AI473"/>
  <sheetViews>
    <sheetView workbookViewId="0">
      <pane xSplit="2" ySplit="1" topLeftCell="F310" activePane="bottomRight" state="frozen"/>
      <selection pane="bottomRight" activeCell="B337" sqref="B337"/>
      <selection pane="bottomLeft"/>
      <selection pane="topRight"/>
    </sheetView>
  </sheetViews>
  <sheetFormatPr defaultRowHeight="15"/>
  <cols>
    <col min="1" max="1" width="13.28515625" hidden="1" customWidth="1"/>
    <col min="2" max="2" width="58.85546875" customWidth="1"/>
    <col min="3" max="3" width="16.42578125" bestFit="1" customWidth="1"/>
    <col min="4" max="4" width="9.85546875" customWidth="1"/>
    <col min="5" max="5" width="14.42578125" customWidth="1"/>
    <col min="6" max="6" width="21.7109375" customWidth="1"/>
    <col min="7" max="7" width="10.5703125" style="17" customWidth="1"/>
    <col min="8" max="8" width="9.85546875" bestFit="1" customWidth="1"/>
    <col min="10" max="10" width="21" customWidth="1"/>
    <col min="11" max="11" width="17.5703125" customWidth="1"/>
    <col min="12" max="12" width="14.140625" style="6" customWidth="1"/>
    <col min="16" max="27" width="3.7109375" customWidth="1"/>
    <col min="30" max="30" width="12.85546875" customWidth="1"/>
    <col min="31" max="31" width="13.5703125" customWidth="1"/>
    <col min="32" max="32" width="22.28515625" customWidth="1"/>
    <col min="33" max="34" width="11" customWidth="1"/>
    <col min="35" max="35" width="12.5703125" customWidth="1"/>
  </cols>
  <sheetData>
    <row r="1" spans="1:35" s="14" customFormat="1" ht="39" customHeight="1">
      <c r="A1" s="12" t="s">
        <v>1267</v>
      </c>
      <c r="B1" s="12" t="s">
        <v>1268</v>
      </c>
      <c r="C1" s="18" t="s">
        <v>2</v>
      </c>
      <c r="D1" s="4" t="s">
        <v>3</v>
      </c>
      <c r="E1" s="33" t="s">
        <v>1269</v>
      </c>
      <c r="F1" s="30" t="s">
        <v>1270</v>
      </c>
      <c r="G1" s="48" t="s">
        <v>1271</v>
      </c>
      <c r="H1" s="9" t="s">
        <v>1272</v>
      </c>
      <c r="I1" s="13" t="s">
        <v>1273</v>
      </c>
      <c r="J1" s="7" t="s">
        <v>1274</v>
      </c>
      <c r="K1" s="7" t="s">
        <v>1275</v>
      </c>
      <c r="L1" s="7" t="s">
        <v>1276</v>
      </c>
      <c r="M1" s="7" t="s">
        <v>1277</v>
      </c>
      <c r="N1" s="7" t="s">
        <v>1278</v>
      </c>
      <c r="O1" s="31" t="s">
        <v>1279</v>
      </c>
      <c r="P1" s="32">
        <v>45292</v>
      </c>
      <c r="Q1" s="32">
        <v>45323</v>
      </c>
      <c r="R1" s="32">
        <v>45352</v>
      </c>
      <c r="S1" s="32">
        <v>45383</v>
      </c>
      <c r="T1" s="32">
        <v>45413</v>
      </c>
      <c r="U1" s="32">
        <v>45444</v>
      </c>
      <c r="V1" s="32">
        <v>45474</v>
      </c>
      <c r="W1" s="32">
        <v>45505</v>
      </c>
      <c r="X1" s="32">
        <v>45536</v>
      </c>
      <c r="Y1" s="32">
        <v>45566</v>
      </c>
      <c r="Z1" s="32">
        <v>45597</v>
      </c>
      <c r="AA1" s="32">
        <v>45627</v>
      </c>
      <c r="AB1" s="31" t="s">
        <v>1280</v>
      </c>
      <c r="AC1" s="31" t="s">
        <v>1281</v>
      </c>
      <c r="AD1" s="7" t="s">
        <v>1282</v>
      </c>
      <c r="AE1" s="7" t="s">
        <v>1283</v>
      </c>
      <c r="AF1" s="44" t="s">
        <v>1284</v>
      </c>
      <c r="AG1" s="44" t="s">
        <v>1285</v>
      </c>
      <c r="AH1" s="44" t="s">
        <v>1286</v>
      </c>
      <c r="AI1" s="44" t="s">
        <v>1287</v>
      </c>
    </row>
    <row r="2" spans="1:35">
      <c r="A2" s="1" t="s">
        <v>27</v>
      </c>
      <c r="B2" s="1" t="s">
        <v>28</v>
      </c>
      <c r="C2" s="19" t="s">
        <v>29</v>
      </c>
      <c r="D2" t="s">
        <v>30</v>
      </c>
      <c r="F2" t="s">
        <v>1288</v>
      </c>
      <c r="G2" s="17" t="s">
        <v>31</v>
      </c>
      <c r="H2">
        <v>1075123</v>
      </c>
      <c r="I2">
        <v>4</v>
      </c>
      <c r="J2" t="s">
        <v>1289</v>
      </c>
      <c r="O2">
        <f>COUNTIF(P2:AA2,"P")</f>
        <v>0</v>
      </c>
      <c r="AB2">
        <f>COUNTIF(P2:AA2,"R")</f>
        <v>0</v>
      </c>
      <c r="AC2">
        <f>COUNTIF(P2:AA2,"E")</f>
        <v>0</v>
      </c>
      <c r="AF2" t="s">
        <v>1290</v>
      </c>
    </row>
    <row r="3" spans="1:35">
      <c r="A3" s="1" t="s">
        <v>36</v>
      </c>
      <c r="B3" s="1" t="s">
        <v>37</v>
      </c>
      <c r="C3" s="19" t="s">
        <v>38</v>
      </c>
      <c r="D3" t="s">
        <v>39</v>
      </c>
      <c r="F3" s="1" t="s">
        <v>1291</v>
      </c>
      <c r="G3" s="17" t="s">
        <v>31</v>
      </c>
      <c r="H3">
        <v>3453182</v>
      </c>
      <c r="I3">
        <v>3</v>
      </c>
      <c r="J3" t="s">
        <v>1289</v>
      </c>
      <c r="K3" t="s">
        <v>1292</v>
      </c>
      <c r="O3">
        <f t="shared" ref="O3:O65" si="0">COUNTIF(P3:AA3,"P")</f>
        <v>1</v>
      </c>
      <c r="U3" t="s">
        <v>1293</v>
      </c>
      <c r="X3" t="s">
        <v>1294</v>
      </c>
      <c r="Z3" t="s">
        <v>1293</v>
      </c>
      <c r="AB3">
        <f t="shared" ref="AB3:AB66" si="1">COUNTIF(P3:AA3,"R")</f>
        <v>2</v>
      </c>
      <c r="AC3">
        <f t="shared" ref="AC3:AC66" si="2">COUNTIF(P3:AA3,"E")</f>
        <v>0</v>
      </c>
      <c r="AF3" t="s">
        <v>1290</v>
      </c>
    </row>
    <row r="4" spans="1:35">
      <c r="A4" s="1" t="s">
        <v>44</v>
      </c>
      <c r="B4" s="1" t="s">
        <v>45</v>
      </c>
      <c r="C4" s="19" t="s">
        <v>38</v>
      </c>
      <c r="D4" t="s">
        <v>46</v>
      </c>
      <c r="F4" s="1" t="s">
        <v>1295</v>
      </c>
      <c r="J4" t="s">
        <v>1296</v>
      </c>
      <c r="K4" t="s">
        <v>1292</v>
      </c>
      <c r="O4">
        <f t="shared" si="0"/>
        <v>0</v>
      </c>
      <c r="W4" t="s">
        <v>1293</v>
      </c>
      <c r="AB4">
        <f t="shared" si="1"/>
        <v>1</v>
      </c>
      <c r="AC4">
        <f t="shared" si="2"/>
        <v>0</v>
      </c>
      <c r="AD4" t="s">
        <v>1297</v>
      </c>
    </row>
    <row r="5" spans="1:35">
      <c r="A5" s="1" t="s">
        <v>48</v>
      </c>
      <c r="B5" s="1" t="s">
        <v>49</v>
      </c>
      <c r="C5" s="19" t="s">
        <v>38</v>
      </c>
      <c r="D5" t="s">
        <v>46</v>
      </c>
      <c r="F5" s="1"/>
      <c r="O5">
        <f t="shared" si="0"/>
        <v>0</v>
      </c>
      <c r="AB5">
        <f t="shared" si="1"/>
        <v>0</v>
      </c>
      <c r="AC5">
        <f t="shared" si="2"/>
        <v>0</v>
      </c>
      <c r="AF5" t="s">
        <v>1290</v>
      </c>
    </row>
    <row r="6" spans="1:35">
      <c r="A6" s="1" t="s">
        <v>50</v>
      </c>
      <c r="B6" s="1" t="s">
        <v>51</v>
      </c>
      <c r="C6" s="19" t="s">
        <v>52</v>
      </c>
      <c r="D6" t="s">
        <v>39</v>
      </c>
      <c r="F6" s="1" t="s">
        <v>1298</v>
      </c>
      <c r="G6" s="17" t="s">
        <v>33</v>
      </c>
      <c r="K6" t="s">
        <v>1292</v>
      </c>
      <c r="O6">
        <f t="shared" si="0"/>
        <v>0</v>
      </c>
      <c r="AB6">
        <f t="shared" si="1"/>
        <v>0</v>
      </c>
      <c r="AC6">
        <f t="shared" si="2"/>
        <v>0</v>
      </c>
      <c r="AD6" t="s">
        <v>1297</v>
      </c>
    </row>
    <row r="7" spans="1:35">
      <c r="A7" s="1" t="s">
        <v>56</v>
      </c>
      <c r="B7" s="1" t="s">
        <v>57</v>
      </c>
      <c r="C7" s="19" t="s">
        <v>29</v>
      </c>
      <c r="D7" t="s">
        <v>30</v>
      </c>
      <c r="F7" s="1" t="s">
        <v>1288</v>
      </c>
      <c r="G7" s="17" t="s">
        <v>31</v>
      </c>
      <c r="H7" s="47" t="s">
        <v>1299</v>
      </c>
      <c r="I7">
        <v>4</v>
      </c>
      <c r="O7">
        <f t="shared" si="0"/>
        <v>0</v>
      </c>
      <c r="AB7">
        <f t="shared" si="1"/>
        <v>0</v>
      </c>
      <c r="AC7">
        <f t="shared" si="2"/>
        <v>0</v>
      </c>
      <c r="AD7" t="s">
        <v>1300</v>
      </c>
    </row>
    <row r="8" spans="1:35">
      <c r="A8" s="1" t="s">
        <v>61</v>
      </c>
      <c r="B8" s="1" t="s">
        <v>62</v>
      </c>
      <c r="C8" s="19" t="s">
        <v>29</v>
      </c>
      <c r="D8" t="s">
        <v>63</v>
      </c>
      <c r="F8" s="1" t="s">
        <v>1301</v>
      </c>
      <c r="G8" s="17" t="s">
        <v>31</v>
      </c>
      <c r="H8">
        <v>3118464</v>
      </c>
      <c r="I8">
        <v>4</v>
      </c>
      <c r="K8" t="s">
        <v>1292</v>
      </c>
      <c r="O8">
        <f t="shared" si="0"/>
        <v>0</v>
      </c>
      <c r="S8" t="s">
        <v>1293</v>
      </c>
      <c r="AB8">
        <f t="shared" si="1"/>
        <v>1</v>
      </c>
      <c r="AC8">
        <f t="shared" si="2"/>
        <v>0</v>
      </c>
      <c r="AD8" t="s">
        <v>1297</v>
      </c>
      <c r="AF8" t="s">
        <v>1302</v>
      </c>
      <c r="AG8" t="s">
        <v>31</v>
      </c>
    </row>
    <row r="9" spans="1:35">
      <c r="A9" s="1" t="s">
        <v>66</v>
      </c>
      <c r="B9" s="1" t="s">
        <v>67</v>
      </c>
      <c r="C9" s="19" t="s">
        <v>68</v>
      </c>
      <c r="D9" t="s">
        <v>63</v>
      </c>
      <c r="F9" s="1" t="s">
        <v>1303</v>
      </c>
      <c r="G9" s="17" t="s">
        <v>31</v>
      </c>
      <c r="H9">
        <v>11511266</v>
      </c>
      <c r="I9">
        <v>3</v>
      </c>
      <c r="K9" t="s">
        <v>1292</v>
      </c>
      <c r="O9">
        <f t="shared" si="0"/>
        <v>1</v>
      </c>
      <c r="R9" t="s">
        <v>1293</v>
      </c>
      <c r="W9" t="s">
        <v>1294</v>
      </c>
      <c r="AB9">
        <f t="shared" si="1"/>
        <v>1</v>
      </c>
      <c r="AC9">
        <f t="shared" si="2"/>
        <v>0</v>
      </c>
      <c r="AD9" t="s">
        <v>1304</v>
      </c>
      <c r="AG9" t="s">
        <v>31</v>
      </c>
    </row>
    <row r="10" spans="1:35">
      <c r="A10" s="1" t="s">
        <v>73</v>
      </c>
      <c r="B10" s="1" t="s">
        <v>74</v>
      </c>
      <c r="C10" s="19" t="s">
        <v>29</v>
      </c>
      <c r="D10" t="s">
        <v>63</v>
      </c>
      <c r="F10" s="1" t="s">
        <v>1305</v>
      </c>
      <c r="G10" s="17" t="s">
        <v>31</v>
      </c>
      <c r="H10">
        <v>7456100</v>
      </c>
      <c r="I10">
        <v>3</v>
      </c>
      <c r="K10" t="s">
        <v>1292</v>
      </c>
      <c r="O10">
        <f t="shared" si="0"/>
        <v>0</v>
      </c>
      <c r="S10" t="s">
        <v>1293</v>
      </c>
      <c r="AB10">
        <f t="shared" si="1"/>
        <v>1</v>
      </c>
      <c r="AC10">
        <f t="shared" si="2"/>
        <v>0</v>
      </c>
      <c r="AD10" t="s">
        <v>1300</v>
      </c>
    </row>
    <row r="11" spans="1:35">
      <c r="A11" s="1" t="s">
        <v>78</v>
      </c>
      <c r="B11" s="1" t="s">
        <v>79</v>
      </c>
      <c r="C11" s="19" t="s">
        <v>52</v>
      </c>
      <c r="D11" t="s">
        <v>39</v>
      </c>
      <c r="F11" s="1" t="s">
        <v>1306</v>
      </c>
      <c r="G11" s="17" t="s">
        <v>31</v>
      </c>
      <c r="H11">
        <v>15043181</v>
      </c>
      <c r="I11">
        <v>4</v>
      </c>
      <c r="J11" t="s">
        <v>1307</v>
      </c>
      <c r="K11" t="s">
        <v>1292</v>
      </c>
      <c r="O11">
        <f t="shared" si="0"/>
        <v>0</v>
      </c>
      <c r="Q11" t="s">
        <v>1293</v>
      </c>
      <c r="T11" t="s">
        <v>1293</v>
      </c>
      <c r="AB11">
        <f t="shared" si="1"/>
        <v>2</v>
      </c>
      <c r="AC11">
        <f t="shared" si="2"/>
        <v>0</v>
      </c>
    </row>
    <row r="12" spans="1:35">
      <c r="A12" s="1" t="s">
        <v>84</v>
      </c>
      <c r="B12" s="1" t="s">
        <v>85</v>
      </c>
      <c r="C12" s="19" t="s">
        <v>52</v>
      </c>
      <c r="D12" t="s">
        <v>39</v>
      </c>
      <c r="F12" s="1" t="s">
        <v>1308</v>
      </c>
      <c r="G12" s="17" t="s">
        <v>31</v>
      </c>
      <c r="H12">
        <v>1203373</v>
      </c>
      <c r="I12">
        <v>4</v>
      </c>
      <c r="J12" t="s">
        <v>1307</v>
      </c>
      <c r="K12" t="s">
        <v>1292</v>
      </c>
      <c r="N12" t="s">
        <v>31</v>
      </c>
      <c r="O12">
        <f t="shared" si="0"/>
        <v>0</v>
      </c>
      <c r="Q12" t="s">
        <v>1293</v>
      </c>
      <c r="AB12">
        <f t="shared" si="1"/>
        <v>1</v>
      </c>
      <c r="AC12">
        <f t="shared" si="2"/>
        <v>0</v>
      </c>
      <c r="AD12" t="s">
        <v>1297</v>
      </c>
    </row>
    <row r="13" spans="1:35">
      <c r="A13" s="1" t="s">
        <v>89</v>
      </c>
      <c r="B13" s="1" t="s">
        <v>90</v>
      </c>
      <c r="C13" s="19" t="s">
        <v>38</v>
      </c>
      <c r="D13" t="s">
        <v>63</v>
      </c>
      <c r="O13">
        <f t="shared" si="0"/>
        <v>0</v>
      </c>
      <c r="AB13">
        <f t="shared" si="1"/>
        <v>0</v>
      </c>
      <c r="AC13">
        <f t="shared" si="2"/>
        <v>0</v>
      </c>
    </row>
    <row r="14" spans="1:35">
      <c r="A14" s="1" t="s">
        <v>91</v>
      </c>
      <c r="B14" s="1" t="s">
        <v>92</v>
      </c>
      <c r="C14" s="19" t="s">
        <v>52</v>
      </c>
      <c r="D14" t="s">
        <v>39</v>
      </c>
      <c r="F14" s="1" t="s">
        <v>1309</v>
      </c>
      <c r="G14" s="17" t="s">
        <v>31</v>
      </c>
      <c r="H14">
        <v>1299575</v>
      </c>
      <c r="I14">
        <v>4</v>
      </c>
      <c r="K14" t="s">
        <v>1292</v>
      </c>
      <c r="N14" t="s">
        <v>31</v>
      </c>
      <c r="O14">
        <f t="shared" si="0"/>
        <v>0</v>
      </c>
      <c r="AB14">
        <f t="shared" si="1"/>
        <v>0</v>
      </c>
      <c r="AC14">
        <f t="shared" si="2"/>
        <v>0</v>
      </c>
    </row>
    <row r="15" spans="1:35">
      <c r="A15" s="1" t="s">
        <v>97</v>
      </c>
      <c r="B15" s="1" t="s">
        <v>98</v>
      </c>
      <c r="C15" s="19" t="s">
        <v>52</v>
      </c>
      <c r="D15" t="s">
        <v>39</v>
      </c>
      <c r="F15" s="1" t="s">
        <v>1310</v>
      </c>
      <c r="K15" t="s">
        <v>1292</v>
      </c>
      <c r="O15">
        <f t="shared" si="0"/>
        <v>0</v>
      </c>
      <c r="AB15">
        <f t="shared" si="1"/>
        <v>0</v>
      </c>
      <c r="AC15">
        <f t="shared" si="2"/>
        <v>0</v>
      </c>
    </row>
    <row r="16" spans="1:35">
      <c r="A16" s="1" t="s">
        <v>102</v>
      </c>
      <c r="B16" s="1" t="s">
        <v>103</v>
      </c>
      <c r="C16" s="19" t="s">
        <v>29</v>
      </c>
      <c r="D16" t="s">
        <v>63</v>
      </c>
      <c r="F16" s="1" t="s">
        <v>1311</v>
      </c>
      <c r="G16" s="17" t="s">
        <v>31</v>
      </c>
      <c r="H16">
        <v>3334636</v>
      </c>
      <c r="I16">
        <v>6</v>
      </c>
      <c r="J16" t="s">
        <v>1289</v>
      </c>
      <c r="K16" t="s">
        <v>1292</v>
      </c>
      <c r="O16">
        <f t="shared" si="0"/>
        <v>1</v>
      </c>
      <c r="U16" t="s">
        <v>1293</v>
      </c>
      <c r="X16" t="s">
        <v>1294</v>
      </c>
      <c r="AB16">
        <f t="shared" si="1"/>
        <v>1</v>
      </c>
      <c r="AC16">
        <f t="shared" si="2"/>
        <v>0</v>
      </c>
      <c r="AD16" t="s">
        <v>1300</v>
      </c>
      <c r="AF16" t="s">
        <v>1290</v>
      </c>
      <c r="AG16" t="s">
        <v>33</v>
      </c>
    </row>
    <row r="17" spans="1:33">
      <c r="A17" s="1" t="s">
        <v>106</v>
      </c>
      <c r="B17" s="1" t="s">
        <v>107</v>
      </c>
      <c r="C17" s="19" t="s">
        <v>52</v>
      </c>
      <c r="D17" t="s">
        <v>39</v>
      </c>
      <c r="F17" s="1"/>
      <c r="O17">
        <f t="shared" si="0"/>
        <v>0</v>
      </c>
      <c r="AB17">
        <f t="shared" si="1"/>
        <v>0</v>
      </c>
      <c r="AC17">
        <f t="shared" si="2"/>
        <v>0</v>
      </c>
    </row>
    <row r="18" spans="1:33">
      <c r="A18" s="1" t="s">
        <v>112</v>
      </c>
      <c r="B18" s="1" t="s">
        <v>113</v>
      </c>
      <c r="C18" s="19" t="s">
        <v>52</v>
      </c>
      <c r="D18" t="s">
        <v>39</v>
      </c>
      <c r="F18" s="1" t="s">
        <v>1312</v>
      </c>
      <c r="G18" s="17" t="s">
        <v>33</v>
      </c>
      <c r="O18">
        <f t="shared" si="0"/>
        <v>0</v>
      </c>
      <c r="AB18">
        <f t="shared" si="1"/>
        <v>0</v>
      </c>
      <c r="AC18">
        <f t="shared" si="2"/>
        <v>0</v>
      </c>
    </row>
    <row r="19" spans="1:33">
      <c r="A19" s="1" t="s">
        <v>117</v>
      </c>
      <c r="B19" s="1" t="s">
        <v>118</v>
      </c>
      <c r="C19" s="19" t="s">
        <v>29</v>
      </c>
      <c r="D19" t="s">
        <v>63</v>
      </c>
      <c r="F19" s="1" t="s">
        <v>1313</v>
      </c>
      <c r="G19" s="17" t="s">
        <v>31</v>
      </c>
      <c r="K19" t="s">
        <v>1314</v>
      </c>
      <c r="O19">
        <f t="shared" si="0"/>
        <v>0</v>
      </c>
      <c r="AB19">
        <f t="shared" si="1"/>
        <v>0</v>
      </c>
      <c r="AC19">
        <f t="shared" si="2"/>
        <v>0</v>
      </c>
      <c r="AD19" t="s">
        <v>1297</v>
      </c>
    </row>
    <row r="20" spans="1:33">
      <c r="A20" s="1" t="s">
        <v>121</v>
      </c>
      <c r="B20" s="1" t="s">
        <v>122</v>
      </c>
      <c r="C20" s="19" t="s">
        <v>38</v>
      </c>
      <c r="D20" t="s">
        <v>63</v>
      </c>
      <c r="F20" s="1" t="s">
        <v>1315</v>
      </c>
      <c r="G20" s="17" t="s">
        <v>31</v>
      </c>
      <c r="H20">
        <v>3628375</v>
      </c>
      <c r="I20">
        <v>3</v>
      </c>
      <c r="K20" t="s">
        <v>1292</v>
      </c>
      <c r="O20">
        <f t="shared" si="0"/>
        <v>1</v>
      </c>
      <c r="R20" t="s">
        <v>1294</v>
      </c>
      <c r="AB20">
        <f t="shared" si="1"/>
        <v>0</v>
      </c>
      <c r="AC20">
        <f t="shared" si="2"/>
        <v>0</v>
      </c>
      <c r="AD20" t="s">
        <v>1304</v>
      </c>
      <c r="AF20" t="s">
        <v>1290</v>
      </c>
    </row>
    <row r="21" spans="1:33">
      <c r="A21" s="1" t="s">
        <v>127</v>
      </c>
      <c r="B21" s="1" t="s">
        <v>128</v>
      </c>
      <c r="C21" s="19" t="s">
        <v>38</v>
      </c>
      <c r="D21" t="s">
        <v>39</v>
      </c>
      <c r="F21" s="1" t="s">
        <v>1316</v>
      </c>
      <c r="G21" s="17" t="s">
        <v>31</v>
      </c>
      <c r="H21">
        <v>16254149</v>
      </c>
      <c r="I21">
        <v>4</v>
      </c>
      <c r="J21" t="s">
        <v>1307</v>
      </c>
      <c r="O21">
        <f t="shared" si="0"/>
        <v>0</v>
      </c>
      <c r="AB21">
        <f t="shared" si="1"/>
        <v>0</v>
      </c>
      <c r="AC21">
        <f t="shared" si="2"/>
        <v>0</v>
      </c>
    </row>
    <row r="22" spans="1:33">
      <c r="A22" s="1" t="s">
        <v>132</v>
      </c>
      <c r="B22" s="1" t="s">
        <v>133</v>
      </c>
      <c r="C22" s="19" t="s">
        <v>134</v>
      </c>
      <c r="D22" t="s">
        <v>30</v>
      </c>
      <c r="F22" s="1" t="s">
        <v>1317</v>
      </c>
      <c r="G22" s="17" t="s">
        <v>31</v>
      </c>
      <c r="H22">
        <v>4910622</v>
      </c>
      <c r="I22">
        <v>3</v>
      </c>
      <c r="J22" t="s">
        <v>1307</v>
      </c>
      <c r="O22">
        <f t="shared" si="0"/>
        <v>0</v>
      </c>
      <c r="AB22">
        <f t="shared" si="1"/>
        <v>0</v>
      </c>
      <c r="AC22">
        <f t="shared" si="2"/>
        <v>0</v>
      </c>
      <c r="AD22" t="s">
        <v>1297</v>
      </c>
      <c r="AF22" t="s">
        <v>1290</v>
      </c>
    </row>
    <row r="23" spans="1:33">
      <c r="A23" s="1" t="s">
        <v>138</v>
      </c>
      <c r="B23" s="1" t="s">
        <v>139</v>
      </c>
      <c r="C23" s="19" t="s">
        <v>140</v>
      </c>
      <c r="D23" t="s">
        <v>123</v>
      </c>
      <c r="F23" s="1"/>
      <c r="O23">
        <f t="shared" si="0"/>
        <v>0</v>
      </c>
      <c r="AB23">
        <f t="shared" si="1"/>
        <v>0</v>
      </c>
      <c r="AC23">
        <f t="shared" si="2"/>
        <v>0</v>
      </c>
    </row>
    <row r="24" spans="1:33">
      <c r="A24" s="1" t="s">
        <v>144</v>
      </c>
      <c r="B24" s="1" t="s">
        <v>145</v>
      </c>
      <c r="C24" s="19" t="s">
        <v>38</v>
      </c>
      <c r="D24" t="s">
        <v>46</v>
      </c>
      <c r="F24" s="1"/>
      <c r="O24">
        <f t="shared" si="0"/>
        <v>0</v>
      </c>
      <c r="AB24">
        <f t="shared" si="1"/>
        <v>0</v>
      </c>
      <c r="AC24">
        <f t="shared" si="2"/>
        <v>0</v>
      </c>
    </row>
    <row r="25" spans="1:33">
      <c r="A25" s="1" t="s">
        <v>151</v>
      </c>
      <c r="B25" s="1" t="s">
        <v>152</v>
      </c>
      <c r="C25" s="19" t="s">
        <v>38</v>
      </c>
      <c r="D25" t="s">
        <v>46</v>
      </c>
      <c r="F25" s="1"/>
      <c r="N25" t="s">
        <v>31</v>
      </c>
      <c r="O25">
        <f t="shared" si="0"/>
        <v>0</v>
      </c>
      <c r="AB25">
        <f t="shared" si="1"/>
        <v>0</v>
      </c>
      <c r="AC25">
        <f t="shared" si="2"/>
        <v>0</v>
      </c>
    </row>
    <row r="26" spans="1:33">
      <c r="A26" s="1" t="s">
        <v>155</v>
      </c>
      <c r="B26" s="1" t="s">
        <v>156</v>
      </c>
      <c r="C26" s="19" t="s">
        <v>52</v>
      </c>
      <c r="D26" t="s">
        <v>39</v>
      </c>
      <c r="F26" s="1" t="s">
        <v>1318</v>
      </c>
      <c r="G26" s="17" t="s">
        <v>31</v>
      </c>
      <c r="H26">
        <v>5729952</v>
      </c>
      <c r="I26">
        <v>1</v>
      </c>
      <c r="J26" t="s">
        <v>1307</v>
      </c>
      <c r="K26" t="s">
        <v>1292</v>
      </c>
      <c r="N26" t="s">
        <v>31</v>
      </c>
      <c r="O26">
        <f t="shared" ref="O26" si="3">COUNTIF(P26:AA26,"x")</f>
        <v>0</v>
      </c>
      <c r="AB26">
        <f t="shared" si="1"/>
        <v>0</v>
      </c>
      <c r="AC26">
        <f t="shared" si="2"/>
        <v>0</v>
      </c>
      <c r="AD26" t="s">
        <v>1297</v>
      </c>
      <c r="AG26" t="s">
        <v>33</v>
      </c>
    </row>
    <row r="27" spans="1:33">
      <c r="A27" s="1" t="s">
        <v>159</v>
      </c>
      <c r="B27" s="1" t="s">
        <v>160</v>
      </c>
      <c r="C27" s="19" t="s">
        <v>38</v>
      </c>
      <c r="D27" t="s">
        <v>39</v>
      </c>
      <c r="F27" s="1" t="s">
        <v>1319</v>
      </c>
      <c r="O27">
        <f t="shared" si="0"/>
        <v>0</v>
      </c>
      <c r="AB27">
        <f t="shared" si="1"/>
        <v>0</v>
      </c>
      <c r="AC27">
        <f t="shared" si="2"/>
        <v>0</v>
      </c>
      <c r="AG27" t="s">
        <v>31</v>
      </c>
    </row>
    <row r="28" spans="1:33">
      <c r="A28" s="1" t="s">
        <v>164</v>
      </c>
      <c r="B28" s="1" t="s">
        <v>165</v>
      </c>
      <c r="C28" s="19" t="s">
        <v>38</v>
      </c>
      <c r="D28" t="s">
        <v>46</v>
      </c>
      <c r="F28" s="1" t="s">
        <v>1320</v>
      </c>
      <c r="O28">
        <f t="shared" si="0"/>
        <v>0</v>
      </c>
      <c r="AB28">
        <f t="shared" si="1"/>
        <v>0</v>
      </c>
      <c r="AC28">
        <f t="shared" si="2"/>
        <v>0</v>
      </c>
    </row>
    <row r="29" spans="1:33">
      <c r="A29" s="1" t="s">
        <v>167</v>
      </c>
      <c r="B29" s="1" t="s">
        <v>168</v>
      </c>
      <c r="C29" s="19" t="s">
        <v>68</v>
      </c>
      <c r="D29" t="s">
        <v>63</v>
      </c>
      <c r="F29" s="1" t="s">
        <v>1321</v>
      </c>
      <c r="G29" s="17" t="s">
        <v>31</v>
      </c>
      <c r="H29">
        <v>6503394</v>
      </c>
      <c r="I29">
        <v>3</v>
      </c>
      <c r="J29" t="s">
        <v>1289</v>
      </c>
      <c r="O29">
        <f t="shared" si="0"/>
        <v>0</v>
      </c>
      <c r="AB29">
        <f t="shared" si="1"/>
        <v>0</v>
      </c>
      <c r="AC29">
        <f t="shared" si="2"/>
        <v>0</v>
      </c>
      <c r="AD29" t="s">
        <v>1297</v>
      </c>
      <c r="AF29" t="s">
        <v>1290</v>
      </c>
    </row>
    <row r="30" spans="1:33">
      <c r="A30" s="1" t="s">
        <v>171</v>
      </c>
      <c r="B30" s="1" t="s">
        <v>172</v>
      </c>
      <c r="C30" s="19" t="s">
        <v>52</v>
      </c>
      <c r="D30" t="s">
        <v>39</v>
      </c>
      <c r="F30" s="1"/>
      <c r="O30">
        <f t="shared" si="0"/>
        <v>0</v>
      </c>
      <c r="AB30">
        <f t="shared" si="1"/>
        <v>0</v>
      </c>
      <c r="AC30">
        <f t="shared" si="2"/>
        <v>0</v>
      </c>
    </row>
    <row r="31" spans="1:33">
      <c r="A31" s="1" t="s">
        <v>173</v>
      </c>
      <c r="B31" s="1" t="s">
        <v>174</v>
      </c>
      <c r="C31" s="19" t="s">
        <v>38</v>
      </c>
      <c r="D31" t="s">
        <v>46</v>
      </c>
      <c r="F31" s="1"/>
      <c r="O31">
        <f t="shared" si="0"/>
        <v>0</v>
      </c>
      <c r="AB31">
        <f t="shared" si="1"/>
        <v>0</v>
      </c>
      <c r="AC31">
        <f t="shared" si="2"/>
        <v>0</v>
      </c>
    </row>
    <row r="32" spans="1:33">
      <c r="A32" s="1" t="s">
        <v>175</v>
      </c>
      <c r="B32" s="1" t="s">
        <v>176</v>
      </c>
      <c r="C32" s="19" t="s">
        <v>38</v>
      </c>
      <c r="D32" t="s">
        <v>39</v>
      </c>
      <c r="F32" s="1"/>
      <c r="O32">
        <f t="shared" si="0"/>
        <v>0</v>
      </c>
      <c r="AB32">
        <f t="shared" si="1"/>
        <v>0</v>
      </c>
      <c r="AC32">
        <f t="shared" si="2"/>
        <v>0</v>
      </c>
    </row>
    <row r="33" spans="1:33">
      <c r="A33" s="1" t="s">
        <v>177</v>
      </c>
      <c r="B33" s="1" t="s">
        <v>178</v>
      </c>
      <c r="C33" s="19" t="s">
        <v>29</v>
      </c>
      <c r="D33" t="s">
        <v>39</v>
      </c>
      <c r="F33" s="1" t="s">
        <v>179</v>
      </c>
      <c r="G33" s="17" t="s">
        <v>31</v>
      </c>
      <c r="H33">
        <v>15133400</v>
      </c>
      <c r="I33">
        <v>4</v>
      </c>
      <c r="O33">
        <f t="shared" si="0"/>
        <v>0</v>
      </c>
      <c r="AB33">
        <f t="shared" si="1"/>
        <v>0</v>
      </c>
      <c r="AC33">
        <f t="shared" si="2"/>
        <v>0</v>
      </c>
    </row>
    <row r="34" spans="1:33">
      <c r="A34" s="1" t="s">
        <v>182</v>
      </c>
      <c r="B34" s="1" t="s">
        <v>183</v>
      </c>
      <c r="C34" s="19" t="s">
        <v>52</v>
      </c>
      <c r="D34" t="s">
        <v>39</v>
      </c>
      <c r="F34" s="1" t="s">
        <v>1322</v>
      </c>
      <c r="N34" t="s">
        <v>31</v>
      </c>
      <c r="O34">
        <f t="shared" si="0"/>
        <v>0</v>
      </c>
      <c r="AB34">
        <f t="shared" si="1"/>
        <v>0</v>
      </c>
      <c r="AC34">
        <f t="shared" si="2"/>
        <v>0</v>
      </c>
    </row>
    <row r="35" spans="1:33">
      <c r="A35" s="1" t="s">
        <v>186</v>
      </c>
      <c r="B35" s="1" t="s">
        <v>187</v>
      </c>
      <c r="C35" s="19" t="s">
        <v>52</v>
      </c>
      <c r="D35" t="s">
        <v>39</v>
      </c>
      <c r="F35" s="1"/>
      <c r="O35">
        <f t="shared" si="0"/>
        <v>0</v>
      </c>
      <c r="AB35">
        <f t="shared" si="1"/>
        <v>0</v>
      </c>
      <c r="AC35">
        <f t="shared" si="2"/>
        <v>0</v>
      </c>
    </row>
    <row r="36" spans="1:33">
      <c r="A36" s="1" t="s">
        <v>188</v>
      </c>
      <c r="B36" s="1" t="s">
        <v>189</v>
      </c>
      <c r="C36" s="19" t="s">
        <v>29</v>
      </c>
      <c r="D36" t="s">
        <v>39</v>
      </c>
      <c r="F36" s="1"/>
      <c r="O36">
        <f t="shared" si="0"/>
        <v>0</v>
      </c>
      <c r="AB36">
        <f t="shared" si="1"/>
        <v>0</v>
      </c>
      <c r="AC36">
        <f t="shared" si="2"/>
        <v>0</v>
      </c>
    </row>
    <row r="37" spans="1:33">
      <c r="A37" s="1" t="s">
        <v>192</v>
      </c>
      <c r="B37" s="1" t="s">
        <v>193</v>
      </c>
      <c r="C37" s="19" t="s">
        <v>140</v>
      </c>
      <c r="D37" t="s">
        <v>123</v>
      </c>
      <c r="F37" s="1"/>
      <c r="O37">
        <f t="shared" si="0"/>
        <v>0</v>
      </c>
      <c r="AB37">
        <f t="shared" si="1"/>
        <v>0</v>
      </c>
      <c r="AC37">
        <f t="shared" si="2"/>
        <v>0</v>
      </c>
    </row>
    <row r="38" spans="1:33">
      <c r="A38" s="1" t="s">
        <v>196</v>
      </c>
      <c r="B38" s="1" t="s">
        <v>197</v>
      </c>
      <c r="C38" s="19" t="s">
        <v>52</v>
      </c>
      <c r="D38" t="s">
        <v>63</v>
      </c>
      <c r="F38" s="1" t="s">
        <v>1301</v>
      </c>
      <c r="G38" s="17" t="s">
        <v>31</v>
      </c>
      <c r="H38">
        <v>3118464</v>
      </c>
      <c r="I38">
        <v>4</v>
      </c>
      <c r="K38" t="s">
        <v>1292</v>
      </c>
      <c r="O38">
        <f t="shared" si="0"/>
        <v>0</v>
      </c>
      <c r="S38" t="s">
        <v>1293</v>
      </c>
      <c r="AB38">
        <f t="shared" si="1"/>
        <v>1</v>
      </c>
      <c r="AC38">
        <f t="shared" si="2"/>
        <v>0</v>
      </c>
      <c r="AD38" t="s">
        <v>1297</v>
      </c>
      <c r="AG38" t="s">
        <v>31</v>
      </c>
    </row>
    <row r="39" spans="1:33">
      <c r="A39" s="1" t="s">
        <v>199</v>
      </c>
      <c r="B39" s="1" t="s">
        <v>200</v>
      </c>
      <c r="C39" s="19" t="s">
        <v>38</v>
      </c>
      <c r="D39" t="s">
        <v>39</v>
      </c>
      <c r="F39" s="1"/>
      <c r="O39">
        <f t="shared" si="0"/>
        <v>0</v>
      </c>
      <c r="AB39">
        <f t="shared" si="1"/>
        <v>0</v>
      </c>
      <c r="AC39">
        <f t="shared" si="2"/>
        <v>0</v>
      </c>
    </row>
    <row r="40" spans="1:33">
      <c r="A40" s="1" t="s">
        <v>202</v>
      </c>
      <c r="B40" s="1" t="s">
        <v>203</v>
      </c>
      <c r="C40" s="19" t="s">
        <v>38</v>
      </c>
      <c r="D40" t="s">
        <v>39</v>
      </c>
      <c r="F40" s="19" t="s">
        <v>1323</v>
      </c>
      <c r="K40" t="s">
        <v>1292</v>
      </c>
      <c r="O40">
        <f t="shared" si="0"/>
        <v>0</v>
      </c>
      <c r="Q40" t="s">
        <v>1293</v>
      </c>
      <c r="AB40">
        <f t="shared" si="1"/>
        <v>1</v>
      </c>
      <c r="AC40">
        <f t="shared" si="2"/>
        <v>0</v>
      </c>
      <c r="AD40" t="s">
        <v>1297</v>
      </c>
    </row>
    <row r="41" spans="1:33">
      <c r="A41" s="1" t="s">
        <v>206</v>
      </c>
      <c r="B41" s="1" t="s">
        <v>207</v>
      </c>
      <c r="C41" s="19" t="s">
        <v>140</v>
      </c>
      <c r="D41" t="s">
        <v>123</v>
      </c>
      <c r="F41" s="1" t="s">
        <v>1324</v>
      </c>
      <c r="G41" s="17" t="s">
        <v>31</v>
      </c>
      <c r="H41">
        <v>15965447</v>
      </c>
      <c r="I41">
        <v>2</v>
      </c>
      <c r="J41" t="s">
        <v>1307</v>
      </c>
      <c r="O41">
        <f t="shared" si="0"/>
        <v>0</v>
      </c>
      <c r="AB41">
        <f t="shared" si="1"/>
        <v>0</v>
      </c>
      <c r="AC41">
        <f t="shared" si="2"/>
        <v>0</v>
      </c>
    </row>
    <row r="42" spans="1:33">
      <c r="A42" s="1" t="s">
        <v>209</v>
      </c>
      <c r="B42" s="1" t="s">
        <v>210</v>
      </c>
      <c r="C42" s="19" t="s">
        <v>140</v>
      </c>
      <c r="D42" t="s">
        <v>123</v>
      </c>
      <c r="F42" s="1"/>
      <c r="O42">
        <f t="shared" si="0"/>
        <v>0</v>
      </c>
      <c r="AB42">
        <f t="shared" si="1"/>
        <v>0</v>
      </c>
      <c r="AC42">
        <f t="shared" si="2"/>
        <v>0</v>
      </c>
    </row>
    <row r="43" spans="1:33">
      <c r="A43" s="1" t="s">
        <v>211</v>
      </c>
      <c r="B43" s="1" t="s">
        <v>212</v>
      </c>
      <c r="C43" s="19" t="s">
        <v>52</v>
      </c>
      <c r="D43" t="s">
        <v>30</v>
      </c>
      <c r="F43" s="1" t="s">
        <v>1325</v>
      </c>
      <c r="O43">
        <f t="shared" si="0"/>
        <v>0</v>
      </c>
      <c r="AB43">
        <f t="shared" si="1"/>
        <v>0</v>
      </c>
      <c r="AC43">
        <f t="shared" si="2"/>
        <v>0</v>
      </c>
      <c r="AD43" t="s">
        <v>1297</v>
      </c>
    </row>
    <row r="44" spans="1:33">
      <c r="A44" s="1" t="s">
        <v>214</v>
      </c>
      <c r="B44" s="1" t="s">
        <v>215</v>
      </c>
      <c r="C44" s="19" t="s">
        <v>140</v>
      </c>
      <c r="D44" t="s">
        <v>123</v>
      </c>
      <c r="F44" s="1" t="s">
        <v>1326</v>
      </c>
      <c r="G44" s="17" t="s">
        <v>31</v>
      </c>
      <c r="H44" t="s">
        <v>1327</v>
      </c>
      <c r="I44">
        <v>2</v>
      </c>
      <c r="J44" t="s">
        <v>1289</v>
      </c>
      <c r="K44" t="s">
        <v>1292</v>
      </c>
      <c r="O44">
        <f t="shared" si="0"/>
        <v>1</v>
      </c>
      <c r="U44" t="s">
        <v>1294</v>
      </c>
      <c r="AB44">
        <f t="shared" si="1"/>
        <v>0</v>
      </c>
      <c r="AC44">
        <f t="shared" si="2"/>
        <v>0</v>
      </c>
    </row>
    <row r="45" spans="1:33">
      <c r="A45" s="1" t="s">
        <v>218</v>
      </c>
      <c r="B45" s="1" t="s">
        <v>219</v>
      </c>
      <c r="C45" s="19" t="s">
        <v>68</v>
      </c>
      <c r="D45" t="s">
        <v>63</v>
      </c>
      <c r="F45" s="1" t="s">
        <v>1328</v>
      </c>
      <c r="G45" s="17" t="s">
        <v>31</v>
      </c>
      <c r="K45" t="s">
        <v>1292</v>
      </c>
      <c r="O45">
        <f t="shared" si="0"/>
        <v>0</v>
      </c>
      <c r="Q45" t="s">
        <v>1293</v>
      </c>
      <c r="AB45">
        <f t="shared" si="1"/>
        <v>1</v>
      </c>
      <c r="AC45">
        <f t="shared" si="2"/>
        <v>0</v>
      </c>
    </row>
    <row r="46" spans="1:33">
      <c r="A46" s="1" t="s">
        <v>221</v>
      </c>
      <c r="B46" s="1" t="s">
        <v>222</v>
      </c>
      <c r="C46" s="19" t="s">
        <v>140</v>
      </c>
      <c r="D46" t="s">
        <v>123</v>
      </c>
      <c r="F46" s="1" t="s">
        <v>1329</v>
      </c>
      <c r="G46" s="17" t="s">
        <v>31</v>
      </c>
      <c r="H46">
        <v>2358717</v>
      </c>
      <c r="I46">
        <v>2</v>
      </c>
      <c r="J46" t="s">
        <v>1289</v>
      </c>
      <c r="K46" t="s">
        <v>1292</v>
      </c>
      <c r="N46" t="s">
        <v>31</v>
      </c>
      <c r="O46">
        <f t="shared" si="0"/>
        <v>0</v>
      </c>
      <c r="U46" t="s">
        <v>1293</v>
      </c>
      <c r="AB46">
        <f t="shared" si="1"/>
        <v>1</v>
      </c>
      <c r="AC46">
        <f t="shared" si="2"/>
        <v>0</v>
      </c>
      <c r="AD46" t="s">
        <v>1330</v>
      </c>
    </row>
    <row r="47" spans="1:33">
      <c r="A47" s="1" t="s">
        <v>224</v>
      </c>
      <c r="B47" s="1" t="s">
        <v>225</v>
      </c>
      <c r="C47" s="19" t="s">
        <v>52</v>
      </c>
      <c r="D47" t="s">
        <v>30</v>
      </c>
      <c r="F47" s="1"/>
      <c r="O47">
        <f t="shared" si="0"/>
        <v>0</v>
      </c>
      <c r="AB47">
        <f t="shared" si="1"/>
        <v>0</v>
      </c>
      <c r="AC47">
        <f t="shared" si="2"/>
        <v>0</v>
      </c>
    </row>
    <row r="48" spans="1:33">
      <c r="A48" s="1" t="s">
        <v>227</v>
      </c>
      <c r="B48" s="1" t="s">
        <v>228</v>
      </c>
      <c r="C48" s="19" t="s">
        <v>52</v>
      </c>
      <c r="D48" t="s">
        <v>30</v>
      </c>
      <c r="F48" s="1" t="s">
        <v>1331</v>
      </c>
      <c r="G48" s="17" t="s">
        <v>31</v>
      </c>
      <c r="H48">
        <v>13291191</v>
      </c>
      <c r="I48">
        <v>4</v>
      </c>
      <c r="K48" t="s">
        <v>1314</v>
      </c>
      <c r="L48" s="6">
        <v>43594</v>
      </c>
      <c r="O48">
        <f t="shared" si="0"/>
        <v>0</v>
      </c>
      <c r="AB48">
        <f t="shared" si="1"/>
        <v>0</v>
      </c>
      <c r="AC48">
        <f t="shared" si="2"/>
        <v>0</v>
      </c>
    </row>
    <row r="49" spans="1:35">
      <c r="A49" s="1" t="s">
        <v>232</v>
      </c>
      <c r="B49" s="1" t="s">
        <v>233</v>
      </c>
      <c r="C49" s="19" t="s">
        <v>140</v>
      </c>
      <c r="D49" t="s">
        <v>123</v>
      </c>
      <c r="F49" s="1" t="s">
        <v>1332</v>
      </c>
      <c r="G49" s="17" t="s">
        <v>31</v>
      </c>
      <c r="H49">
        <v>17825223</v>
      </c>
      <c r="I49">
        <v>2</v>
      </c>
      <c r="J49" t="s">
        <v>1307</v>
      </c>
      <c r="K49" t="s">
        <v>1292</v>
      </c>
      <c r="N49" t="s">
        <v>31</v>
      </c>
      <c r="O49">
        <f t="shared" si="0"/>
        <v>0</v>
      </c>
      <c r="U49" t="s">
        <v>1293</v>
      </c>
      <c r="AB49">
        <f t="shared" si="1"/>
        <v>1</v>
      </c>
      <c r="AC49">
        <f t="shared" si="2"/>
        <v>0</v>
      </c>
    </row>
    <row r="50" spans="1:35">
      <c r="A50" s="1" t="s">
        <v>235</v>
      </c>
      <c r="B50" s="1" t="s">
        <v>236</v>
      </c>
      <c r="C50" s="19" t="s">
        <v>52</v>
      </c>
      <c r="D50" t="s">
        <v>30</v>
      </c>
      <c r="F50" s="1" t="s">
        <v>1312</v>
      </c>
      <c r="G50" s="17" t="s">
        <v>33</v>
      </c>
      <c r="O50">
        <f t="shared" si="0"/>
        <v>0</v>
      </c>
      <c r="AB50">
        <f t="shared" si="1"/>
        <v>0</v>
      </c>
      <c r="AC50">
        <f t="shared" si="2"/>
        <v>0</v>
      </c>
      <c r="AF50" t="s">
        <v>1290</v>
      </c>
    </row>
    <row r="51" spans="1:35">
      <c r="A51" s="1" t="s">
        <v>239</v>
      </c>
      <c r="B51" s="1" t="s">
        <v>240</v>
      </c>
      <c r="C51" s="19" t="s">
        <v>140</v>
      </c>
      <c r="D51" t="s">
        <v>123</v>
      </c>
      <c r="F51" s="1" t="s">
        <v>1333</v>
      </c>
      <c r="K51" t="s">
        <v>1292</v>
      </c>
      <c r="L51" s="6">
        <v>45331</v>
      </c>
      <c r="O51">
        <f t="shared" si="0"/>
        <v>0</v>
      </c>
      <c r="Q51" t="s">
        <v>1293</v>
      </c>
      <c r="AB51">
        <f t="shared" si="1"/>
        <v>1</v>
      </c>
      <c r="AC51">
        <f t="shared" si="2"/>
        <v>0</v>
      </c>
      <c r="AD51" t="s">
        <v>1330</v>
      </c>
      <c r="AF51" t="s">
        <v>1290</v>
      </c>
    </row>
    <row r="52" spans="1:35">
      <c r="A52" s="1" t="s">
        <v>243</v>
      </c>
      <c r="B52" s="1" t="s">
        <v>244</v>
      </c>
      <c r="C52" s="19" t="s">
        <v>140</v>
      </c>
      <c r="D52" t="s">
        <v>123</v>
      </c>
      <c r="F52" s="1" t="s">
        <v>1334</v>
      </c>
      <c r="G52" s="17" t="s">
        <v>31</v>
      </c>
      <c r="H52">
        <v>11717640</v>
      </c>
      <c r="I52">
        <v>3</v>
      </c>
      <c r="J52" t="s">
        <v>1289</v>
      </c>
      <c r="K52" t="s">
        <v>1314</v>
      </c>
      <c r="N52" t="s">
        <v>31</v>
      </c>
      <c r="O52">
        <f t="shared" si="0"/>
        <v>0</v>
      </c>
      <c r="AB52">
        <f t="shared" si="1"/>
        <v>0</v>
      </c>
      <c r="AC52">
        <f t="shared" si="2"/>
        <v>0</v>
      </c>
      <c r="AD52" t="s">
        <v>1297</v>
      </c>
    </row>
    <row r="53" spans="1:35">
      <c r="A53" s="1" t="s">
        <v>248</v>
      </c>
      <c r="B53" s="1" t="s">
        <v>249</v>
      </c>
      <c r="C53" s="19" t="s">
        <v>140</v>
      </c>
      <c r="D53" t="s">
        <v>123</v>
      </c>
      <c r="F53" s="1" t="s">
        <v>1335</v>
      </c>
      <c r="O53">
        <f t="shared" si="0"/>
        <v>0</v>
      </c>
      <c r="AB53">
        <f t="shared" si="1"/>
        <v>0</v>
      </c>
      <c r="AC53">
        <f t="shared" si="2"/>
        <v>0</v>
      </c>
      <c r="AD53" t="s">
        <v>1330</v>
      </c>
    </row>
    <row r="54" spans="1:35">
      <c r="A54" s="1" t="s">
        <v>251</v>
      </c>
      <c r="B54" s="1" t="s">
        <v>252</v>
      </c>
      <c r="C54" s="19" t="s">
        <v>52</v>
      </c>
      <c r="D54" t="s">
        <v>63</v>
      </c>
      <c r="F54" s="1" t="s">
        <v>1336</v>
      </c>
      <c r="G54" s="17" t="s">
        <v>33</v>
      </c>
      <c r="K54" t="s">
        <v>1314</v>
      </c>
      <c r="O54">
        <f t="shared" si="0"/>
        <v>0</v>
      </c>
      <c r="AB54">
        <f t="shared" si="1"/>
        <v>0</v>
      </c>
      <c r="AC54">
        <f t="shared" si="2"/>
        <v>0</v>
      </c>
      <c r="AD54" t="s">
        <v>1297</v>
      </c>
      <c r="AF54" t="s">
        <v>1337</v>
      </c>
    </row>
    <row r="55" spans="1:35">
      <c r="A55" s="1" t="s">
        <v>255</v>
      </c>
      <c r="B55" s="1" t="s">
        <v>256</v>
      </c>
      <c r="C55" s="19" t="s">
        <v>140</v>
      </c>
      <c r="D55" t="s">
        <v>123</v>
      </c>
      <c r="F55" s="1" t="s">
        <v>1338</v>
      </c>
      <c r="G55" s="17" t="s">
        <v>31</v>
      </c>
      <c r="H55">
        <v>11721418</v>
      </c>
      <c r="O55">
        <f t="shared" si="0"/>
        <v>0</v>
      </c>
      <c r="AB55">
        <f t="shared" si="1"/>
        <v>0</v>
      </c>
      <c r="AC55">
        <f t="shared" si="2"/>
        <v>0</v>
      </c>
      <c r="AG55" t="s">
        <v>31</v>
      </c>
      <c r="AI55" t="s">
        <v>1339</v>
      </c>
    </row>
    <row r="56" spans="1:35">
      <c r="A56" s="1" t="s">
        <v>259</v>
      </c>
      <c r="B56" s="1" t="s">
        <v>260</v>
      </c>
      <c r="C56" s="19" t="s">
        <v>38</v>
      </c>
      <c r="D56" t="s">
        <v>39</v>
      </c>
      <c r="F56" s="1"/>
      <c r="O56">
        <f t="shared" si="0"/>
        <v>0</v>
      </c>
      <c r="AB56">
        <f t="shared" si="1"/>
        <v>0</v>
      </c>
      <c r="AC56">
        <f t="shared" si="2"/>
        <v>0</v>
      </c>
    </row>
    <row r="57" spans="1:35">
      <c r="A57" s="1" t="s">
        <v>263</v>
      </c>
      <c r="B57" s="1" t="s">
        <v>264</v>
      </c>
      <c r="C57" s="19" t="s">
        <v>265</v>
      </c>
      <c r="D57" t="s">
        <v>46</v>
      </c>
      <c r="F57" s="1" t="s">
        <v>1340</v>
      </c>
      <c r="G57" s="17" t="s">
        <v>31</v>
      </c>
      <c r="H57" t="s">
        <v>1341</v>
      </c>
      <c r="I57">
        <v>6</v>
      </c>
      <c r="J57" t="s">
        <v>1289</v>
      </c>
      <c r="K57" t="s">
        <v>1292</v>
      </c>
      <c r="N57" t="s">
        <v>31</v>
      </c>
      <c r="O57">
        <f t="shared" si="0"/>
        <v>0</v>
      </c>
      <c r="AB57">
        <f t="shared" si="1"/>
        <v>0</v>
      </c>
      <c r="AC57">
        <f t="shared" si="2"/>
        <v>0</v>
      </c>
    </row>
    <row r="58" spans="1:35">
      <c r="A58" s="1" t="s">
        <v>268</v>
      </c>
      <c r="B58" s="1" t="s">
        <v>269</v>
      </c>
      <c r="C58" s="19" t="s">
        <v>29</v>
      </c>
      <c r="D58" t="s">
        <v>39</v>
      </c>
      <c r="F58" s="1" t="s">
        <v>1342</v>
      </c>
      <c r="O58">
        <f t="shared" si="0"/>
        <v>0</v>
      </c>
      <c r="AB58">
        <f t="shared" si="1"/>
        <v>0</v>
      </c>
      <c r="AC58">
        <f t="shared" si="2"/>
        <v>0</v>
      </c>
    </row>
    <row r="59" spans="1:35">
      <c r="A59" s="1" t="s">
        <v>273</v>
      </c>
      <c r="B59" s="1" t="s">
        <v>274</v>
      </c>
      <c r="C59" s="19" t="s">
        <v>29</v>
      </c>
      <c r="D59" t="s">
        <v>39</v>
      </c>
      <c r="F59" s="1" t="s">
        <v>1343</v>
      </c>
      <c r="G59" s="17" t="s">
        <v>31</v>
      </c>
      <c r="H59">
        <v>1332995</v>
      </c>
      <c r="O59">
        <f t="shared" si="0"/>
        <v>0</v>
      </c>
      <c r="AB59">
        <f t="shared" si="1"/>
        <v>0</v>
      </c>
      <c r="AC59">
        <f t="shared" si="2"/>
        <v>0</v>
      </c>
      <c r="AD59" t="s">
        <v>1297</v>
      </c>
    </row>
    <row r="60" spans="1:35">
      <c r="A60" s="1" t="s">
        <v>277</v>
      </c>
      <c r="B60" s="1" t="s">
        <v>278</v>
      </c>
      <c r="C60" s="19" t="s">
        <v>38</v>
      </c>
      <c r="D60" t="s">
        <v>63</v>
      </c>
      <c r="F60" s="1"/>
      <c r="O60">
        <f t="shared" si="0"/>
        <v>0</v>
      </c>
      <c r="AB60">
        <f t="shared" si="1"/>
        <v>0</v>
      </c>
      <c r="AC60">
        <f t="shared" si="2"/>
        <v>0</v>
      </c>
    </row>
    <row r="61" spans="1:35">
      <c r="A61" s="1" t="s">
        <v>279</v>
      </c>
      <c r="B61" s="1" t="s">
        <v>280</v>
      </c>
      <c r="C61" s="19" t="s">
        <v>68</v>
      </c>
      <c r="D61" t="s">
        <v>63</v>
      </c>
      <c r="F61" s="1"/>
      <c r="O61">
        <f t="shared" si="0"/>
        <v>0</v>
      </c>
      <c r="AB61">
        <f t="shared" si="1"/>
        <v>0</v>
      </c>
      <c r="AC61">
        <f t="shared" si="2"/>
        <v>0</v>
      </c>
    </row>
    <row r="62" spans="1:35">
      <c r="A62" s="1" t="s">
        <v>283</v>
      </c>
      <c r="B62" s="1" t="s">
        <v>284</v>
      </c>
      <c r="C62" s="19" t="s">
        <v>140</v>
      </c>
      <c r="D62" t="s">
        <v>123</v>
      </c>
      <c r="F62" s="1"/>
      <c r="O62">
        <f t="shared" si="0"/>
        <v>0</v>
      </c>
      <c r="AB62">
        <f t="shared" si="1"/>
        <v>0</v>
      </c>
      <c r="AC62">
        <f t="shared" si="2"/>
        <v>0</v>
      </c>
    </row>
    <row r="63" spans="1:35">
      <c r="A63" s="1" t="s">
        <v>286</v>
      </c>
      <c r="B63" s="1" t="s">
        <v>287</v>
      </c>
      <c r="C63" s="19" t="s">
        <v>140</v>
      </c>
      <c r="D63" t="s">
        <v>123</v>
      </c>
      <c r="F63" s="1" t="s">
        <v>1344</v>
      </c>
      <c r="G63" s="17" t="s">
        <v>31</v>
      </c>
      <c r="H63">
        <v>19176931</v>
      </c>
      <c r="I63">
        <v>2</v>
      </c>
      <c r="J63" t="s">
        <v>1296</v>
      </c>
      <c r="K63" t="s">
        <v>1314</v>
      </c>
      <c r="O63">
        <f t="shared" si="0"/>
        <v>0</v>
      </c>
      <c r="AB63">
        <f t="shared" si="1"/>
        <v>0</v>
      </c>
      <c r="AC63">
        <f t="shared" si="2"/>
        <v>0</v>
      </c>
    </row>
    <row r="64" spans="1:35">
      <c r="A64" s="1" t="s">
        <v>290</v>
      </c>
      <c r="B64" s="1" t="s">
        <v>291</v>
      </c>
      <c r="C64" s="19" t="s">
        <v>68</v>
      </c>
      <c r="D64" t="s">
        <v>63</v>
      </c>
      <c r="F64" s="1" t="s">
        <v>1345</v>
      </c>
      <c r="G64" s="17" t="s">
        <v>33</v>
      </c>
      <c r="K64" t="s">
        <v>1314</v>
      </c>
      <c r="O64">
        <f t="shared" si="0"/>
        <v>0</v>
      </c>
      <c r="AB64">
        <f t="shared" si="1"/>
        <v>0</v>
      </c>
      <c r="AC64">
        <f t="shared" si="2"/>
        <v>0</v>
      </c>
      <c r="AD64" t="s">
        <v>1297</v>
      </c>
      <c r="AF64" t="s">
        <v>1346</v>
      </c>
    </row>
    <row r="65" spans="1:35">
      <c r="A65" s="1" t="s">
        <v>295</v>
      </c>
      <c r="B65" s="1" t="s">
        <v>296</v>
      </c>
      <c r="C65" s="19" t="s">
        <v>134</v>
      </c>
      <c r="D65" t="s">
        <v>30</v>
      </c>
      <c r="F65" s="1"/>
      <c r="O65">
        <f t="shared" si="0"/>
        <v>0</v>
      </c>
      <c r="AB65">
        <f t="shared" si="1"/>
        <v>0</v>
      </c>
      <c r="AC65">
        <f t="shared" si="2"/>
        <v>0</v>
      </c>
    </row>
    <row r="66" spans="1:35">
      <c r="A66" s="1" t="s">
        <v>300</v>
      </c>
      <c r="B66" s="1" t="s">
        <v>301</v>
      </c>
      <c r="C66" s="19" t="s">
        <v>29</v>
      </c>
      <c r="D66" t="s">
        <v>39</v>
      </c>
      <c r="F66" s="1"/>
      <c r="O66">
        <f t="shared" ref="O66:O129" si="4">COUNTIF(P66:AA66,"P")</f>
        <v>0</v>
      </c>
      <c r="AB66">
        <f t="shared" si="1"/>
        <v>0</v>
      </c>
      <c r="AC66">
        <f t="shared" si="2"/>
        <v>0</v>
      </c>
    </row>
    <row r="67" spans="1:35">
      <c r="A67" s="1" t="s">
        <v>304</v>
      </c>
      <c r="B67" s="1" t="s">
        <v>305</v>
      </c>
      <c r="C67" s="19" t="s">
        <v>140</v>
      </c>
      <c r="D67" t="s">
        <v>123</v>
      </c>
      <c r="F67" s="1" t="s">
        <v>1347</v>
      </c>
      <c r="O67">
        <f t="shared" si="4"/>
        <v>0</v>
      </c>
      <c r="AB67">
        <f t="shared" ref="AB67:AB130" si="5">COUNTIF(P67:AA67,"R")</f>
        <v>0</v>
      </c>
      <c r="AC67">
        <f t="shared" ref="AC67:AC68" si="6">COUNTIF(P67:AA67,"E")</f>
        <v>0</v>
      </c>
    </row>
    <row r="68" spans="1:35">
      <c r="A68" s="1" t="s">
        <v>308</v>
      </c>
      <c r="B68" s="1" t="s">
        <v>309</v>
      </c>
      <c r="C68" s="19" t="s">
        <v>52</v>
      </c>
      <c r="D68" t="s">
        <v>39</v>
      </c>
      <c r="F68" s="1"/>
      <c r="O68">
        <f t="shared" si="4"/>
        <v>0</v>
      </c>
      <c r="AB68">
        <f t="shared" si="5"/>
        <v>0</v>
      </c>
      <c r="AC68">
        <f t="shared" si="6"/>
        <v>0</v>
      </c>
    </row>
    <row r="69" spans="1:35">
      <c r="A69" s="1" t="s">
        <v>312</v>
      </c>
      <c r="B69" s="1" t="s">
        <v>313</v>
      </c>
      <c r="C69" s="19" t="s">
        <v>68</v>
      </c>
      <c r="D69" t="s">
        <v>63</v>
      </c>
      <c r="F69" s="1" t="s">
        <v>1348</v>
      </c>
      <c r="G69" s="17" t="s">
        <v>31</v>
      </c>
      <c r="H69">
        <v>8595994</v>
      </c>
      <c r="I69">
        <v>4</v>
      </c>
      <c r="O69">
        <f t="shared" si="4"/>
        <v>0</v>
      </c>
      <c r="AB69">
        <f t="shared" si="5"/>
        <v>0</v>
      </c>
      <c r="AC69">
        <f>COUNTIF(P69:AA69,"E")</f>
        <v>0</v>
      </c>
      <c r="AD69" t="s">
        <v>1297</v>
      </c>
    </row>
    <row r="70" spans="1:35">
      <c r="A70" s="1" t="s">
        <v>316</v>
      </c>
      <c r="B70" s="1" t="s">
        <v>317</v>
      </c>
      <c r="C70" s="19" t="s">
        <v>38</v>
      </c>
      <c r="D70" t="s">
        <v>46</v>
      </c>
      <c r="F70" s="1" t="s">
        <v>1349</v>
      </c>
      <c r="J70" t="s">
        <v>1296</v>
      </c>
      <c r="K70" t="s">
        <v>1314</v>
      </c>
      <c r="O70">
        <f t="shared" si="4"/>
        <v>0</v>
      </c>
      <c r="AB70">
        <f t="shared" si="5"/>
        <v>0</v>
      </c>
      <c r="AC70">
        <f t="shared" ref="AC70:AC133" si="7">COUNTIF(P70:AA70,"E")</f>
        <v>0</v>
      </c>
    </row>
    <row r="71" spans="1:35">
      <c r="A71" s="1" t="s">
        <v>320</v>
      </c>
      <c r="B71" s="1" t="s">
        <v>321</v>
      </c>
      <c r="C71" s="19" t="s">
        <v>38</v>
      </c>
      <c r="D71" t="s">
        <v>46</v>
      </c>
      <c r="F71" s="1"/>
      <c r="G71" s="17" t="s">
        <v>31</v>
      </c>
      <c r="H71">
        <v>6180860</v>
      </c>
      <c r="I71">
        <v>2</v>
      </c>
      <c r="J71" t="s">
        <v>1296</v>
      </c>
      <c r="K71" t="s">
        <v>1314</v>
      </c>
      <c r="O71">
        <f t="shared" si="4"/>
        <v>0</v>
      </c>
      <c r="AB71">
        <f t="shared" si="5"/>
        <v>0</v>
      </c>
      <c r="AC71">
        <f t="shared" si="7"/>
        <v>0</v>
      </c>
      <c r="AH71" t="s">
        <v>31</v>
      </c>
      <c r="AI71" t="s">
        <v>1350</v>
      </c>
    </row>
    <row r="72" spans="1:35">
      <c r="A72" s="1" t="s">
        <v>323</v>
      </c>
      <c r="B72" s="1" t="s">
        <v>324</v>
      </c>
      <c r="C72" s="19" t="s">
        <v>52</v>
      </c>
      <c r="D72" t="s">
        <v>30</v>
      </c>
      <c r="F72" s="1" t="s">
        <v>1351</v>
      </c>
      <c r="G72" s="17" t="s">
        <v>31</v>
      </c>
      <c r="H72">
        <v>10119736</v>
      </c>
      <c r="I72">
        <v>3</v>
      </c>
      <c r="J72" t="s">
        <v>1307</v>
      </c>
      <c r="O72">
        <f t="shared" si="4"/>
        <v>0</v>
      </c>
      <c r="AB72">
        <f t="shared" si="5"/>
        <v>0</v>
      </c>
      <c r="AC72">
        <f t="shared" si="7"/>
        <v>0</v>
      </c>
      <c r="AD72" t="s">
        <v>1297</v>
      </c>
    </row>
    <row r="73" spans="1:35">
      <c r="A73" s="1" t="s">
        <v>327</v>
      </c>
      <c r="B73" s="1" t="s">
        <v>328</v>
      </c>
      <c r="C73" s="19" t="s">
        <v>52</v>
      </c>
      <c r="D73" t="s">
        <v>30</v>
      </c>
      <c r="F73" s="1"/>
      <c r="K73" t="s">
        <v>1352</v>
      </c>
      <c r="O73">
        <f t="shared" si="4"/>
        <v>0</v>
      </c>
      <c r="AB73">
        <f t="shared" si="5"/>
        <v>0</v>
      </c>
      <c r="AC73">
        <f t="shared" si="7"/>
        <v>0</v>
      </c>
    </row>
    <row r="74" spans="1:35">
      <c r="A74" s="1" t="s">
        <v>330</v>
      </c>
      <c r="B74" s="1" t="s">
        <v>331</v>
      </c>
      <c r="C74" s="19" t="s">
        <v>38</v>
      </c>
      <c r="D74" t="s">
        <v>39</v>
      </c>
      <c r="F74" s="1" t="s">
        <v>1353</v>
      </c>
      <c r="G74" s="17" t="s">
        <v>31</v>
      </c>
      <c r="H74">
        <v>18608375</v>
      </c>
      <c r="I74">
        <v>3</v>
      </c>
      <c r="J74" t="s">
        <v>1289</v>
      </c>
      <c r="K74" t="s">
        <v>1292</v>
      </c>
      <c r="L74" s="6">
        <v>45169</v>
      </c>
      <c r="O74">
        <f t="shared" si="4"/>
        <v>0</v>
      </c>
      <c r="Q74" t="s">
        <v>1293</v>
      </c>
      <c r="T74" t="s">
        <v>1293</v>
      </c>
      <c r="AB74">
        <f t="shared" si="5"/>
        <v>2</v>
      </c>
      <c r="AC74">
        <f t="shared" si="7"/>
        <v>0</v>
      </c>
    </row>
    <row r="75" spans="1:35">
      <c r="A75" s="1" t="s">
        <v>333</v>
      </c>
      <c r="B75" s="1" t="s">
        <v>334</v>
      </c>
      <c r="C75" s="19" t="s">
        <v>52</v>
      </c>
      <c r="D75" t="s">
        <v>30</v>
      </c>
      <c r="F75" s="1" t="s">
        <v>1354</v>
      </c>
      <c r="G75" s="17" t="s">
        <v>31</v>
      </c>
      <c r="H75">
        <v>12949404</v>
      </c>
      <c r="I75">
        <v>2</v>
      </c>
      <c r="J75" t="s">
        <v>1307</v>
      </c>
      <c r="K75" t="s">
        <v>1292</v>
      </c>
      <c r="O75">
        <f t="shared" si="4"/>
        <v>1</v>
      </c>
      <c r="Z75" t="s">
        <v>1294</v>
      </c>
      <c r="AB75">
        <f t="shared" si="5"/>
        <v>0</v>
      </c>
      <c r="AC75">
        <f t="shared" si="7"/>
        <v>0</v>
      </c>
    </row>
    <row r="76" spans="1:35">
      <c r="A76" s="1" t="s">
        <v>337</v>
      </c>
      <c r="B76" s="1" t="s">
        <v>338</v>
      </c>
      <c r="C76" s="19" t="s">
        <v>68</v>
      </c>
      <c r="D76" t="s">
        <v>63</v>
      </c>
      <c r="F76" s="1" t="s">
        <v>1355</v>
      </c>
      <c r="G76" s="17" t="s">
        <v>31</v>
      </c>
      <c r="H76" t="s">
        <v>1356</v>
      </c>
      <c r="I76">
        <v>4</v>
      </c>
      <c r="J76" t="s">
        <v>1289</v>
      </c>
      <c r="K76" t="s">
        <v>1292</v>
      </c>
      <c r="O76">
        <f t="shared" si="4"/>
        <v>0</v>
      </c>
      <c r="V76" t="s">
        <v>1293</v>
      </c>
      <c r="AB76">
        <f t="shared" si="5"/>
        <v>1</v>
      </c>
      <c r="AC76">
        <f t="shared" si="7"/>
        <v>0</v>
      </c>
      <c r="AD76" t="s">
        <v>1297</v>
      </c>
    </row>
    <row r="77" spans="1:35">
      <c r="A77" s="1" t="s">
        <v>341</v>
      </c>
      <c r="B77" s="1" t="s">
        <v>342</v>
      </c>
      <c r="C77" s="19" t="s">
        <v>68</v>
      </c>
      <c r="D77" t="s">
        <v>63</v>
      </c>
      <c r="F77" s="1" t="s">
        <v>1357</v>
      </c>
      <c r="G77" s="17" t="s">
        <v>31</v>
      </c>
      <c r="H77">
        <v>16272491</v>
      </c>
      <c r="I77">
        <v>3</v>
      </c>
      <c r="J77" t="s">
        <v>1307</v>
      </c>
      <c r="K77" t="s">
        <v>1292</v>
      </c>
      <c r="O77">
        <f t="shared" si="4"/>
        <v>0</v>
      </c>
      <c r="T77" t="s">
        <v>1293</v>
      </c>
      <c r="W77" t="s">
        <v>1293</v>
      </c>
      <c r="AB77">
        <f t="shared" si="5"/>
        <v>2</v>
      </c>
      <c r="AC77">
        <f t="shared" si="7"/>
        <v>0</v>
      </c>
    </row>
    <row r="78" spans="1:35">
      <c r="A78" s="1" t="s">
        <v>345</v>
      </c>
      <c r="B78" s="1" t="s">
        <v>346</v>
      </c>
      <c r="C78" s="19" t="s">
        <v>140</v>
      </c>
      <c r="D78" t="s">
        <v>123</v>
      </c>
      <c r="F78" s="1" t="s">
        <v>1358</v>
      </c>
      <c r="G78" s="17" t="s">
        <v>31</v>
      </c>
      <c r="H78">
        <v>10365067</v>
      </c>
      <c r="I78">
        <v>3</v>
      </c>
      <c r="J78" t="s">
        <v>1296</v>
      </c>
      <c r="K78" t="s">
        <v>1314</v>
      </c>
      <c r="L78" s="6">
        <v>43254</v>
      </c>
      <c r="O78">
        <f t="shared" si="4"/>
        <v>1</v>
      </c>
      <c r="X78" t="s">
        <v>1294</v>
      </c>
      <c r="AB78">
        <f t="shared" si="5"/>
        <v>0</v>
      </c>
      <c r="AC78">
        <f t="shared" si="7"/>
        <v>0</v>
      </c>
    </row>
    <row r="79" spans="1:35">
      <c r="A79" s="1" t="s">
        <v>349</v>
      </c>
      <c r="B79" s="1" t="s">
        <v>350</v>
      </c>
      <c r="C79" s="19" t="s">
        <v>140</v>
      </c>
      <c r="D79" t="s">
        <v>123</v>
      </c>
      <c r="F79" s="1" t="s">
        <v>1359</v>
      </c>
      <c r="G79" s="17" t="s">
        <v>31</v>
      </c>
      <c r="H79">
        <v>11721570</v>
      </c>
      <c r="I79">
        <v>2</v>
      </c>
      <c r="J79" t="s">
        <v>1289</v>
      </c>
      <c r="O79">
        <f t="shared" si="4"/>
        <v>0</v>
      </c>
      <c r="AB79">
        <f t="shared" si="5"/>
        <v>0</v>
      </c>
      <c r="AC79">
        <f t="shared" si="7"/>
        <v>0</v>
      </c>
      <c r="AD79" t="s">
        <v>1297</v>
      </c>
    </row>
    <row r="80" spans="1:35">
      <c r="A80" s="1" t="s">
        <v>353</v>
      </c>
      <c r="B80" s="1" t="s">
        <v>354</v>
      </c>
      <c r="C80" s="19" t="s">
        <v>140</v>
      </c>
      <c r="D80" t="s">
        <v>123</v>
      </c>
      <c r="F80" s="1" t="s">
        <v>1360</v>
      </c>
      <c r="G80" s="17" t="s">
        <v>31</v>
      </c>
      <c r="H80">
        <v>1072035</v>
      </c>
      <c r="J80" t="s">
        <v>1289</v>
      </c>
      <c r="K80" t="s">
        <v>1292</v>
      </c>
      <c r="O80">
        <f t="shared" si="4"/>
        <v>1</v>
      </c>
      <c r="R80" t="s">
        <v>1294</v>
      </c>
      <c r="AB80">
        <f t="shared" si="5"/>
        <v>0</v>
      </c>
      <c r="AC80">
        <f t="shared" si="7"/>
        <v>0</v>
      </c>
      <c r="AG80" t="s">
        <v>31</v>
      </c>
    </row>
    <row r="81" spans="1:34">
      <c r="A81" s="1" t="s">
        <v>356</v>
      </c>
      <c r="B81" s="1" t="s">
        <v>357</v>
      </c>
      <c r="C81" s="19" t="s">
        <v>38</v>
      </c>
      <c r="D81" t="s">
        <v>46</v>
      </c>
      <c r="F81" s="1" t="s">
        <v>1295</v>
      </c>
      <c r="K81" t="s">
        <v>1292</v>
      </c>
      <c r="O81">
        <f t="shared" si="4"/>
        <v>0</v>
      </c>
      <c r="W81" t="s">
        <v>1293</v>
      </c>
      <c r="AB81">
        <f t="shared" si="5"/>
        <v>1</v>
      </c>
      <c r="AC81">
        <f t="shared" si="7"/>
        <v>0</v>
      </c>
      <c r="AD81" t="s">
        <v>1297</v>
      </c>
    </row>
    <row r="82" spans="1:34">
      <c r="A82" s="1" t="s">
        <v>360</v>
      </c>
      <c r="B82" s="1" t="s">
        <v>361</v>
      </c>
      <c r="C82" s="19" t="s">
        <v>52</v>
      </c>
      <c r="D82" t="s">
        <v>30</v>
      </c>
      <c r="F82" s="1" t="s">
        <v>1361</v>
      </c>
      <c r="G82" s="17" t="s">
        <v>31</v>
      </c>
      <c r="H82">
        <v>8988308</v>
      </c>
      <c r="J82" t="s">
        <v>1289</v>
      </c>
      <c r="K82" t="s">
        <v>1292</v>
      </c>
      <c r="O82">
        <f t="shared" si="4"/>
        <v>0</v>
      </c>
      <c r="R82" t="s">
        <v>1293</v>
      </c>
      <c r="AB82">
        <f t="shared" si="5"/>
        <v>1</v>
      </c>
      <c r="AC82">
        <f t="shared" si="7"/>
        <v>0</v>
      </c>
    </row>
    <row r="83" spans="1:34">
      <c r="A83" s="1" t="s">
        <v>364</v>
      </c>
      <c r="B83" s="1" t="s">
        <v>365</v>
      </c>
      <c r="C83" s="19" t="s">
        <v>140</v>
      </c>
      <c r="D83" t="s">
        <v>123</v>
      </c>
      <c r="E83" t="s">
        <v>1362</v>
      </c>
      <c r="F83" s="1"/>
      <c r="O83">
        <f t="shared" si="4"/>
        <v>0</v>
      </c>
      <c r="AB83">
        <f t="shared" si="5"/>
        <v>0</v>
      </c>
      <c r="AC83">
        <f t="shared" si="7"/>
        <v>0</v>
      </c>
    </row>
    <row r="84" spans="1:34">
      <c r="A84" s="1" t="s">
        <v>367</v>
      </c>
      <c r="B84" s="1" t="s">
        <v>368</v>
      </c>
      <c r="C84" s="19" t="s">
        <v>140</v>
      </c>
      <c r="D84" t="s">
        <v>123</v>
      </c>
      <c r="F84" s="1" t="s">
        <v>1363</v>
      </c>
      <c r="G84" s="17" t="s">
        <v>31</v>
      </c>
      <c r="H84">
        <v>11377880</v>
      </c>
      <c r="I84">
        <v>2</v>
      </c>
      <c r="J84" t="s">
        <v>1289</v>
      </c>
      <c r="O84">
        <f t="shared" si="4"/>
        <v>0</v>
      </c>
      <c r="AB84">
        <f t="shared" si="5"/>
        <v>0</v>
      </c>
      <c r="AC84">
        <f t="shared" si="7"/>
        <v>0</v>
      </c>
      <c r="AD84" t="s">
        <v>1297</v>
      </c>
    </row>
    <row r="85" spans="1:34">
      <c r="A85" s="1" t="s">
        <v>371</v>
      </c>
      <c r="B85" s="1" t="s">
        <v>372</v>
      </c>
      <c r="C85" s="19" t="s">
        <v>38</v>
      </c>
      <c r="D85" t="s">
        <v>63</v>
      </c>
      <c r="F85" s="1"/>
      <c r="O85">
        <f t="shared" si="4"/>
        <v>0</v>
      </c>
      <c r="AB85">
        <f t="shared" si="5"/>
        <v>0</v>
      </c>
      <c r="AC85">
        <f t="shared" si="7"/>
        <v>0</v>
      </c>
    </row>
    <row r="86" spans="1:34">
      <c r="A86" s="1" t="s">
        <v>373</v>
      </c>
      <c r="B86" s="1" t="s">
        <v>374</v>
      </c>
      <c r="C86" s="19" t="s">
        <v>52</v>
      </c>
      <c r="D86" t="s">
        <v>39</v>
      </c>
      <c r="F86" s="1"/>
      <c r="J86" t="s">
        <v>1296</v>
      </c>
      <c r="K86" t="s">
        <v>1314</v>
      </c>
      <c r="O86">
        <f t="shared" si="4"/>
        <v>0</v>
      </c>
      <c r="AB86">
        <f t="shared" si="5"/>
        <v>0</v>
      </c>
      <c r="AC86">
        <f t="shared" si="7"/>
        <v>0</v>
      </c>
    </row>
    <row r="87" spans="1:34">
      <c r="A87" s="1" t="s">
        <v>377</v>
      </c>
      <c r="B87" s="1" t="s">
        <v>378</v>
      </c>
      <c r="C87" s="19" t="s">
        <v>140</v>
      </c>
      <c r="D87" t="s">
        <v>123</v>
      </c>
      <c r="F87" s="1" t="s">
        <v>1364</v>
      </c>
      <c r="K87" t="s">
        <v>1292</v>
      </c>
      <c r="O87">
        <f t="shared" si="4"/>
        <v>0</v>
      </c>
      <c r="R87" s="29" t="s">
        <v>1293</v>
      </c>
      <c r="AB87">
        <f t="shared" si="5"/>
        <v>1</v>
      </c>
      <c r="AC87">
        <f t="shared" si="7"/>
        <v>0</v>
      </c>
      <c r="AD87" t="s">
        <v>1297</v>
      </c>
    </row>
    <row r="88" spans="1:34">
      <c r="A88" s="1" t="s">
        <v>381</v>
      </c>
      <c r="B88" s="1" t="s">
        <v>382</v>
      </c>
      <c r="C88" s="19" t="s">
        <v>52</v>
      </c>
      <c r="D88" t="s">
        <v>30</v>
      </c>
      <c r="F88" s="1" t="s">
        <v>1365</v>
      </c>
      <c r="G88" s="17" t="s">
        <v>31</v>
      </c>
      <c r="H88" t="s">
        <v>1366</v>
      </c>
      <c r="I88">
        <v>4</v>
      </c>
      <c r="J88" t="s">
        <v>1289</v>
      </c>
      <c r="O88">
        <f t="shared" si="4"/>
        <v>0</v>
      </c>
      <c r="AB88">
        <f t="shared" si="5"/>
        <v>0</v>
      </c>
      <c r="AC88">
        <f t="shared" si="7"/>
        <v>0</v>
      </c>
    </row>
    <row r="89" spans="1:34">
      <c r="A89" s="1" t="s">
        <v>385</v>
      </c>
      <c r="B89" s="1" t="s">
        <v>386</v>
      </c>
      <c r="C89" s="19" t="s">
        <v>52</v>
      </c>
      <c r="D89" t="s">
        <v>39</v>
      </c>
      <c r="F89" s="1" t="s">
        <v>1367</v>
      </c>
      <c r="G89" s="17" t="s">
        <v>31</v>
      </c>
      <c r="H89">
        <v>3124076</v>
      </c>
      <c r="I89">
        <v>6</v>
      </c>
      <c r="J89" t="s">
        <v>1289</v>
      </c>
      <c r="K89" t="s">
        <v>1292</v>
      </c>
      <c r="O89">
        <f t="shared" si="4"/>
        <v>0</v>
      </c>
      <c r="U89" t="s">
        <v>1293</v>
      </c>
      <c r="AB89">
        <f t="shared" si="5"/>
        <v>1</v>
      </c>
      <c r="AC89">
        <f t="shared" si="7"/>
        <v>0</v>
      </c>
    </row>
    <row r="90" spans="1:34">
      <c r="A90" s="1" t="s">
        <v>392</v>
      </c>
      <c r="B90" s="1" t="s">
        <v>393</v>
      </c>
      <c r="C90" s="19" t="s">
        <v>140</v>
      </c>
      <c r="D90" t="s">
        <v>123</v>
      </c>
      <c r="F90" s="1" t="s">
        <v>1368</v>
      </c>
      <c r="G90" s="17" t="s">
        <v>31</v>
      </c>
      <c r="H90">
        <v>102600</v>
      </c>
      <c r="I90">
        <v>4</v>
      </c>
      <c r="J90" t="s">
        <v>1296</v>
      </c>
      <c r="K90" t="s">
        <v>1314</v>
      </c>
      <c r="M90" t="s">
        <v>33</v>
      </c>
      <c r="N90" t="s">
        <v>33</v>
      </c>
      <c r="O90">
        <f t="shared" si="4"/>
        <v>0</v>
      </c>
      <c r="AB90">
        <f t="shared" si="5"/>
        <v>0</v>
      </c>
      <c r="AC90">
        <f t="shared" si="7"/>
        <v>0</v>
      </c>
      <c r="AG90" t="s">
        <v>31</v>
      </c>
    </row>
    <row r="91" spans="1:34">
      <c r="A91" s="1" t="s">
        <v>397</v>
      </c>
      <c r="B91" s="1" t="s">
        <v>398</v>
      </c>
      <c r="C91" s="19" t="s">
        <v>140</v>
      </c>
      <c r="D91" t="s">
        <v>123</v>
      </c>
      <c r="F91" s="1" t="s">
        <v>1368</v>
      </c>
      <c r="J91" t="s">
        <v>1296</v>
      </c>
      <c r="K91" t="s">
        <v>1314</v>
      </c>
      <c r="M91" t="s">
        <v>33</v>
      </c>
      <c r="N91" t="s">
        <v>33</v>
      </c>
      <c r="O91">
        <f t="shared" si="4"/>
        <v>0</v>
      </c>
      <c r="AB91">
        <f t="shared" si="5"/>
        <v>0</v>
      </c>
      <c r="AC91">
        <f t="shared" si="7"/>
        <v>0</v>
      </c>
      <c r="AG91" t="s">
        <v>31</v>
      </c>
    </row>
    <row r="92" spans="1:34">
      <c r="A92" s="1" t="s">
        <v>402</v>
      </c>
      <c r="B92" s="1" t="s">
        <v>403</v>
      </c>
      <c r="C92" s="19" t="s">
        <v>140</v>
      </c>
      <c r="D92" t="s">
        <v>123</v>
      </c>
      <c r="F92" s="1" t="s">
        <v>1369</v>
      </c>
      <c r="G92" s="17" t="s">
        <v>31</v>
      </c>
      <c r="H92">
        <v>17825257</v>
      </c>
      <c r="I92">
        <v>2</v>
      </c>
      <c r="J92" t="s">
        <v>1307</v>
      </c>
      <c r="K92" t="s">
        <v>1292</v>
      </c>
      <c r="N92" t="s">
        <v>31</v>
      </c>
      <c r="O92">
        <f t="shared" si="4"/>
        <v>0</v>
      </c>
      <c r="AB92">
        <f t="shared" si="5"/>
        <v>0</v>
      </c>
      <c r="AC92">
        <f t="shared" si="7"/>
        <v>0</v>
      </c>
      <c r="AD92" t="s">
        <v>1370</v>
      </c>
    </row>
    <row r="93" spans="1:34">
      <c r="A93" s="1" t="s">
        <v>406</v>
      </c>
      <c r="B93" s="1" t="s">
        <v>407</v>
      </c>
      <c r="C93" s="19" t="s">
        <v>52</v>
      </c>
      <c r="D93" t="s">
        <v>39</v>
      </c>
      <c r="F93" s="1" t="s">
        <v>1371</v>
      </c>
      <c r="G93" s="17" t="s">
        <v>31</v>
      </c>
      <c r="H93" t="s">
        <v>1372</v>
      </c>
      <c r="I93">
        <v>2</v>
      </c>
      <c r="J93" t="s">
        <v>1296</v>
      </c>
      <c r="K93" t="s">
        <v>1314</v>
      </c>
      <c r="O93">
        <f t="shared" si="4"/>
        <v>0</v>
      </c>
      <c r="AB93">
        <f t="shared" si="5"/>
        <v>0</v>
      </c>
      <c r="AC93">
        <f t="shared" si="7"/>
        <v>0</v>
      </c>
    </row>
    <row r="94" spans="1:34">
      <c r="A94" s="1" t="s">
        <v>410</v>
      </c>
      <c r="B94" s="1" t="s">
        <v>411</v>
      </c>
      <c r="C94" s="19" t="s">
        <v>140</v>
      </c>
      <c r="D94" t="s">
        <v>123</v>
      </c>
      <c r="F94" s="1" t="s">
        <v>1373</v>
      </c>
      <c r="G94" s="17" t="s">
        <v>31</v>
      </c>
      <c r="H94">
        <v>14061623</v>
      </c>
      <c r="I94">
        <v>2</v>
      </c>
      <c r="J94" t="s">
        <v>1289</v>
      </c>
      <c r="K94" t="s">
        <v>1352</v>
      </c>
      <c r="O94">
        <f t="shared" si="4"/>
        <v>0</v>
      </c>
      <c r="AB94">
        <f t="shared" si="5"/>
        <v>0</v>
      </c>
      <c r="AC94">
        <f t="shared" si="7"/>
        <v>0</v>
      </c>
      <c r="AD94" t="s">
        <v>1370</v>
      </c>
      <c r="AH94" t="s">
        <v>31</v>
      </c>
    </row>
    <row r="95" spans="1:34">
      <c r="A95" s="1" t="s">
        <v>413</v>
      </c>
      <c r="B95" s="1" t="s">
        <v>414</v>
      </c>
      <c r="C95" s="19" t="s">
        <v>52</v>
      </c>
      <c r="D95" t="s">
        <v>63</v>
      </c>
      <c r="F95" s="19" t="s">
        <v>415</v>
      </c>
      <c r="G95" s="17" t="s">
        <v>31</v>
      </c>
      <c r="H95">
        <v>5072276</v>
      </c>
      <c r="I95">
        <v>2</v>
      </c>
      <c r="J95" t="s">
        <v>1296</v>
      </c>
      <c r="K95" t="s">
        <v>1314</v>
      </c>
      <c r="O95">
        <f t="shared" si="4"/>
        <v>0</v>
      </c>
      <c r="AB95">
        <f t="shared" si="5"/>
        <v>0</v>
      </c>
      <c r="AC95">
        <f t="shared" si="7"/>
        <v>0</v>
      </c>
      <c r="AG95" t="s">
        <v>31</v>
      </c>
      <c r="AH95" t="s">
        <v>31</v>
      </c>
    </row>
    <row r="96" spans="1:34">
      <c r="A96" s="1" t="s">
        <v>417</v>
      </c>
      <c r="B96" s="1" t="s">
        <v>418</v>
      </c>
      <c r="C96" s="19" t="s">
        <v>52</v>
      </c>
      <c r="D96" t="s">
        <v>39</v>
      </c>
      <c r="F96" s="1" t="s">
        <v>1374</v>
      </c>
      <c r="J96" t="s">
        <v>1289</v>
      </c>
      <c r="K96" t="s">
        <v>1292</v>
      </c>
      <c r="O96">
        <f t="shared" si="4"/>
        <v>0</v>
      </c>
      <c r="AB96">
        <f t="shared" si="5"/>
        <v>0</v>
      </c>
      <c r="AC96">
        <f t="shared" si="7"/>
        <v>0</v>
      </c>
      <c r="AG96" t="s">
        <v>31</v>
      </c>
    </row>
    <row r="97" spans="1:33">
      <c r="A97" s="1" t="s">
        <v>421</v>
      </c>
      <c r="B97" s="1" t="s">
        <v>422</v>
      </c>
      <c r="C97" s="19" t="s">
        <v>68</v>
      </c>
      <c r="D97" t="s">
        <v>63</v>
      </c>
      <c r="F97" s="1" t="s">
        <v>1375</v>
      </c>
      <c r="K97" t="s">
        <v>1292</v>
      </c>
      <c r="L97" s="6">
        <v>44545</v>
      </c>
      <c r="O97">
        <f t="shared" si="4"/>
        <v>0</v>
      </c>
      <c r="AB97">
        <f t="shared" si="5"/>
        <v>0</v>
      </c>
      <c r="AC97">
        <f t="shared" si="7"/>
        <v>0</v>
      </c>
    </row>
    <row r="98" spans="1:33">
      <c r="A98" s="1" t="s">
        <v>424</v>
      </c>
      <c r="B98" s="1" t="s">
        <v>425</v>
      </c>
      <c r="C98" s="19" t="s">
        <v>38</v>
      </c>
      <c r="D98" t="s">
        <v>39</v>
      </c>
      <c r="F98" s="1" t="s">
        <v>1376</v>
      </c>
      <c r="G98" s="17" t="s">
        <v>31</v>
      </c>
      <c r="H98" t="s">
        <v>1377</v>
      </c>
      <c r="I98">
        <v>5</v>
      </c>
      <c r="J98" t="s">
        <v>1296</v>
      </c>
      <c r="K98" t="s">
        <v>1314</v>
      </c>
      <c r="O98">
        <f t="shared" si="4"/>
        <v>0</v>
      </c>
      <c r="AB98">
        <f t="shared" si="5"/>
        <v>0</v>
      </c>
      <c r="AC98">
        <f t="shared" si="7"/>
        <v>0</v>
      </c>
    </row>
    <row r="99" spans="1:33">
      <c r="A99" s="1" t="s">
        <v>429</v>
      </c>
      <c r="B99" s="1" t="s">
        <v>430</v>
      </c>
      <c r="C99" s="19" t="s">
        <v>140</v>
      </c>
      <c r="D99" t="s">
        <v>123</v>
      </c>
      <c r="F99" s="1" t="s">
        <v>1378</v>
      </c>
      <c r="G99" s="17" t="s">
        <v>31</v>
      </c>
      <c r="H99">
        <v>11588610</v>
      </c>
      <c r="I99">
        <v>2</v>
      </c>
      <c r="J99" t="s">
        <v>1296</v>
      </c>
      <c r="K99" t="s">
        <v>1352</v>
      </c>
      <c r="O99">
        <f t="shared" si="4"/>
        <v>1</v>
      </c>
      <c r="W99" t="s">
        <v>1294</v>
      </c>
      <c r="AB99">
        <f t="shared" si="5"/>
        <v>0</v>
      </c>
      <c r="AC99">
        <f t="shared" si="7"/>
        <v>0</v>
      </c>
    </row>
    <row r="100" spans="1:33">
      <c r="A100" s="1" t="s">
        <v>432</v>
      </c>
      <c r="B100" s="1" t="s">
        <v>433</v>
      </c>
      <c r="C100" s="19" t="s">
        <v>52</v>
      </c>
      <c r="D100" t="s">
        <v>39</v>
      </c>
      <c r="F100" s="1" t="s">
        <v>1379</v>
      </c>
      <c r="G100" s="17" t="s">
        <v>31</v>
      </c>
      <c r="H100" t="s">
        <v>1380</v>
      </c>
      <c r="I100">
        <v>4</v>
      </c>
      <c r="J100" t="s">
        <v>1296</v>
      </c>
      <c r="K100" t="s">
        <v>1314</v>
      </c>
      <c r="O100">
        <f t="shared" si="4"/>
        <v>0</v>
      </c>
      <c r="AB100">
        <f t="shared" si="5"/>
        <v>0</v>
      </c>
      <c r="AC100">
        <f t="shared" si="7"/>
        <v>0</v>
      </c>
    </row>
    <row r="101" spans="1:33">
      <c r="A101" s="1" t="s">
        <v>436</v>
      </c>
      <c r="B101" s="1" t="s">
        <v>437</v>
      </c>
      <c r="C101" s="19" t="s">
        <v>140</v>
      </c>
      <c r="D101" t="s">
        <v>123</v>
      </c>
      <c r="F101" s="1" t="s">
        <v>1381</v>
      </c>
      <c r="G101" s="17" t="s">
        <v>31</v>
      </c>
      <c r="H101">
        <v>11719594</v>
      </c>
      <c r="I101">
        <v>2</v>
      </c>
      <c r="J101" t="s">
        <v>1289</v>
      </c>
      <c r="K101" t="s">
        <v>1292</v>
      </c>
      <c r="L101" s="6">
        <v>44951</v>
      </c>
      <c r="O101">
        <f t="shared" si="4"/>
        <v>0</v>
      </c>
      <c r="AB101">
        <f t="shared" si="5"/>
        <v>0</v>
      </c>
      <c r="AC101">
        <f t="shared" si="7"/>
        <v>0</v>
      </c>
      <c r="AD101" t="s">
        <v>1297</v>
      </c>
      <c r="AG101" t="s">
        <v>31</v>
      </c>
    </row>
    <row r="102" spans="1:33">
      <c r="A102" s="1" t="s">
        <v>439</v>
      </c>
      <c r="B102" s="1" t="s">
        <v>440</v>
      </c>
      <c r="C102" s="19" t="s">
        <v>140</v>
      </c>
      <c r="D102" t="s">
        <v>123</v>
      </c>
      <c r="F102" s="1"/>
      <c r="O102">
        <f t="shared" si="4"/>
        <v>0</v>
      </c>
      <c r="AB102">
        <f t="shared" si="5"/>
        <v>0</v>
      </c>
      <c r="AC102">
        <f t="shared" si="7"/>
        <v>0</v>
      </c>
    </row>
    <row r="103" spans="1:33">
      <c r="A103" s="1" t="s">
        <v>443</v>
      </c>
      <c r="B103" s="1" t="s">
        <v>444</v>
      </c>
      <c r="C103" s="19" t="s">
        <v>140</v>
      </c>
      <c r="D103" t="s">
        <v>123</v>
      </c>
      <c r="F103" s="1" t="s">
        <v>1382</v>
      </c>
      <c r="G103" s="17" t="s">
        <v>31</v>
      </c>
      <c r="H103">
        <v>5362500</v>
      </c>
      <c r="I103">
        <v>2</v>
      </c>
      <c r="J103" t="s">
        <v>1307</v>
      </c>
      <c r="K103" t="s">
        <v>1292</v>
      </c>
      <c r="O103">
        <f t="shared" si="4"/>
        <v>1</v>
      </c>
      <c r="R103" t="s">
        <v>1294</v>
      </c>
      <c r="AB103">
        <f t="shared" si="5"/>
        <v>0</v>
      </c>
      <c r="AC103">
        <f t="shared" si="7"/>
        <v>0</v>
      </c>
    </row>
    <row r="104" spans="1:33">
      <c r="A104" s="1" t="s">
        <v>447</v>
      </c>
      <c r="B104" s="1" t="s">
        <v>448</v>
      </c>
      <c r="C104" s="19" t="s">
        <v>140</v>
      </c>
      <c r="D104" t="s">
        <v>123</v>
      </c>
      <c r="F104" s="1" t="s">
        <v>1383</v>
      </c>
      <c r="G104" s="17" t="s">
        <v>31</v>
      </c>
      <c r="H104">
        <v>6487684</v>
      </c>
      <c r="I104">
        <v>2</v>
      </c>
      <c r="J104" t="s">
        <v>1289</v>
      </c>
      <c r="K104" t="s">
        <v>1292</v>
      </c>
      <c r="L104" s="6">
        <v>45422</v>
      </c>
      <c r="O104">
        <f t="shared" si="4"/>
        <v>0</v>
      </c>
      <c r="T104" t="s">
        <v>1293</v>
      </c>
      <c r="AB104">
        <f t="shared" si="5"/>
        <v>1</v>
      </c>
      <c r="AC104">
        <f t="shared" si="7"/>
        <v>0</v>
      </c>
    </row>
    <row r="105" spans="1:33">
      <c r="A105" s="1" t="s">
        <v>452</v>
      </c>
      <c r="B105" s="1" t="s">
        <v>453</v>
      </c>
      <c r="C105" s="19" t="s">
        <v>38</v>
      </c>
      <c r="D105" t="s">
        <v>46</v>
      </c>
      <c r="F105" s="1" t="s">
        <v>1384</v>
      </c>
      <c r="O105">
        <f t="shared" si="4"/>
        <v>0</v>
      </c>
      <c r="AB105">
        <f t="shared" si="5"/>
        <v>0</v>
      </c>
      <c r="AC105">
        <f t="shared" si="7"/>
        <v>0</v>
      </c>
      <c r="AD105" t="s">
        <v>1297</v>
      </c>
    </row>
    <row r="106" spans="1:33">
      <c r="A106" s="1" t="s">
        <v>455</v>
      </c>
      <c r="B106" s="1" t="s">
        <v>456</v>
      </c>
      <c r="C106" s="19" t="s">
        <v>68</v>
      </c>
      <c r="D106" t="s">
        <v>63</v>
      </c>
      <c r="F106" s="1"/>
      <c r="O106">
        <f t="shared" si="4"/>
        <v>0</v>
      </c>
      <c r="AB106">
        <f t="shared" si="5"/>
        <v>0</v>
      </c>
      <c r="AC106">
        <f t="shared" si="7"/>
        <v>0</v>
      </c>
    </row>
    <row r="107" spans="1:33">
      <c r="A107" s="1" t="s">
        <v>458</v>
      </c>
      <c r="B107" s="1" t="s">
        <v>459</v>
      </c>
      <c r="C107" s="19" t="s">
        <v>140</v>
      </c>
      <c r="D107" t="s">
        <v>123</v>
      </c>
      <c r="F107" s="1" t="s">
        <v>1385</v>
      </c>
      <c r="G107" s="17" t="s">
        <v>31</v>
      </c>
      <c r="H107">
        <v>2453789</v>
      </c>
      <c r="I107">
        <v>3</v>
      </c>
      <c r="J107" t="s">
        <v>1307</v>
      </c>
      <c r="K107" t="s">
        <v>1292</v>
      </c>
      <c r="L107" s="6">
        <v>45478</v>
      </c>
      <c r="O107">
        <f t="shared" si="4"/>
        <v>0</v>
      </c>
      <c r="R107" t="s">
        <v>1293</v>
      </c>
      <c r="V107" t="s">
        <v>1293</v>
      </c>
      <c r="AB107">
        <f t="shared" si="5"/>
        <v>2</v>
      </c>
      <c r="AC107">
        <f t="shared" si="7"/>
        <v>0</v>
      </c>
    </row>
    <row r="108" spans="1:33">
      <c r="A108" s="1" t="s">
        <v>463</v>
      </c>
      <c r="B108" s="1" t="s">
        <v>464</v>
      </c>
      <c r="C108" s="19" t="s">
        <v>140</v>
      </c>
      <c r="D108" t="s">
        <v>123</v>
      </c>
      <c r="F108" s="1" t="s">
        <v>1386</v>
      </c>
      <c r="G108" s="17" t="s">
        <v>31</v>
      </c>
      <c r="H108">
        <v>12461848</v>
      </c>
      <c r="I108">
        <v>3</v>
      </c>
      <c r="J108" t="s">
        <v>1296</v>
      </c>
      <c r="O108">
        <f t="shared" si="4"/>
        <v>0</v>
      </c>
      <c r="AB108">
        <f t="shared" si="5"/>
        <v>0</v>
      </c>
      <c r="AC108">
        <f t="shared" si="7"/>
        <v>0</v>
      </c>
      <c r="AD108" t="s">
        <v>1370</v>
      </c>
    </row>
    <row r="109" spans="1:33">
      <c r="A109" s="1" t="s">
        <v>467</v>
      </c>
      <c r="B109" s="1" t="s">
        <v>468</v>
      </c>
      <c r="C109" s="19" t="s">
        <v>140</v>
      </c>
      <c r="D109" t="s">
        <v>123</v>
      </c>
      <c r="O109">
        <f t="shared" si="4"/>
        <v>0</v>
      </c>
      <c r="AB109">
        <f t="shared" si="5"/>
        <v>0</v>
      </c>
      <c r="AC109">
        <f t="shared" si="7"/>
        <v>0</v>
      </c>
    </row>
    <row r="110" spans="1:33">
      <c r="A110" s="1" t="s">
        <v>469</v>
      </c>
      <c r="B110" s="1" t="s">
        <v>470</v>
      </c>
      <c r="C110" s="19" t="s">
        <v>68</v>
      </c>
      <c r="D110" t="s">
        <v>63</v>
      </c>
      <c r="F110" s="1" t="s">
        <v>1387</v>
      </c>
      <c r="K110" t="s">
        <v>1292</v>
      </c>
      <c r="O110">
        <f t="shared" si="4"/>
        <v>1</v>
      </c>
      <c r="R110" t="s">
        <v>1293</v>
      </c>
      <c r="W110" t="s">
        <v>1294</v>
      </c>
      <c r="AB110">
        <f t="shared" si="5"/>
        <v>1</v>
      </c>
      <c r="AC110">
        <f t="shared" si="7"/>
        <v>0</v>
      </c>
      <c r="AD110" t="s">
        <v>1388</v>
      </c>
    </row>
    <row r="111" spans="1:33">
      <c r="A111" s="1" t="s">
        <v>475</v>
      </c>
      <c r="B111" s="1" t="s">
        <v>476</v>
      </c>
      <c r="C111" s="19" t="s">
        <v>140</v>
      </c>
      <c r="D111" t="s">
        <v>123</v>
      </c>
      <c r="F111" s="1" t="s">
        <v>1389</v>
      </c>
      <c r="G111" s="17" t="s">
        <v>31</v>
      </c>
      <c r="H111" t="s">
        <v>1390</v>
      </c>
      <c r="I111">
        <v>2</v>
      </c>
      <c r="J111" t="s">
        <v>1296</v>
      </c>
      <c r="K111" t="s">
        <v>1352</v>
      </c>
      <c r="O111">
        <f t="shared" si="4"/>
        <v>0</v>
      </c>
      <c r="AB111">
        <f t="shared" si="5"/>
        <v>0</v>
      </c>
      <c r="AC111">
        <f t="shared" si="7"/>
        <v>0</v>
      </c>
    </row>
    <row r="112" spans="1:33">
      <c r="A112" s="1" t="s">
        <v>478</v>
      </c>
      <c r="B112" s="1" t="s">
        <v>479</v>
      </c>
      <c r="C112" s="19" t="s">
        <v>140</v>
      </c>
      <c r="D112" t="s">
        <v>123</v>
      </c>
      <c r="F112" s="1"/>
      <c r="O112">
        <f t="shared" si="4"/>
        <v>0</v>
      </c>
      <c r="AB112">
        <f t="shared" si="5"/>
        <v>0</v>
      </c>
      <c r="AC112">
        <f t="shared" si="7"/>
        <v>0</v>
      </c>
    </row>
    <row r="113" spans="1:30">
      <c r="A113" s="1" t="s">
        <v>480</v>
      </c>
      <c r="B113" s="1" t="s">
        <v>481</v>
      </c>
      <c r="C113" s="19" t="s">
        <v>140</v>
      </c>
      <c r="D113" t="s">
        <v>123</v>
      </c>
      <c r="F113" s="1" t="s">
        <v>1391</v>
      </c>
      <c r="G113" s="17" t="s">
        <v>31</v>
      </c>
      <c r="H113">
        <v>13504263</v>
      </c>
      <c r="I113">
        <v>2</v>
      </c>
      <c r="J113" t="s">
        <v>1289</v>
      </c>
      <c r="K113" t="s">
        <v>1292</v>
      </c>
      <c r="O113">
        <f t="shared" si="4"/>
        <v>0</v>
      </c>
      <c r="AB113">
        <f t="shared" si="5"/>
        <v>0</v>
      </c>
      <c r="AC113">
        <f t="shared" si="7"/>
        <v>0</v>
      </c>
    </row>
    <row r="114" spans="1:30">
      <c r="A114" s="1" t="s">
        <v>484</v>
      </c>
      <c r="B114" s="1" t="s">
        <v>485</v>
      </c>
      <c r="C114" s="19" t="s">
        <v>140</v>
      </c>
      <c r="D114" t="s">
        <v>123</v>
      </c>
      <c r="F114" s="1" t="s">
        <v>1392</v>
      </c>
      <c r="O114">
        <f t="shared" si="4"/>
        <v>0</v>
      </c>
      <c r="AB114">
        <f t="shared" si="5"/>
        <v>0</v>
      </c>
      <c r="AC114">
        <f t="shared" si="7"/>
        <v>0</v>
      </c>
      <c r="AD114" t="s">
        <v>1370</v>
      </c>
    </row>
    <row r="115" spans="1:30">
      <c r="A115" s="1" t="s">
        <v>488</v>
      </c>
      <c r="B115" s="1" t="s">
        <v>489</v>
      </c>
      <c r="C115" s="19" t="s">
        <v>140</v>
      </c>
      <c r="D115" t="s">
        <v>123</v>
      </c>
      <c r="F115" s="1" t="s">
        <v>1382</v>
      </c>
      <c r="G115" s="17" t="s">
        <v>31</v>
      </c>
      <c r="H115">
        <v>5362500</v>
      </c>
      <c r="I115">
        <v>2</v>
      </c>
      <c r="J115" t="s">
        <v>1307</v>
      </c>
      <c r="K115" t="s">
        <v>1292</v>
      </c>
      <c r="O115">
        <f t="shared" si="4"/>
        <v>1</v>
      </c>
      <c r="R115" t="s">
        <v>1294</v>
      </c>
      <c r="AB115">
        <f t="shared" si="5"/>
        <v>0</v>
      </c>
      <c r="AC115">
        <f t="shared" si="7"/>
        <v>0</v>
      </c>
    </row>
    <row r="116" spans="1:30">
      <c r="A116" s="1" t="s">
        <v>490</v>
      </c>
      <c r="B116" s="1" t="s">
        <v>491</v>
      </c>
      <c r="C116" s="19" t="s">
        <v>140</v>
      </c>
      <c r="D116" t="s">
        <v>123</v>
      </c>
      <c r="F116" s="1"/>
      <c r="J116" t="s">
        <v>1296</v>
      </c>
      <c r="K116" t="s">
        <v>1314</v>
      </c>
      <c r="O116">
        <f t="shared" si="4"/>
        <v>0</v>
      </c>
      <c r="AB116">
        <f t="shared" si="5"/>
        <v>0</v>
      </c>
      <c r="AC116">
        <f t="shared" si="7"/>
        <v>0</v>
      </c>
      <c r="AD116" t="s">
        <v>1370</v>
      </c>
    </row>
    <row r="117" spans="1:30">
      <c r="A117" s="1" t="s">
        <v>493</v>
      </c>
      <c r="B117" s="1" t="s">
        <v>494</v>
      </c>
      <c r="C117" s="19" t="s">
        <v>52</v>
      </c>
      <c r="D117" t="s">
        <v>39</v>
      </c>
      <c r="F117" s="1" t="s">
        <v>1393</v>
      </c>
      <c r="G117" s="17" t="s">
        <v>31</v>
      </c>
      <c r="H117">
        <v>17939241</v>
      </c>
      <c r="I117">
        <v>4</v>
      </c>
      <c r="J117" t="s">
        <v>1307</v>
      </c>
      <c r="K117" t="s">
        <v>1292</v>
      </c>
      <c r="O117">
        <f t="shared" si="4"/>
        <v>0</v>
      </c>
      <c r="AB117">
        <f t="shared" si="5"/>
        <v>0</v>
      </c>
      <c r="AC117">
        <f t="shared" si="7"/>
        <v>0</v>
      </c>
    </row>
    <row r="118" spans="1:30">
      <c r="A118" s="1" t="s">
        <v>497</v>
      </c>
      <c r="B118" s="1" t="s">
        <v>498</v>
      </c>
      <c r="C118" s="19" t="s">
        <v>140</v>
      </c>
      <c r="D118" t="s">
        <v>123</v>
      </c>
      <c r="F118" s="1" t="s">
        <v>1394</v>
      </c>
      <c r="G118" s="17" t="s">
        <v>31</v>
      </c>
      <c r="H118">
        <v>11855106</v>
      </c>
      <c r="I118">
        <v>4</v>
      </c>
      <c r="J118" t="s">
        <v>1289</v>
      </c>
      <c r="K118" t="s">
        <v>1292</v>
      </c>
      <c r="O118">
        <f t="shared" si="4"/>
        <v>1</v>
      </c>
      <c r="T118" t="s">
        <v>1294</v>
      </c>
      <c r="AB118">
        <f t="shared" si="5"/>
        <v>0</v>
      </c>
      <c r="AC118">
        <f t="shared" si="7"/>
        <v>0</v>
      </c>
      <c r="AD118" t="s">
        <v>1297</v>
      </c>
    </row>
    <row r="119" spans="1:30">
      <c r="A119" s="1" t="s">
        <v>501</v>
      </c>
      <c r="B119" s="1" t="s">
        <v>502</v>
      </c>
      <c r="C119" s="19" t="s">
        <v>140</v>
      </c>
      <c r="D119" t="s">
        <v>123</v>
      </c>
      <c r="F119" s="1" t="s">
        <v>1395</v>
      </c>
      <c r="G119" s="17" t="s">
        <v>31</v>
      </c>
      <c r="H119">
        <v>15029444</v>
      </c>
      <c r="I119">
        <v>2</v>
      </c>
      <c r="K119" t="s">
        <v>1292</v>
      </c>
      <c r="N119" t="s">
        <v>31</v>
      </c>
      <c r="O119">
        <f t="shared" si="4"/>
        <v>1</v>
      </c>
      <c r="R119" t="s">
        <v>1294</v>
      </c>
      <c r="AB119">
        <f t="shared" si="5"/>
        <v>0</v>
      </c>
      <c r="AC119">
        <f t="shared" si="7"/>
        <v>0</v>
      </c>
    </row>
    <row r="120" spans="1:30">
      <c r="A120" s="1" t="s">
        <v>505</v>
      </c>
      <c r="B120" s="1" t="s">
        <v>506</v>
      </c>
      <c r="C120" s="19" t="s">
        <v>52</v>
      </c>
      <c r="D120" t="s">
        <v>30</v>
      </c>
      <c r="F120" s="1" t="s">
        <v>1396</v>
      </c>
      <c r="G120" s="17" t="s">
        <v>31</v>
      </c>
      <c r="H120" t="s">
        <v>1397</v>
      </c>
      <c r="I120">
        <v>4</v>
      </c>
      <c r="J120" t="s">
        <v>1289</v>
      </c>
      <c r="K120" t="s">
        <v>1292</v>
      </c>
      <c r="O120">
        <f t="shared" si="4"/>
        <v>0</v>
      </c>
      <c r="S120" t="s">
        <v>1293</v>
      </c>
      <c r="AB120">
        <f t="shared" si="5"/>
        <v>1</v>
      </c>
      <c r="AC120">
        <f t="shared" si="7"/>
        <v>0</v>
      </c>
    </row>
    <row r="121" spans="1:30">
      <c r="A121" s="1" t="s">
        <v>508</v>
      </c>
      <c r="B121" s="1" t="s">
        <v>509</v>
      </c>
      <c r="C121" s="19" t="s">
        <v>140</v>
      </c>
      <c r="D121" t="s">
        <v>123</v>
      </c>
      <c r="F121" s="1"/>
      <c r="J121" t="s">
        <v>1296</v>
      </c>
      <c r="K121" t="s">
        <v>1314</v>
      </c>
      <c r="O121">
        <f t="shared" si="4"/>
        <v>0</v>
      </c>
      <c r="AB121">
        <f t="shared" si="5"/>
        <v>0</v>
      </c>
      <c r="AC121">
        <f t="shared" si="7"/>
        <v>0</v>
      </c>
    </row>
    <row r="122" spans="1:30">
      <c r="A122" s="1" t="s">
        <v>512</v>
      </c>
      <c r="B122" s="1" t="s">
        <v>513</v>
      </c>
      <c r="C122" s="19" t="s">
        <v>52</v>
      </c>
      <c r="D122" t="s">
        <v>39</v>
      </c>
      <c r="F122" s="1" t="s">
        <v>1398</v>
      </c>
      <c r="J122" t="s">
        <v>1296</v>
      </c>
      <c r="K122" t="s">
        <v>1352</v>
      </c>
      <c r="O122">
        <f t="shared" si="4"/>
        <v>0</v>
      </c>
      <c r="T122" t="s">
        <v>1293</v>
      </c>
      <c r="AB122">
        <f t="shared" si="5"/>
        <v>1</v>
      </c>
      <c r="AC122">
        <f t="shared" si="7"/>
        <v>0</v>
      </c>
    </row>
    <row r="123" spans="1:30">
      <c r="A123" s="1" t="s">
        <v>516</v>
      </c>
      <c r="B123" s="1" t="s">
        <v>517</v>
      </c>
      <c r="C123" s="19" t="s">
        <v>38</v>
      </c>
      <c r="D123" t="s">
        <v>46</v>
      </c>
      <c r="F123" s="1"/>
      <c r="O123">
        <f t="shared" si="4"/>
        <v>0</v>
      </c>
      <c r="AB123">
        <f t="shared" si="5"/>
        <v>0</v>
      </c>
      <c r="AC123">
        <f t="shared" si="7"/>
        <v>0</v>
      </c>
    </row>
    <row r="124" spans="1:30">
      <c r="A124" s="1" t="s">
        <v>518</v>
      </c>
      <c r="B124" s="1" t="s">
        <v>519</v>
      </c>
      <c r="C124" s="19" t="s">
        <v>52</v>
      </c>
      <c r="D124" t="s">
        <v>39</v>
      </c>
      <c r="F124" s="1" t="s">
        <v>1399</v>
      </c>
      <c r="G124" s="17" t="s">
        <v>31</v>
      </c>
      <c r="H124">
        <v>11044790</v>
      </c>
      <c r="I124">
        <v>3</v>
      </c>
      <c r="K124" t="s">
        <v>1292</v>
      </c>
      <c r="O124">
        <f t="shared" si="4"/>
        <v>0</v>
      </c>
      <c r="U124" t="s">
        <v>1293</v>
      </c>
      <c r="AB124">
        <f t="shared" si="5"/>
        <v>1</v>
      </c>
      <c r="AC124">
        <f t="shared" si="7"/>
        <v>0</v>
      </c>
    </row>
    <row r="125" spans="1:30">
      <c r="A125" s="1" t="s">
        <v>522</v>
      </c>
      <c r="B125" s="1" t="s">
        <v>523</v>
      </c>
      <c r="C125" s="19" t="s">
        <v>52</v>
      </c>
      <c r="D125" t="s">
        <v>30</v>
      </c>
      <c r="F125" s="1" t="s">
        <v>1400</v>
      </c>
      <c r="O125">
        <f t="shared" si="4"/>
        <v>0</v>
      </c>
      <c r="AB125">
        <f t="shared" si="5"/>
        <v>0</v>
      </c>
      <c r="AC125">
        <f t="shared" si="7"/>
        <v>0</v>
      </c>
    </row>
    <row r="126" spans="1:30">
      <c r="A126" s="1" t="s">
        <v>525</v>
      </c>
      <c r="B126" s="1" t="s">
        <v>526</v>
      </c>
      <c r="C126" s="19" t="s">
        <v>52</v>
      </c>
      <c r="D126" t="s">
        <v>30</v>
      </c>
      <c r="F126" s="1" t="s">
        <v>1401</v>
      </c>
      <c r="G126" s="17" t="s">
        <v>31</v>
      </c>
      <c r="H126">
        <v>585859</v>
      </c>
      <c r="I126">
        <v>3</v>
      </c>
      <c r="K126" t="s">
        <v>1352</v>
      </c>
      <c r="L126" s="6">
        <v>43521</v>
      </c>
      <c r="O126">
        <f t="shared" si="4"/>
        <v>0</v>
      </c>
      <c r="AB126">
        <f t="shared" si="5"/>
        <v>0</v>
      </c>
      <c r="AC126">
        <f t="shared" si="7"/>
        <v>0</v>
      </c>
    </row>
    <row r="127" spans="1:30">
      <c r="A127" s="1" t="s">
        <v>528</v>
      </c>
      <c r="B127" s="1" t="s">
        <v>529</v>
      </c>
      <c r="C127" s="19" t="s">
        <v>52</v>
      </c>
      <c r="D127" t="s">
        <v>63</v>
      </c>
      <c r="F127" s="1" t="s">
        <v>1402</v>
      </c>
      <c r="G127" s="17" t="s">
        <v>31</v>
      </c>
      <c r="H127">
        <v>5838338</v>
      </c>
      <c r="I127">
        <v>3</v>
      </c>
      <c r="O127">
        <f t="shared" si="4"/>
        <v>0</v>
      </c>
      <c r="AB127">
        <f t="shared" si="5"/>
        <v>0</v>
      </c>
      <c r="AC127">
        <f t="shared" si="7"/>
        <v>0</v>
      </c>
    </row>
    <row r="128" spans="1:30">
      <c r="A128" s="1" t="s">
        <v>531</v>
      </c>
      <c r="B128" s="1" t="s">
        <v>532</v>
      </c>
      <c r="C128" s="19" t="s">
        <v>52</v>
      </c>
      <c r="D128" t="s">
        <v>30</v>
      </c>
      <c r="F128" s="1" t="s">
        <v>1403</v>
      </c>
      <c r="G128" s="17" t="s">
        <v>31</v>
      </c>
      <c r="H128">
        <v>9401908</v>
      </c>
      <c r="I128">
        <v>2</v>
      </c>
      <c r="J128" t="s">
        <v>1307</v>
      </c>
      <c r="K128" t="s">
        <v>1292</v>
      </c>
      <c r="O128">
        <f t="shared" si="4"/>
        <v>0</v>
      </c>
      <c r="R128" t="s">
        <v>1293</v>
      </c>
      <c r="AB128">
        <f t="shared" si="5"/>
        <v>1</v>
      </c>
      <c r="AC128">
        <f t="shared" si="7"/>
        <v>0</v>
      </c>
    </row>
    <row r="129" spans="1:33">
      <c r="A129" s="1" t="s">
        <v>536</v>
      </c>
      <c r="B129" s="1" t="s">
        <v>537</v>
      </c>
      <c r="C129" s="19" t="s">
        <v>52</v>
      </c>
      <c r="D129" t="s">
        <v>30</v>
      </c>
      <c r="F129" s="1" t="s">
        <v>1404</v>
      </c>
      <c r="G129" s="17" t="s">
        <v>31</v>
      </c>
      <c r="H129" t="s">
        <v>1405</v>
      </c>
      <c r="I129">
        <v>2</v>
      </c>
      <c r="K129" t="s">
        <v>1292</v>
      </c>
      <c r="O129">
        <f t="shared" si="4"/>
        <v>0</v>
      </c>
      <c r="S129" t="s">
        <v>1293</v>
      </c>
      <c r="AB129">
        <f t="shared" si="5"/>
        <v>1</v>
      </c>
      <c r="AC129">
        <f t="shared" si="7"/>
        <v>0</v>
      </c>
    </row>
    <row r="130" spans="1:33">
      <c r="A130" s="1" t="s">
        <v>540</v>
      </c>
      <c r="B130" s="1" t="s">
        <v>541</v>
      </c>
      <c r="C130" s="19" t="s">
        <v>38</v>
      </c>
      <c r="D130" t="s">
        <v>39</v>
      </c>
      <c r="F130" s="1" t="s">
        <v>1291</v>
      </c>
      <c r="G130" s="17" t="s">
        <v>31</v>
      </c>
      <c r="H130">
        <v>3453182</v>
      </c>
      <c r="I130">
        <v>3</v>
      </c>
      <c r="J130" t="s">
        <v>1289</v>
      </c>
      <c r="K130" t="s">
        <v>1292</v>
      </c>
      <c r="O130">
        <f t="shared" ref="O130:O137" si="8">COUNTIF(P130:AA130,"P")</f>
        <v>1</v>
      </c>
      <c r="X130" t="s">
        <v>1294</v>
      </c>
      <c r="AB130">
        <f t="shared" si="5"/>
        <v>0</v>
      </c>
      <c r="AC130">
        <f t="shared" si="7"/>
        <v>0</v>
      </c>
    </row>
    <row r="131" spans="1:33">
      <c r="A131" s="1" t="s">
        <v>545</v>
      </c>
      <c r="B131" s="1" t="s">
        <v>546</v>
      </c>
      <c r="C131" s="19" t="s">
        <v>140</v>
      </c>
      <c r="D131" t="s">
        <v>123</v>
      </c>
      <c r="F131" s="19" t="s">
        <v>1406</v>
      </c>
      <c r="G131" s="17" t="s">
        <v>31</v>
      </c>
      <c r="H131">
        <v>18853971</v>
      </c>
      <c r="I131">
        <v>2</v>
      </c>
      <c r="J131" t="s">
        <v>1289</v>
      </c>
      <c r="K131" t="s">
        <v>1292</v>
      </c>
      <c r="O131">
        <f t="shared" si="8"/>
        <v>0</v>
      </c>
      <c r="R131" t="s">
        <v>1293</v>
      </c>
      <c r="AB131">
        <f t="shared" ref="AB131:AB147" si="9">COUNTIF(P131:AA131,"R")</f>
        <v>1</v>
      </c>
      <c r="AC131">
        <f t="shared" si="7"/>
        <v>0</v>
      </c>
      <c r="AD131" t="s">
        <v>1330</v>
      </c>
    </row>
    <row r="132" spans="1:33">
      <c r="A132" s="1" t="s">
        <v>549</v>
      </c>
      <c r="B132" s="1" t="s">
        <v>550</v>
      </c>
      <c r="C132" s="19" t="s">
        <v>68</v>
      </c>
      <c r="D132" t="s">
        <v>63</v>
      </c>
      <c r="F132" s="1" t="s">
        <v>1407</v>
      </c>
      <c r="G132" s="17" t="s">
        <v>31</v>
      </c>
      <c r="H132">
        <v>2042171</v>
      </c>
      <c r="I132">
        <v>4</v>
      </c>
      <c r="J132" t="s">
        <v>1289</v>
      </c>
      <c r="K132" t="s">
        <v>1292</v>
      </c>
      <c r="O132">
        <f t="shared" si="8"/>
        <v>0</v>
      </c>
      <c r="R132" t="s">
        <v>1293</v>
      </c>
      <c r="T132" t="s">
        <v>1293</v>
      </c>
      <c r="AB132">
        <f t="shared" si="9"/>
        <v>2</v>
      </c>
      <c r="AC132">
        <f t="shared" si="7"/>
        <v>0</v>
      </c>
    </row>
    <row r="133" spans="1:33">
      <c r="A133" s="1" t="s">
        <v>552</v>
      </c>
      <c r="B133" s="1" t="s">
        <v>553</v>
      </c>
      <c r="C133" s="19" t="s">
        <v>38</v>
      </c>
      <c r="D133" t="s">
        <v>46</v>
      </c>
      <c r="F133" s="1" t="s">
        <v>1408</v>
      </c>
      <c r="G133" s="17" t="s">
        <v>31</v>
      </c>
      <c r="H133">
        <v>8643370</v>
      </c>
      <c r="I133">
        <v>4</v>
      </c>
      <c r="K133" t="s">
        <v>1292</v>
      </c>
      <c r="O133">
        <f t="shared" si="8"/>
        <v>0</v>
      </c>
      <c r="AB133">
        <f t="shared" si="9"/>
        <v>0</v>
      </c>
      <c r="AC133">
        <f t="shared" si="7"/>
        <v>0</v>
      </c>
    </row>
    <row r="134" spans="1:33">
      <c r="A134" s="1" t="s">
        <v>555</v>
      </c>
      <c r="B134" s="1" t="s">
        <v>556</v>
      </c>
      <c r="C134" s="19" t="s">
        <v>38</v>
      </c>
      <c r="D134" t="s">
        <v>46</v>
      </c>
      <c r="F134" s="1" t="s">
        <v>1409</v>
      </c>
      <c r="G134" s="17" t="s">
        <v>31</v>
      </c>
      <c r="I134">
        <v>4</v>
      </c>
      <c r="K134" t="s">
        <v>1292</v>
      </c>
      <c r="O134">
        <f t="shared" si="8"/>
        <v>0</v>
      </c>
      <c r="W134" t="s">
        <v>1293</v>
      </c>
      <c r="AB134">
        <f t="shared" si="9"/>
        <v>1</v>
      </c>
      <c r="AC134">
        <f t="shared" ref="AC134:AC197" si="10">COUNTIF(P134:AA134,"E")</f>
        <v>0</v>
      </c>
      <c r="AD134" t="s">
        <v>1297</v>
      </c>
    </row>
    <row r="135" spans="1:33">
      <c r="A135" s="1" t="s">
        <v>559</v>
      </c>
      <c r="B135" s="1" t="s">
        <v>560</v>
      </c>
      <c r="C135" s="19" t="s">
        <v>134</v>
      </c>
      <c r="D135" t="s">
        <v>30</v>
      </c>
      <c r="F135" s="1" t="s">
        <v>1410</v>
      </c>
      <c r="G135" s="17" t="s">
        <v>31</v>
      </c>
      <c r="H135" t="s">
        <v>1411</v>
      </c>
      <c r="I135">
        <v>2</v>
      </c>
      <c r="J135" t="s">
        <v>1307</v>
      </c>
      <c r="K135" t="s">
        <v>1292</v>
      </c>
      <c r="O135">
        <f t="shared" si="8"/>
        <v>0</v>
      </c>
      <c r="U135" t="s">
        <v>1293</v>
      </c>
      <c r="AB135">
        <f t="shared" si="9"/>
        <v>1</v>
      </c>
      <c r="AC135">
        <f t="shared" si="10"/>
        <v>0</v>
      </c>
      <c r="AD135" t="s">
        <v>1300</v>
      </c>
      <c r="AG135" t="s">
        <v>31</v>
      </c>
    </row>
    <row r="136" spans="1:33">
      <c r="A136" s="1" t="s">
        <v>564</v>
      </c>
      <c r="B136" s="1" t="s">
        <v>565</v>
      </c>
      <c r="C136" s="19" t="s">
        <v>52</v>
      </c>
      <c r="D136" t="s">
        <v>39</v>
      </c>
      <c r="F136" s="1" t="s">
        <v>1412</v>
      </c>
      <c r="K136" t="s">
        <v>1292</v>
      </c>
      <c r="N136" t="s">
        <v>33</v>
      </c>
      <c r="O136">
        <f t="shared" si="8"/>
        <v>0</v>
      </c>
      <c r="AB136">
        <f t="shared" si="9"/>
        <v>0</v>
      </c>
      <c r="AC136">
        <f t="shared" si="10"/>
        <v>0</v>
      </c>
    </row>
    <row r="137" spans="1:33">
      <c r="A137" s="1" t="s">
        <v>567</v>
      </c>
      <c r="B137" s="1" t="s">
        <v>568</v>
      </c>
      <c r="C137" s="19" t="s">
        <v>52</v>
      </c>
      <c r="D137" t="s">
        <v>39</v>
      </c>
      <c r="F137" s="1" t="s">
        <v>1413</v>
      </c>
      <c r="G137" s="17" t="s">
        <v>31</v>
      </c>
      <c r="H137">
        <v>5331762</v>
      </c>
      <c r="I137">
        <v>2</v>
      </c>
      <c r="J137" t="s">
        <v>1307</v>
      </c>
      <c r="K137" t="s">
        <v>1292</v>
      </c>
      <c r="O137">
        <f t="shared" si="8"/>
        <v>0</v>
      </c>
      <c r="AB137">
        <f t="shared" si="9"/>
        <v>0</v>
      </c>
      <c r="AC137">
        <f t="shared" si="10"/>
        <v>0</v>
      </c>
    </row>
    <row r="138" spans="1:33">
      <c r="A138" s="1" t="s">
        <v>571</v>
      </c>
      <c r="B138" s="1" t="s">
        <v>572</v>
      </c>
      <c r="C138" s="19" t="s">
        <v>38</v>
      </c>
      <c r="D138" t="s">
        <v>46</v>
      </c>
      <c r="F138" s="1" t="s">
        <v>1414</v>
      </c>
      <c r="G138" s="49" t="s">
        <v>31</v>
      </c>
      <c r="H138" t="s">
        <v>1415</v>
      </c>
      <c r="I138">
        <v>4</v>
      </c>
      <c r="J138" t="s">
        <v>1289</v>
      </c>
      <c r="K138" t="s">
        <v>1416</v>
      </c>
      <c r="M138" t="s">
        <v>33</v>
      </c>
      <c r="N138" t="s">
        <v>33</v>
      </c>
      <c r="O138">
        <f>COUNTIF(P138:AA138,"P")</f>
        <v>0</v>
      </c>
      <c r="Q138" t="s">
        <v>1293</v>
      </c>
      <c r="AB138">
        <f t="shared" si="9"/>
        <v>1</v>
      </c>
      <c r="AC138">
        <f t="shared" si="10"/>
        <v>0</v>
      </c>
    </row>
    <row r="139" spans="1:33">
      <c r="A139" s="1" t="s">
        <v>576</v>
      </c>
      <c r="B139" s="1" t="s">
        <v>577</v>
      </c>
      <c r="C139" s="19" t="s">
        <v>38</v>
      </c>
      <c r="D139" t="s">
        <v>39</v>
      </c>
      <c r="F139" s="1" t="s">
        <v>1417</v>
      </c>
      <c r="G139" s="17" t="s">
        <v>31</v>
      </c>
      <c r="H139">
        <v>7965794</v>
      </c>
      <c r="I139">
        <v>2</v>
      </c>
      <c r="J139" t="s">
        <v>1307</v>
      </c>
      <c r="K139" t="s">
        <v>1292</v>
      </c>
      <c r="O139">
        <f t="shared" ref="O139:O156" si="11">COUNTIF(P139:AA139,"x")</f>
        <v>0</v>
      </c>
      <c r="T139" t="s">
        <v>1293</v>
      </c>
      <c r="AB139">
        <f t="shared" si="9"/>
        <v>1</v>
      </c>
      <c r="AC139">
        <f t="shared" si="10"/>
        <v>0</v>
      </c>
    </row>
    <row r="140" spans="1:33">
      <c r="A140" s="1" t="s">
        <v>580</v>
      </c>
      <c r="B140" s="1" t="s">
        <v>581</v>
      </c>
      <c r="C140" s="19" t="s">
        <v>68</v>
      </c>
      <c r="D140" t="s">
        <v>63</v>
      </c>
      <c r="F140" s="1" t="s">
        <v>1418</v>
      </c>
      <c r="G140" s="17" t="s">
        <v>31</v>
      </c>
      <c r="H140">
        <v>7575606</v>
      </c>
      <c r="I140">
        <v>4</v>
      </c>
      <c r="J140" t="s">
        <v>1289</v>
      </c>
      <c r="K140" t="s">
        <v>1292</v>
      </c>
      <c r="O140">
        <f t="shared" si="11"/>
        <v>0</v>
      </c>
      <c r="S140" t="s">
        <v>1293</v>
      </c>
      <c r="AB140">
        <f t="shared" si="9"/>
        <v>1</v>
      </c>
      <c r="AC140">
        <f t="shared" si="10"/>
        <v>0</v>
      </c>
    </row>
    <row r="141" spans="1:33">
      <c r="A141" s="1" t="s">
        <v>584</v>
      </c>
      <c r="B141" s="1" t="s">
        <v>585</v>
      </c>
      <c r="C141" s="19" t="s">
        <v>38</v>
      </c>
      <c r="D141" t="s">
        <v>63</v>
      </c>
      <c r="F141" s="1" t="s">
        <v>586</v>
      </c>
      <c r="G141" s="17" t="s">
        <v>31</v>
      </c>
      <c r="H141">
        <v>8660541</v>
      </c>
      <c r="I141">
        <v>2</v>
      </c>
      <c r="O141">
        <f t="shared" si="11"/>
        <v>0</v>
      </c>
      <c r="AB141">
        <f t="shared" si="9"/>
        <v>0</v>
      </c>
      <c r="AC141">
        <f t="shared" si="10"/>
        <v>0</v>
      </c>
    </row>
    <row r="142" spans="1:33">
      <c r="A142" s="1" t="s">
        <v>587</v>
      </c>
      <c r="B142" s="1" t="s">
        <v>588</v>
      </c>
      <c r="C142" s="19" t="s">
        <v>52</v>
      </c>
      <c r="D142" t="s">
        <v>63</v>
      </c>
      <c r="F142" s="1"/>
      <c r="O142">
        <f t="shared" si="11"/>
        <v>0</v>
      </c>
      <c r="AB142">
        <f t="shared" si="9"/>
        <v>0</v>
      </c>
      <c r="AC142">
        <f t="shared" si="10"/>
        <v>0</v>
      </c>
    </row>
    <row r="143" spans="1:33">
      <c r="A143" s="1" t="s">
        <v>590</v>
      </c>
      <c r="B143" s="1" t="s">
        <v>591</v>
      </c>
      <c r="C143" s="19" t="s">
        <v>38</v>
      </c>
      <c r="D143" t="s">
        <v>39</v>
      </c>
      <c r="F143" s="1" t="s">
        <v>1319</v>
      </c>
      <c r="O143">
        <f t="shared" si="11"/>
        <v>0</v>
      </c>
      <c r="AB143">
        <f t="shared" si="9"/>
        <v>0</v>
      </c>
      <c r="AC143">
        <f t="shared" si="10"/>
        <v>0</v>
      </c>
    </row>
    <row r="144" spans="1:33">
      <c r="A144" s="1" t="s">
        <v>594</v>
      </c>
      <c r="B144" s="1" t="s">
        <v>595</v>
      </c>
      <c r="C144" s="19" t="s">
        <v>140</v>
      </c>
      <c r="D144" t="s">
        <v>123</v>
      </c>
      <c r="F144" s="1" t="s">
        <v>1419</v>
      </c>
      <c r="G144" s="17" t="s">
        <v>31</v>
      </c>
      <c r="H144">
        <v>10310598</v>
      </c>
      <c r="I144">
        <v>2</v>
      </c>
      <c r="J144" t="s">
        <v>1289</v>
      </c>
      <c r="K144" t="s">
        <v>1292</v>
      </c>
      <c r="O144">
        <f t="shared" si="11"/>
        <v>0</v>
      </c>
      <c r="T144" t="s">
        <v>1293</v>
      </c>
      <c r="AB144">
        <f t="shared" si="9"/>
        <v>1</v>
      </c>
      <c r="AC144">
        <f t="shared" si="10"/>
        <v>0</v>
      </c>
    </row>
    <row r="145" spans="1:34">
      <c r="A145" s="1" t="s">
        <v>597</v>
      </c>
      <c r="B145" s="1" t="s">
        <v>598</v>
      </c>
      <c r="C145" s="19" t="s">
        <v>52</v>
      </c>
      <c r="D145" t="s">
        <v>30</v>
      </c>
      <c r="F145" s="1" t="s">
        <v>1420</v>
      </c>
      <c r="G145" s="17" t="s">
        <v>31</v>
      </c>
      <c r="H145">
        <v>537219</v>
      </c>
      <c r="I145">
        <v>4</v>
      </c>
      <c r="J145" t="s">
        <v>1289</v>
      </c>
      <c r="O145">
        <f t="shared" si="11"/>
        <v>0</v>
      </c>
      <c r="AB145">
        <f t="shared" si="9"/>
        <v>0</v>
      </c>
      <c r="AC145">
        <f t="shared" si="10"/>
        <v>0</v>
      </c>
    </row>
    <row r="146" spans="1:34">
      <c r="A146" s="1" t="s">
        <v>600</v>
      </c>
      <c r="B146" s="1" t="s">
        <v>601</v>
      </c>
      <c r="C146" s="19" t="s">
        <v>140</v>
      </c>
      <c r="D146" t="s">
        <v>123</v>
      </c>
      <c r="F146" s="1" t="s">
        <v>1421</v>
      </c>
      <c r="G146" s="17" t="s">
        <v>31</v>
      </c>
      <c r="H146">
        <v>16977899</v>
      </c>
      <c r="I146">
        <v>2</v>
      </c>
      <c r="J146" t="s">
        <v>1289</v>
      </c>
      <c r="O146">
        <f t="shared" si="11"/>
        <v>0</v>
      </c>
      <c r="AB146">
        <f t="shared" si="9"/>
        <v>0</v>
      </c>
      <c r="AC146">
        <f t="shared" si="10"/>
        <v>0</v>
      </c>
    </row>
    <row r="147" spans="1:34">
      <c r="A147" s="1" t="s">
        <v>604</v>
      </c>
      <c r="B147" s="1" t="s">
        <v>605</v>
      </c>
      <c r="C147" s="19" t="s">
        <v>52</v>
      </c>
      <c r="D147" t="s">
        <v>39</v>
      </c>
      <c r="F147" s="1" t="s">
        <v>1422</v>
      </c>
      <c r="G147" s="17" t="s">
        <v>31</v>
      </c>
      <c r="H147">
        <v>5403785</v>
      </c>
      <c r="I147">
        <v>4</v>
      </c>
      <c r="K147" t="s">
        <v>1292</v>
      </c>
      <c r="O147">
        <f t="shared" si="11"/>
        <v>0</v>
      </c>
      <c r="AB147">
        <f t="shared" si="9"/>
        <v>0</v>
      </c>
      <c r="AC147">
        <f t="shared" si="10"/>
        <v>0</v>
      </c>
      <c r="AD147" t="s">
        <v>1297</v>
      </c>
    </row>
    <row r="148" spans="1:34">
      <c r="A148" s="1" t="s">
        <v>607</v>
      </c>
      <c r="B148" s="1" t="s">
        <v>608</v>
      </c>
      <c r="C148" s="19" t="s">
        <v>52</v>
      </c>
      <c r="D148" t="s">
        <v>30</v>
      </c>
      <c r="F148" s="1" t="s">
        <v>1423</v>
      </c>
      <c r="G148" s="17" t="s">
        <v>31</v>
      </c>
      <c r="H148">
        <v>16520165</v>
      </c>
      <c r="I148">
        <v>4</v>
      </c>
      <c r="J148" t="s">
        <v>1289</v>
      </c>
      <c r="K148" t="s">
        <v>1292</v>
      </c>
      <c r="O148">
        <f t="shared" si="11"/>
        <v>0</v>
      </c>
      <c r="U148" t="s">
        <v>1294</v>
      </c>
      <c r="AB148">
        <f>COUNTIF(P148:AA148,"R")</f>
        <v>0</v>
      </c>
      <c r="AC148">
        <f t="shared" si="10"/>
        <v>0</v>
      </c>
      <c r="AD148" t="s">
        <v>1297</v>
      </c>
    </row>
    <row r="149" spans="1:34">
      <c r="A149" s="1" t="s">
        <v>611</v>
      </c>
      <c r="B149" s="1" t="s">
        <v>612</v>
      </c>
      <c r="C149" s="19" t="s">
        <v>52</v>
      </c>
      <c r="D149" t="s">
        <v>39</v>
      </c>
      <c r="F149" s="1" t="s">
        <v>1424</v>
      </c>
      <c r="G149" s="17" t="s">
        <v>31</v>
      </c>
      <c r="H149">
        <v>8436680</v>
      </c>
      <c r="I149">
        <v>6</v>
      </c>
      <c r="J149" t="s">
        <v>1307</v>
      </c>
      <c r="K149" t="s">
        <v>1292</v>
      </c>
      <c r="O149">
        <f t="shared" si="11"/>
        <v>0</v>
      </c>
      <c r="V149" t="s">
        <v>1425</v>
      </c>
      <c r="AB149">
        <f t="shared" ref="AB149:AB212" si="12">COUNTIF(P149:AA149,"R")</f>
        <v>0</v>
      </c>
      <c r="AC149">
        <f t="shared" si="10"/>
        <v>1</v>
      </c>
    </row>
    <row r="150" spans="1:34">
      <c r="A150" s="1" t="s">
        <v>615</v>
      </c>
      <c r="B150" s="1" t="s">
        <v>616</v>
      </c>
      <c r="C150" s="19" t="s">
        <v>38</v>
      </c>
      <c r="D150" t="s">
        <v>46</v>
      </c>
      <c r="F150" s="1" t="s">
        <v>1426</v>
      </c>
      <c r="O150">
        <f t="shared" si="11"/>
        <v>0</v>
      </c>
      <c r="AB150">
        <f t="shared" si="12"/>
        <v>0</v>
      </c>
      <c r="AC150">
        <f t="shared" si="10"/>
        <v>0</v>
      </c>
    </row>
    <row r="151" spans="1:34">
      <c r="A151" s="1" t="s">
        <v>619</v>
      </c>
      <c r="B151" s="1" t="s">
        <v>620</v>
      </c>
      <c r="C151" s="19" t="s">
        <v>38</v>
      </c>
      <c r="D151" t="s">
        <v>63</v>
      </c>
      <c r="F151" t="s">
        <v>1427</v>
      </c>
      <c r="G151" s="17" t="s">
        <v>31</v>
      </c>
      <c r="H151">
        <v>7503942</v>
      </c>
      <c r="I151">
        <v>2</v>
      </c>
      <c r="O151">
        <f t="shared" si="11"/>
        <v>0</v>
      </c>
      <c r="AB151">
        <f t="shared" si="12"/>
        <v>0</v>
      </c>
      <c r="AC151">
        <f t="shared" si="10"/>
        <v>0</v>
      </c>
    </row>
    <row r="152" spans="1:34">
      <c r="A152" s="1" t="s">
        <v>622</v>
      </c>
      <c r="B152" s="1" t="s">
        <v>623</v>
      </c>
      <c r="C152" s="19" t="s">
        <v>38</v>
      </c>
      <c r="D152" t="s">
        <v>39</v>
      </c>
      <c r="F152" s="1" t="s">
        <v>1428</v>
      </c>
      <c r="G152" s="17" t="s">
        <v>31</v>
      </c>
      <c r="H152">
        <v>229060</v>
      </c>
      <c r="I152">
        <v>4</v>
      </c>
      <c r="J152" t="s">
        <v>1289</v>
      </c>
      <c r="O152">
        <f t="shared" si="11"/>
        <v>0</v>
      </c>
      <c r="AB152">
        <f t="shared" si="12"/>
        <v>0</v>
      </c>
      <c r="AC152">
        <f t="shared" si="10"/>
        <v>0</v>
      </c>
      <c r="AD152" t="s">
        <v>1297</v>
      </c>
      <c r="AG152" t="s">
        <v>31</v>
      </c>
    </row>
    <row r="153" spans="1:34">
      <c r="A153" s="1" t="s">
        <v>626</v>
      </c>
      <c r="B153" s="1" t="s">
        <v>627</v>
      </c>
      <c r="C153" s="19" t="s">
        <v>52</v>
      </c>
      <c r="D153" t="s">
        <v>30</v>
      </c>
      <c r="F153" s="1" t="s">
        <v>1423</v>
      </c>
      <c r="G153" s="17" t="s">
        <v>31</v>
      </c>
      <c r="H153">
        <v>16520165</v>
      </c>
      <c r="I153">
        <v>4</v>
      </c>
      <c r="J153" t="s">
        <v>1289</v>
      </c>
      <c r="K153" t="s">
        <v>1292</v>
      </c>
      <c r="O153">
        <f t="shared" ref="O153" si="13">COUNTIF(P153:AA153,"x")</f>
        <v>0</v>
      </c>
      <c r="U153" t="s">
        <v>1294</v>
      </c>
      <c r="AB153">
        <f t="shared" si="12"/>
        <v>0</v>
      </c>
      <c r="AC153">
        <f t="shared" si="10"/>
        <v>0</v>
      </c>
      <c r="AD153" t="s">
        <v>1297</v>
      </c>
    </row>
    <row r="154" spans="1:34">
      <c r="A154" s="1" t="s">
        <v>629</v>
      </c>
      <c r="B154" s="1" t="s">
        <v>630</v>
      </c>
      <c r="C154" s="19" t="s">
        <v>38</v>
      </c>
      <c r="D154" t="s">
        <v>46</v>
      </c>
      <c r="F154" s="1" t="s">
        <v>1429</v>
      </c>
      <c r="G154" s="17" t="s">
        <v>31</v>
      </c>
      <c r="H154" t="s">
        <v>1430</v>
      </c>
      <c r="I154">
        <v>4</v>
      </c>
      <c r="J154" t="s">
        <v>1289</v>
      </c>
      <c r="K154" t="s">
        <v>1292</v>
      </c>
      <c r="L154" s="6">
        <v>44327</v>
      </c>
      <c r="O154">
        <f t="shared" si="11"/>
        <v>0</v>
      </c>
      <c r="AB154">
        <f t="shared" si="12"/>
        <v>0</v>
      </c>
      <c r="AC154">
        <f t="shared" si="10"/>
        <v>0</v>
      </c>
      <c r="AG154" t="s">
        <v>31</v>
      </c>
    </row>
    <row r="155" spans="1:34">
      <c r="A155" s="1" t="s">
        <v>632</v>
      </c>
      <c r="B155" s="1" t="s">
        <v>633</v>
      </c>
      <c r="C155" s="19" t="s">
        <v>52</v>
      </c>
      <c r="D155" t="s">
        <v>39</v>
      </c>
      <c r="F155" s="1" t="s">
        <v>1431</v>
      </c>
      <c r="G155" s="17" t="s">
        <v>31</v>
      </c>
      <c r="H155">
        <v>18793059</v>
      </c>
      <c r="I155">
        <v>3</v>
      </c>
      <c r="K155" t="s">
        <v>1292</v>
      </c>
      <c r="O155">
        <f t="shared" si="11"/>
        <v>0</v>
      </c>
      <c r="R155" t="s">
        <v>1293</v>
      </c>
      <c r="AB155">
        <f t="shared" si="12"/>
        <v>1</v>
      </c>
      <c r="AC155">
        <f t="shared" si="10"/>
        <v>0</v>
      </c>
      <c r="AG155" t="s">
        <v>33</v>
      </c>
      <c r="AH155" t="s">
        <v>33</v>
      </c>
    </row>
    <row r="156" spans="1:34">
      <c r="A156" s="1" t="s">
        <v>635</v>
      </c>
      <c r="B156" s="1" t="s">
        <v>636</v>
      </c>
      <c r="C156" s="19" t="s">
        <v>52</v>
      </c>
      <c r="D156" t="s">
        <v>30</v>
      </c>
      <c r="F156" s="1" t="s">
        <v>1318</v>
      </c>
      <c r="G156" s="17" t="s">
        <v>31</v>
      </c>
      <c r="H156">
        <v>5729952</v>
      </c>
      <c r="I156">
        <v>1</v>
      </c>
      <c r="J156" t="s">
        <v>1307</v>
      </c>
      <c r="K156" t="s">
        <v>1292</v>
      </c>
      <c r="N156" t="s">
        <v>31</v>
      </c>
      <c r="O156">
        <f t="shared" si="11"/>
        <v>0</v>
      </c>
      <c r="AB156">
        <f t="shared" si="12"/>
        <v>0</v>
      </c>
      <c r="AC156">
        <f t="shared" si="10"/>
        <v>0</v>
      </c>
      <c r="AG156" t="s">
        <v>33</v>
      </c>
    </row>
    <row r="157" spans="1:34">
      <c r="A157" s="1" t="s">
        <v>638</v>
      </c>
      <c r="B157" s="1" t="s">
        <v>639</v>
      </c>
      <c r="C157" s="19" t="s">
        <v>29</v>
      </c>
      <c r="D157" t="s">
        <v>63</v>
      </c>
      <c r="F157" s="1" t="s">
        <v>1432</v>
      </c>
      <c r="G157" s="17" t="s">
        <v>31</v>
      </c>
      <c r="H157">
        <v>14414324</v>
      </c>
      <c r="I157">
        <v>3</v>
      </c>
      <c r="J157" t="s">
        <v>1307</v>
      </c>
      <c r="K157" t="s">
        <v>1292</v>
      </c>
      <c r="O157">
        <f>COUNTIF(P157:AA157,"P")</f>
        <v>1</v>
      </c>
      <c r="Q157" t="s">
        <v>1294</v>
      </c>
      <c r="AB157">
        <f t="shared" si="12"/>
        <v>0</v>
      </c>
      <c r="AC157">
        <f t="shared" si="10"/>
        <v>0</v>
      </c>
    </row>
    <row r="158" spans="1:34">
      <c r="A158" s="1" t="s">
        <v>641</v>
      </c>
      <c r="B158" s="1" t="s">
        <v>642</v>
      </c>
      <c r="C158" s="19" t="s">
        <v>140</v>
      </c>
      <c r="D158" t="s">
        <v>123</v>
      </c>
      <c r="F158" t="s">
        <v>1433</v>
      </c>
      <c r="G158" s="17" t="s">
        <v>31</v>
      </c>
      <c r="H158">
        <v>18979097</v>
      </c>
      <c r="I158">
        <v>2</v>
      </c>
      <c r="K158" t="s">
        <v>1292</v>
      </c>
      <c r="N158" t="s">
        <v>33</v>
      </c>
      <c r="O158">
        <f t="shared" ref="O158:O221" si="14">COUNTIF(P158:AA158,"P")</f>
        <v>0</v>
      </c>
      <c r="AB158">
        <f t="shared" si="12"/>
        <v>0</v>
      </c>
      <c r="AC158">
        <f t="shared" si="10"/>
        <v>0</v>
      </c>
      <c r="AG158" t="s">
        <v>33</v>
      </c>
    </row>
    <row r="159" spans="1:34">
      <c r="A159" s="1" t="s">
        <v>646</v>
      </c>
      <c r="B159" s="1" t="s">
        <v>647</v>
      </c>
      <c r="C159" s="19" t="s">
        <v>52</v>
      </c>
      <c r="D159" t="s">
        <v>30</v>
      </c>
      <c r="F159" s="1" t="s">
        <v>1434</v>
      </c>
      <c r="G159" s="17" t="s">
        <v>31</v>
      </c>
      <c r="H159">
        <v>10821765</v>
      </c>
      <c r="I159">
        <v>2</v>
      </c>
      <c r="J159" t="s">
        <v>1307</v>
      </c>
      <c r="K159" t="s">
        <v>1292</v>
      </c>
      <c r="O159">
        <f t="shared" si="14"/>
        <v>0</v>
      </c>
      <c r="AB159">
        <f t="shared" si="12"/>
        <v>0</v>
      </c>
      <c r="AC159">
        <f t="shared" si="10"/>
        <v>0</v>
      </c>
    </row>
    <row r="160" spans="1:34">
      <c r="A160" s="1" t="s">
        <v>649</v>
      </c>
      <c r="B160" s="1" t="s">
        <v>650</v>
      </c>
      <c r="C160" s="19" t="s">
        <v>52</v>
      </c>
      <c r="D160" t="s">
        <v>30</v>
      </c>
      <c r="F160" s="1" t="s">
        <v>1435</v>
      </c>
      <c r="G160" s="17" t="s">
        <v>31</v>
      </c>
      <c r="H160" s="51" t="s">
        <v>1436</v>
      </c>
      <c r="I160">
        <v>2</v>
      </c>
      <c r="K160" t="s">
        <v>1292</v>
      </c>
      <c r="L160" s="6">
        <v>45203</v>
      </c>
      <c r="O160">
        <f t="shared" si="14"/>
        <v>0</v>
      </c>
      <c r="AB160">
        <f t="shared" si="12"/>
        <v>0</v>
      </c>
      <c r="AC160">
        <f t="shared" si="10"/>
        <v>0</v>
      </c>
      <c r="AD160" t="s">
        <v>1297</v>
      </c>
    </row>
    <row r="161" spans="1:30">
      <c r="A161" s="1" t="s">
        <v>652</v>
      </c>
      <c r="B161" s="1" t="s">
        <v>653</v>
      </c>
      <c r="C161" s="19" t="s">
        <v>68</v>
      </c>
      <c r="D161" t="s">
        <v>63</v>
      </c>
      <c r="F161" s="1" t="s">
        <v>1437</v>
      </c>
      <c r="O161">
        <f t="shared" si="14"/>
        <v>0</v>
      </c>
      <c r="AB161">
        <f t="shared" si="12"/>
        <v>0</v>
      </c>
      <c r="AC161">
        <f t="shared" si="10"/>
        <v>0</v>
      </c>
    </row>
    <row r="162" spans="1:30">
      <c r="A162" s="1" t="s">
        <v>656</v>
      </c>
      <c r="B162" s="1" t="s">
        <v>657</v>
      </c>
      <c r="C162" s="19" t="s">
        <v>68</v>
      </c>
      <c r="D162" t="s">
        <v>63</v>
      </c>
      <c r="F162" s="1" t="s">
        <v>1438</v>
      </c>
      <c r="G162" s="17" t="s">
        <v>31</v>
      </c>
      <c r="H162" t="s">
        <v>1439</v>
      </c>
      <c r="I162">
        <v>4</v>
      </c>
      <c r="J162" t="s">
        <v>1289</v>
      </c>
      <c r="K162" t="s">
        <v>1292</v>
      </c>
      <c r="O162">
        <f t="shared" si="14"/>
        <v>0</v>
      </c>
      <c r="R162" t="s">
        <v>1293</v>
      </c>
      <c r="U162" t="s">
        <v>1293</v>
      </c>
      <c r="AB162">
        <f t="shared" si="12"/>
        <v>2</v>
      </c>
      <c r="AC162">
        <f t="shared" si="10"/>
        <v>0</v>
      </c>
      <c r="AD162" t="s">
        <v>1297</v>
      </c>
    </row>
    <row r="163" spans="1:30">
      <c r="A163" s="1" t="s">
        <v>660</v>
      </c>
      <c r="B163" s="1" t="s">
        <v>661</v>
      </c>
      <c r="C163" s="19" t="s">
        <v>38</v>
      </c>
      <c r="D163" t="s">
        <v>46</v>
      </c>
      <c r="F163" s="1" t="s">
        <v>1440</v>
      </c>
      <c r="G163" s="17" t="s">
        <v>33</v>
      </c>
      <c r="J163" t="s">
        <v>1296</v>
      </c>
      <c r="K163" t="s">
        <v>1314</v>
      </c>
      <c r="O163">
        <f t="shared" si="14"/>
        <v>0</v>
      </c>
      <c r="AB163">
        <f t="shared" si="12"/>
        <v>0</v>
      </c>
      <c r="AC163">
        <f t="shared" si="10"/>
        <v>0</v>
      </c>
    </row>
    <row r="164" spans="1:30">
      <c r="A164" s="1" t="s">
        <v>664</v>
      </c>
      <c r="B164" s="1" t="s">
        <v>665</v>
      </c>
      <c r="C164" s="19" t="s">
        <v>140</v>
      </c>
      <c r="D164" t="s">
        <v>123</v>
      </c>
      <c r="F164" s="1" t="s">
        <v>1441</v>
      </c>
      <c r="G164" s="17" t="s">
        <v>31</v>
      </c>
      <c r="H164">
        <v>5146460</v>
      </c>
      <c r="I164">
        <v>2</v>
      </c>
      <c r="J164" t="s">
        <v>1289</v>
      </c>
      <c r="O164">
        <f t="shared" si="14"/>
        <v>0</v>
      </c>
      <c r="AB164">
        <f t="shared" si="12"/>
        <v>0</v>
      </c>
      <c r="AC164">
        <f t="shared" si="10"/>
        <v>0</v>
      </c>
    </row>
    <row r="165" spans="1:30">
      <c r="A165" s="1" t="s">
        <v>668</v>
      </c>
      <c r="B165" s="1" t="s">
        <v>669</v>
      </c>
      <c r="C165" s="19" t="s">
        <v>68</v>
      </c>
      <c r="D165" t="s">
        <v>63</v>
      </c>
      <c r="F165" s="1"/>
      <c r="G165" s="17" t="s">
        <v>33</v>
      </c>
      <c r="O165">
        <f t="shared" si="14"/>
        <v>0</v>
      </c>
      <c r="AB165">
        <f t="shared" si="12"/>
        <v>0</v>
      </c>
      <c r="AC165">
        <f t="shared" si="10"/>
        <v>0</v>
      </c>
    </row>
    <row r="166" spans="1:30">
      <c r="A166" s="1" t="s">
        <v>673</v>
      </c>
      <c r="B166" s="1" t="s">
        <v>674</v>
      </c>
      <c r="C166" s="19" t="s">
        <v>52</v>
      </c>
      <c r="D166" t="s">
        <v>63</v>
      </c>
      <c r="F166" s="1" t="s">
        <v>1442</v>
      </c>
      <c r="G166" s="17" t="s">
        <v>31</v>
      </c>
      <c r="H166">
        <v>18060229</v>
      </c>
      <c r="I166">
        <v>4</v>
      </c>
      <c r="J166" t="s">
        <v>1289</v>
      </c>
      <c r="K166" t="s">
        <v>1292</v>
      </c>
      <c r="O166">
        <f t="shared" si="14"/>
        <v>1</v>
      </c>
      <c r="X166" t="s">
        <v>1294</v>
      </c>
      <c r="AB166">
        <f t="shared" si="12"/>
        <v>0</v>
      </c>
      <c r="AC166">
        <f t="shared" si="10"/>
        <v>0</v>
      </c>
    </row>
    <row r="167" spans="1:30">
      <c r="A167" s="1" t="s">
        <v>676</v>
      </c>
      <c r="B167" s="1" t="s">
        <v>677</v>
      </c>
      <c r="C167" s="19" t="s">
        <v>52</v>
      </c>
      <c r="D167" t="s">
        <v>30</v>
      </c>
      <c r="F167" s="1" t="s">
        <v>1443</v>
      </c>
      <c r="G167" s="17" t="s">
        <v>31</v>
      </c>
      <c r="H167">
        <v>8637144</v>
      </c>
      <c r="I167">
        <v>4</v>
      </c>
      <c r="J167" t="s">
        <v>1289</v>
      </c>
      <c r="O167">
        <f t="shared" si="14"/>
        <v>0</v>
      </c>
      <c r="AB167">
        <f t="shared" si="12"/>
        <v>0</v>
      </c>
      <c r="AC167">
        <f t="shared" si="10"/>
        <v>0</v>
      </c>
    </row>
    <row r="168" spans="1:30">
      <c r="A168" s="1" t="s">
        <v>680</v>
      </c>
      <c r="B168" s="1" t="s">
        <v>681</v>
      </c>
      <c r="C168" s="19" t="s">
        <v>140</v>
      </c>
      <c r="D168" t="s">
        <v>123</v>
      </c>
      <c r="F168" s="1" t="s">
        <v>1444</v>
      </c>
      <c r="K168" t="s">
        <v>1292</v>
      </c>
      <c r="O168">
        <f t="shared" si="14"/>
        <v>0</v>
      </c>
      <c r="T168" t="s">
        <v>1293</v>
      </c>
      <c r="AB168">
        <f t="shared" si="12"/>
        <v>1</v>
      </c>
      <c r="AC168">
        <f t="shared" si="10"/>
        <v>0</v>
      </c>
      <c r="AD168" t="s">
        <v>1330</v>
      </c>
    </row>
    <row r="169" spans="1:30">
      <c r="A169" s="1" t="s">
        <v>684</v>
      </c>
      <c r="B169" s="1" t="s">
        <v>685</v>
      </c>
      <c r="C169" s="19" t="s">
        <v>140</v>
      </c>
      <c r="D169" t="s">
        <v>123</v>
      </c>
      <c r="F169" s="1" t="s">
        <v>1445</v>
      </c>
      <c r="G169" s="17" t="s">
        <v>31</v>
      </c>
      <c r="H169">
        <v>11718892</v>
      </c>
      <c r="I169">
        <v>1</v>
      </c>
      <c r="J169" t="s">
        <v>1307</v>
      </c>
      <c r="K169" t="s">
        <v>1292</v>
      </c>
      <c r="L169" s="6">
        <v>45463</v>
      </c>
      <c r="O169">
        <f t="shared" si="14"/>
        <v>0</v>
      </c>
      <c r="U169" t="s">
        <v>1293</v>
      </c>
      <c r="AB169">
        <f t="shared" si="12"/>
        <v>1</v>
      </c>
      <c r="AC169">
        <f t="shared" si="10"/>
        <v>0</v>
      </c>
      <c r="AD169" t="s">
        <v>1297</v>
      </c>
    </row>
    <row r="170" spans="1:30">
      <c r="A170" s="1" t="s">
        <v>687</v>
      </c>
      <c r="B170" s="1" t="s">
        <v>688</v>
      </c>
      <c r="C170" s="19" t="s">
        <v>265</v>
      </c>
      <c r="D170" t="s">
        <v>46</v>
      </c>
      <c r="F170" s="1"/>
      <c r="G170" s="17" t="s">
        <v>33</v>
      </c>
      <c r="J170" t="s">
        <v>1296</v>
      </c>
      <c r="K170" t="s">
        <v>1314</v>
      </c>
      <c r="O170">
        <f t="shared" si="14"/>
        <v>0</v>
      </c>
      <c r="AB170">
        <f t="shared" si="12"/>
        <v>0</v>
      </c>
      <c r="AC170">
        <f t="shared" si="10"/>
        <v>0</v>
      </c>
    </row>
    <row r="171" spans="1:30">
      <c r="A171" s="1" t="s">
        <v>690</v>
      </c>
      <c r="B171" s="1" t="s">
        <v>691</v>
      </c>
      <c r="C171" s="19" t="s">
        <v>52</v>
      </c>
      <c r="D171" t="s">
        <v>63</v>
      </c>
      <c r="F171" s="1" t="s">
        <v>1446</v>
      </c>
      <c r="G171" s="17" t="s">
        <v>31</v>
      </c>
      <c r="H171">
        <v>5767988</v>
      </c>
      <c r="I171">
        <v>4</v>
      </c>
      <c r="J171" t="s">
        <v>1289</v>
      </c>
      <c r="O171">
        <f t="shared" si="14"/>
        <v>0</v>
      </c>
      <c r="AB171">
        <f t="shared" si="12"/>
        <v>0</v>
      </c>
      <c r="AC171">
        <f t="shared" si="10"/>
        <v>0</v>
      </c>
    </row>
    <row r="172" spans="1:30">
      <c r="A172" s="1" t="s">
        <v>693</v>
      </c>
      <c r="B172" s="1" t="s">
        <v>694</v>
      </c>
      <c r="C172" s="19" t="s">
        <v>140</v>
      </c>
      <c r="D172" t="s">
        <v>123</v>
      </c>
      <c r="F172" s="1" t="s">
        <v>1447</v>
      </c>
      <c r="G172" s="17" t="s">
        <v>33</v>
      </c>
      <c r="K172" t="s">
        <v>1292</v>
      </c>
      <c r="N172" t="s">
        <v>31</v>
      </c>
      <c r="O172">
        <f t="shared" si="14"/>
        <v>0</v>
      </c>
      <c r="S172" t="s">
        <v>1293</v>
      </c>
      <c r="AB172">
        <f t="shared" si="12"/>
        <v>1</v>
      </c>
      <c r="AC172">
        <f t="shared" si="10"/>
        <v>0</v>
      </c>
    </row>
    <row r="173" spans="1:30">
      <c r="A173" s="1" t="s">
        <v>696</v>
      </c>
      <c r="B173" s="1" t="s">
        <v>697</v>
      </c>
      <c r="C173" s="19" t="s">
        <v>52</v>
      </c>
      <c r="D173" t="s">
        <v>39</v>
      </c>
      <c r="F173" s="1" t="s">
        <v>1312</v>
      </c>
      <c r="G173" s="17" t="s">
        <v>33</v>
      </c>
      <c r="O173">
        <f t="shared" si="14"/>
        <v>0</v>
      </c>
      <c r="AB173">
        <f t="shared" si="12"/>
        <v>0</v>
      </c>
      <c r="AC173">
        <f t="shared" si="10"/>
        <v>0</v>
      </c>
    </row>
    <row r="174" spans="1:30">
      <c r="A174" s="1" t="s">
        <v>699</v>
      </c>
      <c r="B174" s="1" t="s">
        <v>700</v>
      </c>
      <c r="C174" s="19" t="s">
        <v>140</v>
      </c>
      <c r="D174" t="s">
        <v>123</v>
      </c>
      <c r="F174" s="1" t="s">
        <v>1448</v>
      </c>
      <c r="J174" t="s">
        <v>1296</v>
      </c>
      <c r="K174" t="s">
        <v>1352</v>
      </c>
      <c r="O174">
        <f t="shared" si="14"/>
        <v>0</v>
      </c>
      <c r="AB174">
        <f t="shared" si="12"/>
        <v>0</v>
      </c>
      <c r="AC174">
        <f t="shared" si="10"/>
        <v>0</v>
      </c>
      <c r="AD174" t="s">
        <v>1297</v>
      </c>
    </row>
    <row r="175" spans="1:30">
      <c r="A175" s="1" t="s">
        <v>702</v>
      </c>
      <c r="B175" s="1" t="s">
        <v>703</v>
      </c>
      <c r="C175" s="19" t="s">
        <v>38</v>
      </c>
      <c r="D175" t="s">
        <v>63</v>
      </c>
      <c r="F175" s="1" t="s">
        <v>1449</v>
      </c>
      <c r="G175" s="17" t="s">
        <v>31</v>
      </c>
      <c r="H175">
        <v>2460772</v>
      </c>
      <c r="I175">
        <v>2</v>
      </c>
      <c r="J175" t="s">
        <v>1307</v>
      </c>
      <c r="K175" t="s">
        <v>1292</v>
      </c>
      <c r="O175">
        <f t="shared" si="14"/>
        <v>0</v>
      </c>
      <c r="S175" t="s">
        <v>1293</v>
      </c>
      <c r="AB175">
        <f t="shared" si="12"/>
        <v>1</v>
      </c>
      <c r="AC175">
        <f t="shared" si="10"/>
        <v>0</v>
      </c>
    </row>
    <row r="176" spans="1:30">
      <c r="A176" s="1" t="s">
        <v>705</v>
      </c>
      <c r="B176" s="1" t="s">
        <v>706</v>
      </c>
      <c r="C176" s="19" t="s">
        <v>52</v>
      </c>
      <c r="D176" t="s">
        <v>39</v>
      </c>
      <c r="F176" s="1"/>
      <c r="O176">
        <f t="shared" si="14"/>
        <v>0</v>
      </c>
      <c r="AB176">
        <f t="shared" si="12"/>
        <v>0</v>
      </c>
      <c r="AC176">
        <f t="shared" si="10"/>
        <v>0</v>
      </c>
    </row>
    <row r="177" spans="1:33">
      <c r="A177" s="1" t="s">
        <v>707</v>
      </c>
      <c r="B177" s="1" t="s">
        <v>708</v>
      </c>
      <c r="C177" s="19" t="s">
        <v>52</v>
      </c>
      <c r="D177" t="s">
        <v>63</v>
      </c>
      <c r="F177" s="1" t="s">
        <v>1450</v>
      </c>
      <c r="G177" s="17" t="s">
        <v>31</v>
      </c>
      <c r="H177">
        <v>11552052</v>
      </c>
      <c r="I177">
        <v>3</v>
      </c>
      <c r="K177" t="s">
        <v>1292</v>
      </c>
      <c r="O177">
        <f t="shared" si="14"/>
        <v>1</v>
      </c>
      <c r="R177" t="s">
        <v>1293</v>
      </c>
      <c r="X177" t="s">
        <v>1294</v>
      </c>
      <c r="AB177">
        <f t="shared" si="12"/>
        <v>1</v>
      </c>
      <c r="AC177">
        <f t="shared" si="10"/>
        <v>0</v>
      </c>
      <c r="AD177" t="s">
        <v>1297</v>
      </c>
    </row>
    <row r="178" spans="1:33">
      <c r="A178" s="1" t="s">
        <v>710</v>
      </c>
      <c r="B178" s="1" t="s">
        <v>711</v>
      </c>
      <c r="C178" s="19" t="s">
        <v>38</v>
      </c>
      <c r="D178" t="s">
        <v>39</v>
      </c>
      <c r="F178" s="1" t="s">
        <v>712</v>
      </c>
      <c r="G178" s="17" t="s">
        <v>31</v>
      </c>
      <c r="H178">
        <v>5680792</v>
      </c>
      <c r="I178">
        <v>2</v>
      </c>
      <c r="J178" t="s">
        <v>1296</v>
      </c>
      <c r="K178" t="s">
        <v>1292</v>
      </c>
      <c r="O178">
        <f t="shared" si="14"/>
        <v>1</v>
      </c>
      <c r="S178" t="s">
        <v>1294</v>
      </c>
      <c r="AB178">
        <f t="shared" si="12"/>
        <v>0</v>
      </c>
      <c r="AC178">
        <f t="shared" si="10"/>
        <v>0</v>
      </c>
    </row>
    <row r="179" spans="1:33">
      <c r="A179" s="1" t="s">
        <v>713</v>
      </c>
      <c r="B179" s="1" t="s">
        <v>714</v>
      </c>
      <c r="C179" s="19" t="s">
        <v>52</v>
      </c>
      <c r="D179" t="s">
        <v>39</v>
      </c>
      <c r="F179" s="19" t="s">
        <v>715</v>
      </c>
      <c r="G179" s="17" t="s">
        <v>31</v>
      </c>
      <c r="H179" t="s">
        <v>1451</v>
      </c>
      <c r="I179">
        <v>4</v>
      </c>
      <c r="O179">
        <f t="shared" si="14"/>
        <v>0</v>
      </c>
      <c r="AB179">
        <f t="shared" si="12"/>
        <v>0</v>
      </c>
      <c r="AC179">
        <f t="shared" si="10"/>
        <v>0</v>
      </c>
    </row>
    <row r="180" spans="1:33">
      <c r="A180" s="1" t="s">
        <v>716</v>
      </c>
      <c r="B180" s="1" t="s">
        <v>717</v>
      </c>
      <c r="C180" s="19" t="s">
        <v>29</v>
      </c>
      <c r="D180" t="s">
        <v>63</v>
      </c>
      <c r="F180" s="1" t="s">
        <v>1452</v>
      </c>
      <c r="G180" s="17" t="s">
        <v>31</v>
      </c>
      <c r="H180">
        <v>3585703</v>
      </c>
      <c r="I180">
        <v>3</v>
      </c>
      <c r="J180" t="s">
        <v>1289</v>
      </c>
      <c r="K180" t="s">
        <v>1292</v>
      </c>
      <c r="O180">
        <f t="shared" si="14"/>
        <v>0</v>
      </c>
      <c r="R180" t="s">
        <v>1293</v>
      </c>
      <c r="AB180">
        <f t="shared" si="12"/>
        <v>1</v>
      </c>
      <c r="AC180">
        <f t="shared" si="10"/>
        <v>0</v>
      </c>
      <c r="AD180" t="s">
        <v>1300</v>
      </c>
    </row>
    <row r="181" spans="1:33">
      <c r="A181" s="1" t="s">
        <v>719</v>
      </c>
      <c r="B181" s="1" t="s">
        <v>720</v>
      </c>
      <c r="C181" s="19" t="s">
        <v>29</v>
      </c>
      <c r="D181" t="s">
        <v>63</v>
      </c>
      <c r="F181" s="1" t="s">
        <v>1311</v>
      </c>
      <c r="G181" s="17" t="s">
        <v>31</v>
      </c>
      <c r="H181">
        <v>3334636</v>
      </c>
      <c r="I181">
        <v>6</v>
      </c>
      <c r="J181" t="s">
        <v>1289</v>
      </c>
      <c r="K181" t="s">
        <v>1292</v>
      </c>
      <c r="O181">
        <f t="shared" si="14"/>
        <v>1</v>
      </c>
      <c r="U181" t="s">
        <v>1293</v>
      </c>
      <c r="X181" t="s">
        <v>1294</v>
      </c>
      <c r="AB181">
        <f t="shared" si="12"/>
        <v>1</v>
      </c>
      <c r="AC181">
        <f t="shared" si="10"/>
        <v>0</v>
      </c>
      <c r="AD181" t="s">
        <v>1300</v>
      </c>
    </row>
    <row r="182" spans="1:33">
      <c r="A182" s="1" t="s">
        <v>722</v>
      </c>
      <c r="B182" s="1" t="s">
        <v>723</v>
      </c>
      <c r="C182" s="19" t="s">
        <v>140</v>
      </c>
      <c r="D182" t="s">
        <v>123</v>
      </c>
      <c r="F182" s="1" t="s">
        <v>1453</v>
      </c>
      <c r="G182" s="17" t="s">
        <v>31</v>
      </c>
      <c r="H182">
        <v>11986898</v>
      </c>
      <c r="I182">
        <v>3</v>
      </c>
      <c r="J182" t="s">
        <v>1289</v>
      </c>
      <c r="O182">
        <f t="shared" si="14"/>
        <v>0</v>
      </c>
      <c r="AB182">
        <f t="shared" si="12"/>
        <v>0</v>
      </c>
      <c r="AC182">
        <f t="shared" si="10"/>
        <v>0</v>
      </c>
      <c r="AD182" t="s">
        <v>1330</v>
      </c>
    </row>
    <row r="183" spans="1:33">
      <c r="A183" s="1" t="s">
        <v>726</v>
      </c>
      <c r="B183" s="1" t="s">
        <v>727</v>
      </c>
      <c r="C183" s="19" t="s">
        <v>140</v>
      </c>
      <c r="D183" t="s">
        <v>123</v>
      </c>
      <c r="F183" s="1" t="s">
        <v>1454</v>
      </c>
      <c r="J183" t="s">
        <v>1289</v>
      </c>
      <c r="O183">
        <f t="shared" si="14"/>
        <v>0</v>
      </c>
      <c r="AB183">
        <f t="shared" si="12"/>
        <v>0</v>
      </c>
      <c r="AC183">
        <f t="shared" si="10"/>
        <v>0</v>
      </c>
    </row>
    <row r="184" spans="1:33">
      <c r="A184" s="1" t="s">
        <v>729</v>
      </c>
      <c r="B184" s="1" t="s">
        <v>730</v>
      </c>
      <c r="C184" s="19" t="s">
        <v>140</v>
      </c>
      <c r="D184" t="s">
        <v>123</v>
      </c>
      <c r="F184" s="1"/>
      <c r="J184" t="s">
        <v>1296</v>
      </c>
      <c r="K184" t="s">
        <v>1352</v>
      </c>
      <c r="O184">
        <f t="shared" si="14"/>
        <v>0</v>
      </c>
      <c r="AB184">
        <f t="shared" si="12"/>
        <v>0</v>
      </c>
      <c r="AC184">
        <f t="shared" si="10"/>
        <v>0</v>
      </c>
    </row>
    <row r="185" spans="1:33">
      <c r="A185" s="1" t="s">
        <v>733</v>
      </c>
      <c r="B185" s="1" t="s">
        <v>734</v>
      </c>
      <c r="C185" s="19" t="s">
        <v>29</v>
      </c>
      <c r="D185" t="s">
        <v>735</v>
      </c>
      <c r="F185" s="1" t="s">
        <v>1455</v>
      </c>
      <c r="G185" s="17" t="s">
        <v>31</v>
      </c>
      <c r="H185">
        <v>2705498</v>
      </c>
      <c r="I185">
        <v>4</v>
      </c>
      <c r="J185" t="s">
        <v>1307</v>
      </c>
      <c r="K185" t="s">
        <v>1292</v>
      </c>
      <c r="O185">
        <f t="shared" si="14"/>
        <v>1</v>
      </c>
      <c r="R185" t="s">
        <v>1294</v>
      </c>
      <c r="AB185">
        <f t="shared" si="12"/>
        <v>0</v>
      </c>
      <c r="AC185">
        <f t="shared" si="10"/>
        <v>0</v>
      </c>
    </row>
    <row r="186" spans="1:33">
      <c r="A186" s="1" t="s">
        <v>737</v>
      </c>
      <c r="B186" s="1" t="s">
        <v>738</v>
      </c>
      <c r="C186" s="19" t="s">
        <v>52</v>
      </c>
      <c r="D186" t="s">
        <v>39</v>
      </c>
      <c r="F186" s="1"/>
      <c r="K186" t="s">
        <v>1314</v>
      </c>
      <c r="O186">
        <f t="shared" si="14"/>
        <v>0</v>
      </c>
      <c r="AB186">
        <f t="shared" si="12"/>
        <v>0</v>
      </c>
      <c r="AC186">
        <f t="shared" si="10"/>
        <v>0</v>
      </c>
    </row>
    <row r="187" spans="1:33">
      <c r="A187" s="1" t="s">
        <v>740</v>
      </c>
      <c r="B187" s="1" t="s">
        <v>741</v>
      </c>
      <c r="C187" s="19" t="s">
        <v>38</v>
      </c>
      <c r="D187" t="s">
        <v>46</v>
      </c>
      <c r="F187" s="1"/>
      <c r="K187" t="s">
        <v>1314</v>
      </c>
      <c r="O187">
        <f t="shared" si="14"/>
        <v>0</v>
      </c>
      <c r="AB187">
        <f t="shared" si="12"/>
        <v>0</v>
      </c>
      <c r="AC187">
        <f t="shared" si="10"/>
        <v>0</v>
      </c>
    </row>
    <row r="188" spans="1:33">
      <c r="A188" s="1" t="s">
        <v>743</v>
      </c>
      <c r="B188" s="1" t="s">
        <v>744</v>
      </c>
      <c r="C188" s="19" t="s">
        <v>52</v>
      </c>
      <c r="D188" t="s">
        <v>39</v>
      </c>
      <c r="F188" s="1" t="s">
        <v>1456</v>
      </c>
      <c r="G188" s="17" t="s">
        <v>31</v>
      </c>
      <c r="H188" t="s">
        <v>1457</v>
      </c>
      <c r="I188">
        <v>4</v>
      </c>
      <c r="J188" t="s">
        <v>1289</v>
      </c>
      <c r="K188" t="s">
        <v>1292</v>
      </c>
      <c r="O188">
        <f t="shared" si="14"/>
        <v>1</v>
      </c>
      <c r="P188" t="s">
        <v>1293</v>
      </c>
      <c r="R188" t="s">
        <v>1293</v>
      </c>
      <c r="T188" t="s">
        <v>1293</v>
      </c>
      <c r="X188" t="s">
        <v>1294</v>
      </c>
      <c r="AB188">
        <f t="shared" si="12"/>
        <v>3</v>
      </c>
      <c r="AC188">
        <f t="shared" si="10"/>
        <v>0</v>
      </c>
    </row>
    <row r="189" spans="1:33">
      <c r="A189" s="1" t="s">
        <v>746</v>
      </c>
      <c r="B189" s="1" t="s">
        <v>747</v>
      </c>
      <c r="C189" s="19" t="s">
        <v>140</v>
      </c>
      <c r="D189" t="s">
        <v>123</v>
      </c>
      <c r="F189" s="1" t="s">
        <v>1458</v>
      </c>
      <c r="G189" s="17" t="s">
        <v>31</v>
      </c>
      <c r="H189" t="s">
        <v>1459</v>
      </c>
      <c r="I189">
        <v>2</v>
      </c>
      <c r="J189" t="s">
        <v>1289</v>
      </c>
      <c r="K189" t="s">
        <v>1292</v>
      </c>
      <c r="O189">
        <f t="shared" si="14"/>
        <v>0</v>
      </c>
      <c r="R189" t="s">
        <v>1293</v>
      </c>
      <c r="AB189">
        <f t="shared" si="12"/>
        <v>1</v>
      </c>
      <c r="AC189">
        <f t="shared" si="10"/>
        <v>0</v>
      </c>
      <c r="AD189" t="s">
        <v>1330</v>
      </c>
    </row>
    <row r="190" spans="1:33">
      <c r="A190" s="1" t="s">
        <v>751</v>
      </c>
      <c r="B190" s="1" t="s">
        <v>752</v>
      </c>
      <c r="C190" s="19" t="s">
        <v>29</v>
      </c>
      <c r="D190" t="s">
        <v>39</v>
      </c>
      <c r="F190" s="1" t="s">
        <v>1460</v>
      </c>
      <c r="O190">
        <f t="shared" si="14"/>
        <v>0</v>
      </c>
      <c r="AB190">
        <f t="shared" si="12"/>
        <v>0</v>
      </c>
      <c r="AC190">
        <f t="shared" si="10"/>
        <v>0</v>
      </c>
      <c r="AD190" t="s">
        <v>1297</v>
      </c>
    </row>
    <row r="191" spans="1:33">
      <c r="A191" s="1" t="s">
        <v>754</v>
      </c>
      <c r="B191" s="1" t="s">
        <v>755</v>
      </c>
      <c r="C191" s="19" t="s">
        <v>52</v>
      </c>
      <c r="D191" t="s">
        <v>63</v>
      </c>
      <c r="F191" s="1"/>
      <c r="O191">
        <f t="shared" si="14"/>
        <v>0</v>
      </c>
      <c r="AB191">
        <f t="shared" si="12"/>
        <v>0</v>
      </c>
      <c r="AC191">
        <f t="shared" si="10"/>
        <v>0</v>
      </c>
    </row>
    <row r="192" spans="1:33">
      <c r="A192" s="1" t="s">
        <v>759</v>
      </c>
      <c r="B192" s="1" t="s">
        <v>760</v>
      </c>
      <c r="C192" s="19" t="s">
        <v>52</v>
      </c>
      <c r="D192" t="s">
        <v>63</v>
      </c>
      <c r="F192" s="1" t="s">
        <v>1461</v>
      </c>
      <c r="G192" s="17" t="s">
        <v>31</v>
      </c>
      <c r="H192" t="s">
        <v>1462</v>
      </c>
      <c r="I192">
        <v>4</v>
      </c>
      <c r="J192" t="s">
        <v>1289</v>
      </c>
      <c r="K192" t="s">
        <v>1352</v>
      </c>
      <c r="O192">
        <f t="shared" si="14"/>
        <v>0</v>
      </c>
      <c r="AB192">
        <f t="shared" si="12"/>
        <v>0</v>
      </c>
      <c r="AC192">
        <f t="shared" si="10"/>
        <v>0</v>
      </c>
      <c r="AG192" t="s">
        <v>31</v>
      </c>
    </row>
    <row r="193" spans="1:30">
      <c r="A193" s="1" t="s">
        <v>765</v>
      </c>
      <c r="B193" s="1" t="s">
        <v>766</v>
      </c>
      <c r="C193" s="19" t="s">
        <v>52</v>
      </c>
      <c r="D193" t="s">
        <v>63</v>
      </c>
      <c r="F193" s="1" t="s">
        <v>1463</v>
      </c>
      <c r="G193" s="17" t="s">
        <v>31</v>
      </c>
      <c r="H193">
        <v>7496566</v>
      </c>
      <c r="I193">
        <v>4</v>
      </c>
      <c r="J193" t="s">
        <v>1289</v>
      </c>
      <c r="L193" s="6">
        <v>45229</v>
      </c>
      <c r="O193">
        <f t="shared" si="14"/>
        <v>0</v>
      </c>
      <c r="AB193">
        <f t="shared" si="12"/>
        <v>0</v>
      </c>
      <c r="AC193">
        <f t="shared" si="10"/>
        <v>0</v>
      </c>
    </row>
    <row r="194" spans="1:30">
      <c r="A194" s="1" t="s">
        <v>768</v>
      </c>
      <c r="B194" s="1" t="s">
        <v>769</v>
      </c>
      <c r="C194" s="19" t="s">
        <v>29</v>
      </c>
      <c r="D194" t="s">
        <v>63</v>
      </c>
      <c r="F194" s="1" t="s">
        <v>1464</v>
      </c>
      <c r="J194" t="s">
        <v>1296</v>
      </c>
      <c r="K194" t="s">
        <v>1314</v>
      </c>
      <c r="O194">
        <f t="shared" si="14"/>
        <v>0</v>
      </c>
      <c r="AB194">
        <f t="shared" si="12"/>
        <v>0</v>
      </c>
      <c r="AC194">
        <f t="shared" si="10"/>
        <v>0</v>
      </c>
    </row>
    <row r="195" spans="1:30">
      <c r="A195" s="1" t="s">
        <v>772</v>
      </c>
      <c r="B195" s="1" t="s">
        <v>773</v>
      </c>
      <c r="C195" s="19" t="s">
        <v>68</v>
      </c>
      <c r="D195" t="s">
        <v>63</v>
      </c>
      <c r="F195" s="1"/>
      <c r="O195">
        <f t="shared" si="14"/>
        <v>0</v>
      </c>
      <c r="AB195">
        <f t="shared" si="12"/>
        <v>0</v>
      </c>
      <c r="AC195">
        <f t="shared" si="10"/>
        <v>0</v>
      </c>
    </row>
    <row r="196" spans="1:30">
      <c r="A196" s="1" t="s">
        <v>776</v>
      </c>
      <c r="B196" s="1" t="s">
        <v>777</v>
      </c>
      <c r="C196" s="19" t="s">
        <v>52</v>
      </c>
      <c r="D196" t="s">
        <v>39</v>
      </c>
      <c r="F196" s="1"/>
      <c r="O196">
        <f t="shared" si="14"/>
        <v>0</v>
      </c>
      <c r="AB196">
        <f t="shared" si="12"/>
        <v>0</v>
      </c>
      <c r="AC196">
        <f t="shared" si="10"/>
        <v>0</v>
      </c>
    </row>
    <row r="197" spans="1:30">
      <c r="A197" s="1" t="s">
        <v>779</v>
      </c>
      <c r="B197" s="1" t="s">
        <v>780</v>
      </c>
      <c r="C197" s="19" t="s">
        <v>52</v>
      </c>
      <c r="D197" t="s">
        <v>63</v>
      </c>
      <c r="F197" s="1" t="s">
        <v>1465</v>
      </c>
      <c r="G197" s="17" t="s">
        <v>31</v>
      </c>
      <c r="H197">
        <v>3423310</v>
      </c>
      <c r="I197">
        <v>3</v>
      </c>
      <c r="J197" t="s">
        <v>1289</v>
      </c>
      <c r="K197" t="s">
        <v>1292</v>
      </c>
      <c r="O197">
        <f t="shared" si="14"/>
        <v>0</v>
      </c>
      <c r="R197" t="s">
        <v>1293</v>
      </c>
      <c r="X197" t="s">
        <v>1293</v>
      </c>
      <c r="AB197">
        <f t="shared" si="12"/>
        <v>2</v>
      </c>
      <c r="AC197">
        <f t="shared" si="10"/>
        <v>0</v>
      </c>
    </row>
    <row r="198" spans="1:30">
      <c r="A198" s="1" t="s">
        <v>782</v>
      </c>
      <c r="B198" s="1" t="s">
        <v>783</v>
      </c>
      <c r="C198" s="19" t="s">
        <v>29</v>
      </c>
      <c r="D198" t="s">
        <v>63</v>
      </c>
      <c r="F198" s="1"/>
      <c r="K198" t="s">
        <v>1314</v>
      </c>
      <c r="O198">
        <f t="shared" si="14"/>
        <v>0</v>
      </c>
      <c r="AB198">
        <f t="shared" si="12"/>
        <v>0</v>
      </c>
      <c r="AC198">
        <f t="shared" ref="AC198:AC214" si="15">COUNTIF(P198:AA198,"E")</f>
        <v>0</v>
      </c>
    </row>
    <row r="199" spans="1:30">
      <c r="A199" s="1" t="s">
        <v>786</v>
      </c>
      <c r="B199" s="1" t="s">
        <v>787</v>
      </c>
      <c r="C199" s="19" t="s">
        <v>52</v>
      </c>
      <c r="D199" t="s">
        <v>39</v>
      </c>
      <c r="O199">
        <f t="shared" si="14"/>
        <v>0</v>
      </c>
      <c r="AB199">
        <f t="shared" si="12"/>
        <v>0</v>
      </c>
      <c r="AC199">
        <f t="shared" si="15"/>
        <v>0</v>
      </c>
    </row>
    <row r="200" spans="1:30">
      <c r="A200" s="1" t="s">
        <v>789</v>
      </c>
      <c r="B200" s="1" t="s">
        <v>790</v>
      </c>
      <c r="C200" s="19" t="s">
        <v>52</v>
      </c>
      <c r="D200" t="s">
        <v>39</v>
      </c>
      <c r="F200" s="1" t="s">
        <v>1466</v>
      </c>
      <c r="O200">
        <f t="shared" si="14"/>
        <v>0</v>
      </c>
      <c r="AB200">
        <f t="shared" si="12"/>
        <v>0</v>
      </c>
      <c r="AC200">
        <f t="shared" si="15"/>
        <v>0</v>
      </c>
    </row>
    <row r="201" spans="1:30">
      <c r="A201" s="1" t="s">
        <v>793</v>
      </c>
      <c r="B201" s="1" t="s">
        <v>794</v>
      </c>
      <c r="C201" s="19" t="s">
        <v>140</v>
      </c>
      <c r="D201" t="s">
        <v>123</v>
      </c>
      <c r="F201" s="1" t="s">
        <v>1467</v>
      </c>
      <c r="G201" s="17" t="s">
        <v>31</v>
      </c>
      <c r="H201">
        <v>13978436</v>
      </c>
      <c r="I201">
        <v>2</v>
      </c>
      <c r="J201" t="s">
        <v>1307</v>
      </c>
      <c r="K201" t="s">
        <v>1292</v>
      </c>
      <c r="L201" s="6">
        <v>45252</v>
      </c>
      <c r="O201">
        <f t="shared" si="14"/>
        <v>0</v>
      </c>
      <c r="S201" t="s">
        <v>1425</v>
      </c>
      <c r="AB201">
        <f t="shared" si="12"/>
        <v>0</v>
      </c>
      <c r="AC201">
        <f t="shared" si="15"/>
        <v>1</v>
      </c>
    </row>
    <row r="202" spans="1:30">
      <c r="A202" s="1" t="s">
        <v>796</v>
      </c>
      <c r="B202" s="1" t="s">
        <v>797</v>
      </c>
      <c r="C202" s="19" t="s">
        <v>140</v>
      </c>
      <c r="D202" t="s">
        <v>63</v>
      </c>
      <c r="F202" s="1" t="s">
        <v>1468</v>
      </c>
      <c r="G202" s="17" t="s">
        <v>31</v>
      </c>
      <c r="H202">
        <v>11467024</v>
      </c>
      <c r="I202">
        <v>4</v>
      </c>
      <c r="K202" t="s">
        <v>1292</v>
      </c>
      <c r="O202">
        <f t="shared" si="14"/>
        <v>1</v>
      </c>
      <c r="V202" t="s">
        <v>1294</v>
      </c>
      <c r="AB202">
        <f t="shared" si="12"/>
        <v>0</v>
      </c>
      <c r="AC202">
        <f t="shared" si="15"/>
        <v>0</v>
      </c>
      <c r="AD202" t="s">
        <v>1330</v>
      </c>
    </row>
    <row r="203" spans="1:30">
      <c r="A203" s="1" t="s">
        <v>800</v>
      </c>
      <c r="B203" s="1" t="s">
        <v>801</v>
      </c>
      <c r="C203" s="19" t="s">
        <v>140</v>
      </c>
      <c r="D203" t="s">
        <v>123</v>
      </c>
      <c r="F203" s="1" t="s">
        <v>1469</v>
      </c>
      <c r="G203" s="17" t="s">
        <v>31</v>
      </c>
      <c r="H203">
        <v>15550820</v>
      </c>
      <c r="I203">
        <v>1</v>
      </c>
      <c r="J203" t="s">
        <v>1307</v>
      </c>
      <c r="K203" t="s">
        <v>1292</v>
      </c>
      <c r="O203">
        <f t="shared" si="14"/>
        <v>0</v>
      </c>
      <c r="R203" t="s">
        <v>1293</v>
      </c>
      <c r="AB203">
        <f t="shared" si="12"/>
        <v>1</v>
      </c>
      <c r="AC203">
        <f t="shared" si="15"/>
        <v>0</v>
      </c>
    </row>
    <row r="204" spans="1:30">
      <c r="A204" s="1" t="s">
        <v>804</v>
      </c>
      <c r="B204" s="1" t="s">
        <v>805</v>
      </c>
      <c r="C204" s="19" t="s">
        <v>140</v>
      </c>
      <c r="D204" t="s">
        <v>123</v>
      </c>
      <c r="F204" s="1"/>
      <c r="O204">
        <f t="shared" si="14"/>
        <v>0</v>
      </c>
      <c r="AB204">
        <f t="shared" si="12"/>
        <v>0</v>
      </c>
      <c r="AC204">
        <f t="shared" si="15"/>
        <v>0</v>
      </c>
      <c r="AD204" t="s">
        <v>1330</v>
      </c>
    </row>
    <row r="205" spans="1:30">
      <c r="A205" s="1" t="s">
        <v>810</v>
      </c>
      <c r="B205" s="1" t="s">
        <v>811</v>
      </c>
      <c r="C205" s="19" t="s">
        <v>140</v>
      </c>
      <c r="D205" t="s">
        <v>123</v>
      </c>
      <c r="F205" s="1" t="s">
        <v>1470</v>
      </c>
      <c r="K205" t="s">
        <v>1292</v>
      </c>
      <c r="L205" s="6">
        <v>45422</v>
      </c>
      <c r="O205">
        <f t="shared" si="14"/>
        <v>0</v>
      </c>
      <c r="T205" t="s">
        <v>1293</v>
      </c>
      <c r="AB205">
        <f t="shared" si="12"/>
        <v>1</v>
      </c>
      <c r="AC205">
        <f t="shared" si="15"/>
        <v>0</v>
      </c>
      <c r="AD205" t="s">
        <v>1330</v>
      </c>
    </row>
    <row r="206" spans="1:30">
      <c r="A206" s="1" t="s">
        <v>814</v>
      </c>
      <c r="B206" s="1" t="s">
        <v>815</v>
      </c>
      <c r="C206" s="19" t="s">
        <v>140</v>
      </c>
      <c r="D206" t="s">
        <v>123</v>
      </c>
      <c r="F206" t="s">
        <v>1471</v>
      </c>
      <c r="G206" s="17" t="s">
        <v>31</v>
      </c>
      <c r="H206">
        <v>17860605</v>
      </c>
      <c r="I206">
        <v>2</v>
      </c>
      <c r="K206" t="s">
        <v>1292</v>
      </c>
      <c r="N206" t="s">
        <v>31</v>
      </c>
      <c r="O206">
        <f t="shared" si="14"/>
        <v>1</v>
      </c>
      <c r="W206" t="s">
        <v>1294</v>
      </c>
      <c r="AB206">
        <f t="shared" si="12"/>
        <v>0</v>
      </c>
      <c r="AC206">
        <f t="shared" si="15"/>
        <v>0</v>
      </c>
    </row>
    <row r="207" spans="1:30">
      <c r="A207" s="1" t="s">
        <v>817</v>
      </c>
      <c r="B207" s="1" t="s">
        <v>818</v>
      </c>
      <c r="C207" s="19" t="s">
        <v>52</v>
      </c>
      <c r="D207" t="s">
        <v>39</v>
      </c>
      <c r="F207" s="1" t="s">
        <v>1472</v>
      </c>
      <c r="G207" s="17" t="s">
        <v>31</v>
      </c>
      <c r="H207">
        <v>18010363</v>
      </c>
      <c r="I207">
        <v>4</v>
      </c>
      <c r="K207" t="s">
        <v>1292</v>
      </c>
      <c r="O207">
        <f t="shared" si="14"/>
        <v>0</v>
      </c>
      <c r="Q207" t="s">
        <v>1293</v>
      </c>
      <c r="T207" t="s">
        <v>1293</v>
      </c>
      <c r="AB207">
        <f t="shared" si="12"/>
        <v>2</v>
      </c>
      <c r="AC207">
        <f t="shared" si="15"/>
        <v>0</v>
      </c>
    </row>
    <row r="208" spans="1:30">
      <c r="A208" s="1" t="s">
        <v>820</v>
      </c>
      <c r="B208" s="1" t="s">
        <v>821</v>
      </c>
      <c r="C208" s="19" t="s">
        <v>140</v>
      </c>
      <c r="D208" t="s">
        <v>123</v>
      </c>
      <c r="F208" s="1" t="s">
        <v>1473</v>
      </c>
      <c r="G208" s="17" t="s">
        <v>31</v>
      </c>
      <c r="H208">
        <v>5052892</v>
      </c>
      <c r="I208">
        <v>3</v>
      </c>
      <c r="J208" t="s">
        <v>1296</v>
      </c>
      <c r="K208" t="s">
        <v>1416</v>
      </c>
      <c r="O208">
        <f t="shared" si="14"/>
        <v>0</v>
      </c>
      <c r="AB208">
        <f t="shared" si="12"/>
        <v>0</v>
      </c>
      <c r="AC208">
        <f t="shared" si="15"/>
        <v>0</v>
      </c>
    </row>
    <row r="209" spans="1:35">
      <c r="A209" s="1" t="s">
        <v>824</v>
      </c>
      <c r="B209" s="1" t="s">
        <v>825</v>
      </c>
      <c r="C209" s="19" t="s">
        <v>29</v>
      </c>
      <c r="D209" t="s">
        <v>30</v>
      </c>
      <c r="F209" s="1" t="s">
        <v>1474</v>
      </c>
      <c r="G209" s="17" t="s">
        <v>31</v>
      </c>
      <c r="H209" t="s">
        <v>1475</v>
      </c>
      <c r="I209">
        <v>4</v>
      </c>
      <c r="J209" t="s">
        <v>1289</v>
      </c>
      <c r="K209" t="s">
        <v>1292</v>
      </c>
      <c r="O209">
        <f t="shared" si="14"/>
        <v>1</v>
      </c>
      <c r="Y209" t="s">
        <v>1294</v>
      </c>
      <c r="AB209">
        <f t="shared" si="12"/>
        <v>0</v>
      </c>
      <c r="AC209">
        <f t="shared" si="15"/>
        <v>0</v>
      </c>
    </row>
    <row r="210" spans="1:35">
      <c r="A210" s="1" t="s">
        <v>829</v>
      </c>
      <c r="B210" s="1" t="s">
        <v>830</v>
      </c>
      <c r="C210" s="19" t="s">
        <v>52</v>
      </c>
      <c r="D210" t="s">
        <v>39</v>
      </c>
      <c r="F210" s="1" t="s">
        <v>1298</v>
      </c>
      <c r="G210" s="17" t="s">
        <v>33</v>
      </c>
      <c r="O210">
        <f t="shared" si="14"/>
        <v>0</v>
      </c>
      <c r="AB210">
        <f t="shared" si="12"/>
        <v>0</v>
      </c>
      <c r="AC210">
        <f t="shared" si="15"/>
        <v>0</v>
      </c>
      <c r="AD210" t="s">
        <v>1297</v>
      </c>
    </row>
    <row r="211" spans="1:35">
      <c r="A211" s="1" t="s">
        <v>833</v>
      </c>
      <c r="B211" s="1" t="s">
        <v>834</v>
      </c>
      <c r="C211" s="19" t="s">
        <v>140</v>
      </c>
      <c r="D211" t="s">
        <v>123</v>
      </c>
      <c r="F211" s="1" t="s">
        <v>1476</v>
      </c>
      <c r="G211" s="17" t="s">
        <v>31</v>
      </c>
      <c r="H211" t="s">
        <v>1477</v>
      </c>
      <c r="I211">
        <v>3</v>
      </c>
      <c r="J211" t="s">
        <v>1289</v>
      </c>
      <c r="K211" t="s">
        <v>1416</v>
      </c>
      <c r="O211">
        <f t="shared" si="14"/>
        <v>0</v>
      </c>
      <c r="AB211">
        <f t="shared" si="12"/>
        <v>0</v>
      </c>
      <c r="AC211">
        <f t="shared" si="15"/>
        <v>0</v>
      </c>
      <c r="AD211" t="s">
        <v>1330</v>
      </c>
    </row>
    <row r="212" spans="1:35">
      <c r="A212" s="1" t="s">
        <v>837</v>
      </c>
      <c r="B212" s="1" t="s">
        <v>838</v>
      </c>
      <c r="C212" s="19" t="s">
        <v>52</v>
      </c>
      <c r="D212" t="s">
        <v>39</v>
      </c>
      <c r="F212" s="1" t="s">
        <v>1298</v>
      </c>
      <c r="G212" s="17" t="s">
        <v>33</v>
      </c>
      <c r="K212" t="s">
        <v>1292</v>
      </c>
      <c r="O212">
        <f t="shared" si="14"/>
        <v>0</v>
      </c>
      <c r="AB212">
        <f t="shared" si="12"/>
        <v>0</v>
      </c>
      <c r="AC212">
        <f t="shared" si="15"/>
        <v>0</v>
      </c>
      <c r="AD212" t="s">
        <v>1297</v>
      </c>
    </row>
    <row r="213" spans="1:35">
      <c r="A213" s="1" t="s">
        <v>841</v>
      </c>
      <c r="B213" s="1" t="s">
        <v>842</v>
      </c>
      <c r="C213" s="19" t="s">
        <v>140</v>
      </c>
      <c r="D213" t="s">
        <v>123</v>
      </c>
      <c r="F213" s="1" t="s">
        <v>1478</v>
      </c>
      <c r="G213" s="17" t="s">
        <v>31</v>
      </c>
      <c r="H213">
        <v>15540908</v>
      </c>
      <c r="I213">
        <v>3</v>
      </c>
      <c r="J213" t="s">
        <v>1307</v>
      </c>
      <c r="K213" t="s">
        <v>1292</v>
      </c>
      <c r="N213" t="s">
        <v>31</v>
      </c>
      <c r="O213">
        <f t="shared" si="14"/>
        <v>1</v>
      </c>
      <c r="X213" t="s">
        <v>1294</v>
      </c>
      <c r="AB213">
        <f t="shared" ref="AB213:AB276" si="16">COUNTIF(P213:AA213,"R")</f>
        <v>0</v>
      </c>
      <c r="AC213">
        <f t="shared" si="15"/>
        <v>0</v>
      </c>
    </row>
    <row r="214" spans="1:35">
      <c r="A214" s="1" t="s">
        <v>845</v>
      </c>
      <c r="B214" s="1" t="s">
        <v>846</v>
      </c>
      <c r="C214" s="19" t="s">
        <v>38</v>
      </c>
      <c r="D214" t="s">
        <v>847</v>
      </c>
      <c r="F214" s="1"/>
      <c r="O214">
        <f t="shared" si="14"/>
        <v>0</v>
      </c>
      <c r="AB214">
        <f t="shared" si="16"/>
        <v>0</v>
      </c>
      <c r="AC214">
        <f t="shared" si="15"/>
        <v>0</v>
      </c>
    </row>
    <row r="215" spans="1:35">
      <c r="A215" s="1" t="s">
        <v>849</v>
      </c>
      <c r="B215" s="1" t="s">
        <v>850</v>
      </c>
      <c r="C215" s="19" t="s">
        <v>140</v>
      </c>
      <c r="D215" t="s">
        <v>123</v>
      </c>
      <c r="F215" s="1" t="s">
        <v>1479</v>
      </c>
      <c r="G215" s="17" t="s">
        <v>31</v>
      </c>
      <c r="H215" t="s">
        <v>803</v>
      </c>
      <c r="K215" t="s">
        <v>1292</v>
      </c>
      <c r="L215" s="6">
        <v>45472</v>
      </c>
      <c r="O215">
        <f t="shared" si="14"/>
        <v>0</v>
      </c>
      <c r="U215" t="s">
        <v>1293</v>
      </c>
      <c r="AB215">
        <f t="shared" si="16"/>
        <v>1</v>
      </c>
      <c r="AC215">
        <f>COUNTIF(P215:AA215,"E")</f>
        <v>0</v>
      </c>
    </row>
    <row r="216" spans="1:35">
      <c r="A216" s="1" t="s">
        <v>853</v>
      </c>
      <c r="B216" s="1" t="s">
        <v>854</v>
      </c>
      <c r="C216" s="19" t="s">
        <v>140</v>
      </c>
      <c r="D216" t="s">
        <v>123</v>
      </c>
      <c r="E216" t="s">
        <v>1480</v>
      </c>
      <c r="F216" s="1" t="s">
        <v>1481</v>
      </c>
      <c r="O216">
        <f t="shared" si="14"/>
        <v>0</v>
      </c>
      <c r="AB216">
        <f t="shared" si="16"/>
        <v>0</v>
      </c>
      <c r="AC216">
        <f t="shared" ref="AC216:AC279" si="17">COUNTIF(P216:AA216,"E")</f>
        <v>0</v>
      </c>
    </row>
    <row r="217" spans="1:35">
      <c r="A217" s="1" t="s">
        <v>856</v>
      </c>
      <c r="B217" s="1" t="s">
        <v>857</v>
      </c>
      <c r="C217" s="19" t="s">
        <v>140</v>
      </c>
      <c r="D217" t="s">
        <v>123</v>
      </c>
      <c r="E217" t="s">
        <v>1480</v>
      </c>
      <c r="F217" s="1" t="s">
        <v>1482</v>
      </c>
      <c r="G217" s="17" t="s">
        <v>31</v>
      </c>
      <c r="H217">
        <v>10131768</v>
      </c>
      <c r="I217">
        <v>3</v>
      </c>
      <c r="K217" t="s">
        <v>1292</v>
      </c>
      <c r="L217" s="6">
        <v>45049</v>
      </c>
      <c r="O217">
        <f t="shared" si="14"/>
        <v>1</v>
      </c>
      <c r="U217" t="s">
        <v>1294</v>
      </c>
      <c r="AB217">
        <f t="shared" si="16"/>
        <v>0</v>
      </c>
      <c r="AC217">
        <f t="shared" si="17"/>
        <v>0</v>
      </c>
      <c r="AD217" t="s">
        <v>1330</v>
      </c>
    </row>
    <row r="218" spans="1:35">
      <c r="A218" s="1" t="s">
        <v>860</v>
      </c>
      <c r="B218" s="1" t="s">
        <v>861</v>
      </c>
      <c r="C218" s="19" t="s">
        <v>140</v>
      </c>
      <c r="D218" t="s">
        <v>123</v>
      </c>
      <c r="F218" s="1" t="s">
        <v>1483</v>
      </c>
      <c r="G218" s="17" t="s">
        <v>31</v>
      </c>
      <c r="H218">
        <v>12046352</v>
      </c>
      <c r="I218">
        <v>3</v>
      </c>
      <c r="J218" t="s">
        <v>1289</v>
      </c>
      <c r="K218" t="s">
        <v>1292</v>
      </c>
      <c r="O218">
        <f t="shared" si="14"/>
        <v>1</v>
      </c>
      <c r="S218" t="s">
        <v>1293</v>
      </c>
      <c r="U218" t="s">
        <v>1294</v>
      </c>
      <c r="AB218">
        <f t="shared" si="16"/>
        <v>1</v>
      </c>
      <c r="AC218">
        <f t="shared" si="17"/>
        <v>0</v>
      </c>
      <c r="AD218" t="s">
        <v>1330</v>
      </c>
      <c r="AF218" t="s">
        <v>1484</v>
      </c>
      <c r="AG218" t="s">
        <v>31</v>
      </c>
      <c r="AH218" t="s">
        <v>31</v>
      </c>
    </row>
    <row r="219" spans="1:35">
      <c r="A219" s="1" t="s">
        <v>864</v>
      </c>
      <c r="B219" s="1" t="s">
        <v>865</v>
      </c>
      <c r="C219" s="19" t="s">
        <v>38</v>
      </c>
      <c r="D219" t="s">
        <v>123</v>
      </c>
      <c r="F219" s="1" t="s">
        <v>1485</v>
      </c>
      <c r="G219" s="17" t="s">
        <v>31</v>
      </c>
      <c r="H219">
        <v>6354512</v>
      </c>
      <c r="I219">
        <v>3</v>
      </c>
      <c r="J219" t="s">
        <v>1289</v>
      </c>
      <c r="K219" t="s">
        <v>1292</v>
      </c>
      <c r="O219">
        <f t="shared" si="14"/>
        <v>1</v>
      </c>
      <c r="X219" t="s">
        <v>1294</v>
      </c>
      <c r="AB219">
        <f t="shared" si="16"/>
        <v>0</v>
      </c>
      <c r="AC219">
        <f t="shared" si="17"/>
        <v>0</v>
      </c>
    </row>
    <row r="220" spans="1:35">
      <c r="A220" s="1" t="s">
        <v>867</v>
      </c>
      <c r="B220" s="1" t="s">
        <v>868</v>
      </c>
      <c r="C220" s="19" t="s">
        <v>38</v>
      </c>
      <c r="D220" t="s">
        <v>63</v>
      </c>
      <c r="F220" s="1"/>
      <c r="G220" s="17" t="s">
        <v>31</v>
      </c>
      <c r="H220">
        <v>7627912</v>
      </c>
      <c r="I220">
        <v>4</v>
      </c>
      <c r="O220">
        <f t="shared" si="14"/>
        <v>0</v>
      </c>
      <c r="AB220">
        <f t="shared" si="16"/>
        <v>0</v>
      </c>
      <c r="AC220">
        <f t="shared" si="17"/>
        <v>0</v>
      </c>
      <c r="AG220" t="s">
        <v>31</v>
      </c>
    </row>
    <row r="221" spans="1:35">
      <c r="A221" s="1" t="s">
        <v>870</v>
      </c>
      <c r="B221" s="1" t="s">
        <v>871</v>
      </c>
      <c r="C221" s="19" t="s">
        <v>29</v>
      </c>
      <c r="D221" t="s">
        <v>123</v>
      </c>
      <c r="F221" s="1" t="s">
        <v>1486</v>
      </c>
      <c r="G221" s="17" t="s">
        <v>31</v>
      </c>
      <c r="H221">
        <v>7687774</v>
      </c>
      <c r="K221" t="s">
        <v>1292</v>
      </c>
      <c r="N221" t="s">
        <v>31</v>
      </c>
      <c r="O221">
        <f t="shared" si="14"/>
        <v>0</v>
      </c>
      <c r="AB221">
        <f t="shared" si="16"/>
        <v>0</v>
      </c>
      <c r="AC221">
        <f t="shared" si="17"/>
        <v>0</v>
      </c>
      <c r="AD221" t="s">
        <v>1330</v>
      </c>
      <c r="AI221" t="s">
        <v>1487</v>
      </c>
    </row>
    <row r="222" spans="1:35">
      <c r="A222" s="1" t="s">
        <v>875</v>
      </c>
      <c r="B222" s="1" t="s">
        <v>876</v>
      </c>
      <c r="C222" s="19" t="s">
        <v>140</v>
      </c>
      <c r="D222" t="s">
        <v>123</v>
      </c>
      <c r="F222" s="1" t="s">
        <v>1488</v>
      </c>
      <c r="G222" s="17" t="s">
        <v>31</v>
      </c>
      <c r="H222">
        <v>16794788</v>
      </c>
      <c r="I222">
        <v>3</v>
      </c>
      <c r="K222" t="s">
        <v>1292</v>
      </c>
      <c r="L222" s="6">
        <v>45079</v>
      </c>
      <c r="N222" t="s">
        <v>31</v>
      </c>
      <c r="O222">
        <f t="shared" ref="O222:O287" si="18">COUNTIF(P222:AA222,"P")</f>
        <v>1</v>
      </c>
      <c r="P222" t="s">
        <v>1293</v>
      </c>
      <c r="S222" t="s">
        <v>1294</v>
      </c>
      <c r="AB222">
        <f t="shared" si="16"/>
        <v>1</v>
      </c>
      <c r="AC222">
        <f t="shared" si="17"/>
        <v>0</v>
      </c>
    </row>
    <row r="223" spans="1:35">
      <c r="A223" s="1" t="s">
        <v>879</v>
      </c>
      <c r="B223" s="1" t="s">
        <v>880</v>
      </c>
      <c r="C223" s="19" t="s">
        <v>140</v>
      </c>
      <c r="D223" t="s">
        <v>123</v>
      </c>
      <c r="F223" s="1" t="s">
        <v>1489</v>
      </c>
      <c r="G223" s="17" t="s">
        <v>31</v>
      </c>
      <c r="H223">
        <v>1987583</v>
      </c>
      <c r="I223">
        <v>2</v>
      </c>
      <c r="K223" t="s">
        <v>1292</v>
      </c>
      <c r="L223" s="6">
        <v>45528</v>
      </c>
      <c r="O223">
        <f t="shared" si="18"/>
        <v>0</v>
      </c>
      <c r="T223" t="s">
        <v>1293</v>
      </c>
      <c r="W223" t="s">
        <v>1293</v>
      </c>
      <c r="AB223">
        <f t="shared" si="16"/>
        <v>2</v>
      </c>
      <c r="AC223">
        <f t="shared" si="17"/>
        <v>0</v>
      </c>
    </row>
    <row r="224" spans="1:35">
      <c r="A224" s="1" t="s">
        <v>883</v>
      </c>
      <c r="B224" s="1" t="s">
        <v>884</v>
      </c>
      <c r="C224" s="19" t="s">
        <v>29</v>
      </c>
      <c r="D224" t="s">
        <v>63</v>
      </c>
      <c r="F224" s="1" t="s">
        <v>1490</v>
      </c>
      <c r="G224" s="17" t="s">
        <v>31</v>
      </c>
      <c r="H224">
        <v>2034595</v>
      </c>
      <c r="I224">
        <v>6</v>
      </c>
      <c r="J224" t="s">
        <v>1289</v>
      </c>
      <c r="K224" t="s">
        <v>1292</v>
      </c>
      <c r="N224" t="s">
        <v>31</v>
      </c>
      <c r="O224">
        <f t="shared" si="18"/>
        <v>0</v>
      </c>
      <c r="S224" t="s">
        <v>1293</v>
      </c>
      <c r="AB224">
        <f t="shared" si="16"/>
        <v>1</v>
      </c>
      <c r="AC224">
        <f t="shared" si="17"/>
        <v>0</v>
      </c>
      <c r="AD224" t="s">
        <v>1300</v>
      </c>
    </row>
    <row r="225" spans="1:34">
      <c r="A225" s="1" t="s">
        <v>887</v>
      </c>
      <c r="B225" s="1" t="s">
        <v>888</v>
      </c>
      <c r="C225" s="19" t="s">
        <v>140</v>
      </c>
      <c r="D225" t="s">
        <v>123</v>
      </c>
      <c r="E225" t="s">
        <v>1480</v>
      </c>
      <c r="F225" s="1" t="s">
        <v>1491</v>
      </c>
      <c r="G225" s="17" t="s">
        <v>31</v>
      </c>
      <c r="H225">
        <v>13707818</v>
      </c>
      <c r="I225">
        <v>2</v>
      </c>
      <c r="J225" t="s">
        <v>1307</v>
      </c>
      <c r="K225" t="s">
        <v>1292</v>
      </c>
      <c r="O225">
        <f t="shared" si="18"/>
        <v>1</v>
      </c>
      <c r="R225" t="s">
        <v>1294</v>
      </c>
      <c r="AB225">
        <f t="shared" si="16"/>
        <v>0</v>
      </c>
      <c r="AC225">
        <f t="shared" si="17"/>
        <v>0</v>
      </c>
      <c r="AD225" t="s">
        <v>1330</v>
      </c>
      <c r="AG225" t="s">
        <v>33</v>
      </c>
      <c r="AH225" t="s">
        <v>33</v>
      </c>
    </row>
    <row r="226" spans="1:34">
      <c r="A226" s="1" t="s">
        <v>891</v>
      </c>
      <c r="B226" s="1" t="s">
        <v>892</v>
      </c>
      <c r="C226" s="19" t="s">
        <v>140</v>
      </c>
      <c r="D226" t="s">
        <v>123</v>
      </c>
      <c r="E226" t="s">
        <v>1480</v>
      </c>
      <c r="F226" s="1" t="s">
        <v>1492</v>
      </c>
      <c r="G226" s="17" t="s">
        <v>31</v>
      </c>
      <c r="H226">
        <v>2652536</v>
      </c>
      <c r="I226">
        <v>2</v>
      </c>
      <c r="J226" t="s">
        <v>1307</v>
      </c>
      <c r="K226" t="s">
        <v>1292</v>
      </c>
      <c r="N226" t="s">
        <v>31</v>
      </c>
      <c r="O226">
        <f t="shared" si="18"/>
        <v>0</v>
      </c>
      <c r="V226" t="s">
        <v>1293</v>
      </c>
      <c r="AB226">
        <f t="shared" si="16"/>
        <v>1</v>
      </c>
      <c r="AC226">
        <f t="shared" si="17"/>
        <v>0</v>
      </c>
      <c r="AD226" t="s">
        <v>1297</v>
      </c>
      <c r="AF226" t="s">
        <v>1493</v>
      </c>
      <c r="AG226" t="s">
        <v>31</v>
      </c>
      <c r="AH226" t="s">
        <v>33</v>
      </c>
    </row>
    <row r="227" spans="1:34">
      <c r="A227" s="1" t="s">
        <v>894</v>
      </c>
      <c r="B227" s="1" t="s">
        <v>895</v>
      </c>
      <c r="C227" s="19" t="s">
        <v>52</v>
      </c>
      <c r="D227" t="s">
        <v>39</v>
      </c>
      <c r="F227" s="1"/>
      <c r="G227" s="17" t="s">
        <v>31</v>
      </c>
      <c r="H227" t="s">
        <v>1494</v>
      </c>
      <c r="I227">
        <v>2</v>
      </c>
      <c r="J227" t="s">
        <v>1296</v>
      </c>
      <c r="K227" t="s">
        <v>1314</v>
      </c>
      <c r="O227">
        <f t="shared" si="18"/>
        <v>0</v>
      </c>
      <c r="AB227">
        <f t="shared" si="16"/>
        <v>0</v>
      </c>
      <c r="AC227">
        <f t="shared" si="17"/>
        <v>0</v>
      </c>
      <c r="AD227" t="s">
        <v>1297</v>
      </c>
      <c r="AH227" t="s">
        <v>31</v>
      </c>
    </row>
    <row r="228" spans="1:34">
      <c r="A228" s="1" t="s">
        <v>899</v>
      </c>
      <c r="B228" s="1" t="s">
        <v>900</v>
      </c>
      <c r="C228" s="19" t="s">
        <v>140</v>
      </c>
      <c r="D228" t="s">
        <v>123</v>
      </c>
      <c r="F228" s="1" t="s">
        <v>1495</v>
      </c>
      <c r="G228" s="17" t="s">
        <v>31</v>
      </c>
      <c r="H228">
        <v>13755935</v>
      </c>
      <c r="I228">
        <v>3</v>
      </c>
      <c r="J228" t="s">
        <v>1289</v>
      </c>
      <c r="K228" t="s">
        <v>1292</v>
      </c>
      <c r="O228">
        <f t="shared" si="18"/>
        <v>0</v>
      </c>
      <c r="T228" t="s">
        <v>1293</v>
      </c>
      <c r="AB228">
        <f t="shared" si="16"/>
        <v>1</v>
      </c>
      <c r="AC228">
        <f t="shared" si="17"/>
        <v>0</v>
      </c>
    </row>
    <row r="229" spans="1:34">
      <c r="A229" s="1" t="s">
        <v>904</v>
      </c>
      <c r="B229" s="1" t="s">
        <v>905</v>
      </c>
      <c r="C229" s="19" t="s">
        <v>140</v>
      </c>
      <c r="D229" t="s">
        <v>123</v>
      </c>
      <c r="E229" t="s">
        <v>1480</v>
      </c>
      <c r="F229" s="1" t="s">
        <v>1496</v>
      </c>
      <c r="G229" s="17" t="s">
        <v>31</v>
      </c>
      <c r="H229">
        <v>13978319</v>
      </c>
      <c r="I229">
        <v>2</v>
      </c>
      <c r="K229" t="s">
        <v>1292</v>
      </c>
      <c r="L229" s="6">
        <v>45253</v>
      </c>
      <c r="O229">
        <f t="shared" si="18"/>
        <v>1</v>
      </c>
      <c r="T229" t="s">
        <v>1294</v>
      </c>
      <c r="W229" t="s">
        <v>1425</v>
      </c>
      <c r="AB229">
        <f t="shared" si="16"/>
        <v>0</v>
      </c>
      <c r="AC229">
        <f t="shared" si="17"/>
        <v>1</v>
      </c>
      <c r="AD229" t="s">
        <v>1330</v>
      </c>
      <c r="AF229" t="s">
        <v>1497</v>
      </c>
      <c r="AG229" t="s">
        <v>33</v>
      </c>
    </row>
    <row r="230" spans="1:34">
      <c r="A230" s="1" t="s">
        <v>908</v>
      </c>
      <c r="B230" s="1" t="s">
        <v>909</v>
      </c>
      <c r="C230" s="19" t="s">
        <v>140</v>
      </c>
      <c r="D230" t="s">
        <v>123</v>
      </c>
      <c r="F230" s="1" t="s">
        <v>1498</v>
      </c>
      <c r="G230" s="17" t="s">
        <v>31</v>
      </c>
      <c r="H230">
        <v>8530544</v>
      </c>
      <c r="I230">
        <v>2</v>
      </c>
      <c r="J230" t="s">
        <v>1296</v>
      </c>
      <c r="K230" t="s">
        <v>1292</v>
      </c>
      <c r="L230" s="6">
        <v>45331</v>
      </c>
      <c r="O230">
        <f t="shared" si="18"/>
        <v>0</v>
      </c>
      <c r="Q230" t="s">
        <v>1293</v>
      </c>
      <c r="AB230">
        <f t="shared" si="16"/>
        <v>1</v>
      </c>
      <c r="AC230">
        <f t="shared" si="17"/>
        <v>0</v>
      </c>
    </row>
    <row r="231" spans="1:34">
      <c r="A231" s="1" t="s">
        <v>912</v>
      </c>
      <c r="B231" s="1" t="s">
        <v>913</v>
      </c>
      <c r="C231" s="19" t="s">
        <v>38</v>
      </c>
      <c r="D231" t="s">
        <v>46</v>
      </c>
      <c r="F231" s="1" t="s">
        <v>1499</v>
      </c>
      <c r="G231" s="17" t="s">
        <v>31</v>
      </c>
      <c r="H231">
        <v>17890103</v>
      </c>
      <c r="I231">
        <v>2</v>
      </c>
      <c r="O231">
        <f t="shared" si="18"/>
        <v>0</v>
      </c>
      <c r="AB231">
        <f t="shared" si="16"/>
        <v>0</v>
      </c>
      <c r="AC231">
        <f t="shared" si="17"/>
        <v>0</v>
      </c>
      <c r="AG231" t="s">
        <v>31</v>
      </c>
    </row>
    <row r="232" spans="1:34">
      <c r="A232" s="1" t="s">
        <v>916</v>
      </c>
      <c r="B232" s="1" t="s">
        <v>917</v>
      </c>
      <c r="C232" s="19" t="s">
        <v>140</v>
      </c>
      <c r="D232" t="s">
        <v>123</v>
      </c>
      <c r="F232" s="1" t="s">
        <v>1500</v>
      </c>
      <c r="G232" s="17" t="s">
        <v>31</v>
      </c>
      <c r="H232">
        <v>4921012</v>
      </c>
      <c r="I232">
        <v>2</v>
      </c>
      <c r="J232" t="s">
        <v>1289</v>
      </c>
      <c r="K232" t="s">
        <v>1292</v>
      </c>
      <c r="O232">
        <f t="shared" si="18"/>
        <v>1</v>
      </c>
      <c r="R232" t="s">
        <v>1425</v>
      </c>
      <c r="T232" t="s">
        <v>1294</v>
      </c>
      <c r="AB232">
        <f t="shared" si="16"/>
        <v>0</v>
      </c>
      <c r="AC232">
        <f t="shared" si="17"/>
        <v>1</v>
      </c>
      <c r="AD232" t="s">
        <v>1330</v>
      </c>
    </row>
    <row r="233" spans="1:34">
      <c r="A233" s="1" t="s">
        <v>921</v>
      </c>
      <c r="B233" s="1" t="s">
        <v>922</v>
      </c>
      <c r="C233" s="19" t="s">
        <v>140</v>
      </c>
      <c r="D233" t="s">
        <v>123</v>
      </c>
      <c r="F233" s="1"/>
      <c r="G233" s="17" t="s">
        <v>31</v>
      </c>
      <c r="H233">
        <v>3762903</v>
      </c>
      <c r="I233">
        <v>3</v>
      </c>
      <c r="K233" t="s">
        <v>1292</v>
      </c>
      <c r="O233">
        <f t="shared" si="18"/>
        <v>0</v>
      </c>
      <c r="S233" t="s">
        <v>1293</v>
      </c>
      <c r="AB233">
        <f t="shared" si="16"/>
        <v>1</v>
      </c>
      <c r="AC233">
        <f t="shared" si="17"/>
        <v>0</v>
      </c>
    </row>
    <row r="234" spans="1:34">
      <c r="A234" s="1" t="s">
        <v>924</v>
      </c>
      <c r="B234" s="1" t="s">
        <v>925</v>
      </c>
      <c r="C234" s="19" t="s">
        <v>140</v>
      </c>
      <c r="D234" t="s">
        <v>123</v>
      </c>
      <c r="F234" s="1" t="s">
        <v>1501</v>
      </c>
      <c r="G234" s="17" t="s">
        <v>31</v>
      </c>
      <c r="H234">
        <v>15994544</v>
      </c>
      <c r="I234">
        <v>3</v>
      </c>
      <c r="J234" t="s">
        <v>1289</v>
      </c>
      <c r="K234" t="s">
        <v>1292</v>
      </c>
      <c r="O234">
        <f t="shared" si="18"/>
        <v>0</v>
      </c>
      <c r="R234" t="s">
        <v>1293</v>
      </c>
      <c r="AB234">
        <f t="shared" si="16"/>
        <v>1</v>
      </c>
      <c r="AC234">
        <f t="shared" si="17"/>
        <v>0</v>
      </c>
    </row>
    <row r="235" spans="1:34">
      <c r="A235" s="1" t="s">
        <v>927</v>
      </c>
      <c r="B235" s="1" t="s">
        <v>928</v>
      </c>
      <c r="C235" s="19" t="s">
        <v>140</v>
      </c>
      <c r="D235" t="s">
        <v>123</v>
      </c>
      <c r="F235" s="1" t="s">
        <v>1502</v>
      </c>
      <c r="G235" s="17" t="s">
        <v>31</v>
      </c>
      <c r="H235">
        <v>3433664</v>
      </c>
      <c r="I235">
        <v>2</v>
      </c>
      <c r="O235">
        <f t="shared" si="18"/>
        <v>0</v>
      </c>
      <c r="AB235">
        <f t="shared" si="16"/>
        <v>0</v>
      </c>
      <c r="AC235">
        <f t="shared" si="17"/>
        <v>0</v>
      </c>
    </row>
    <row r="236" spans="1:34">
      <c r="A236" s="1" t="s">
        <v>930</v>
      </c>
      <c r="B236" s="1" t="s">
        <v>931</v>
      </c>
      <c r="C236" s="19" t="s">
        <v>29</v>
      </c>
      <c r="D236" t="s">
        <v>63</v>
      </c>
      <c r="F236" s="1" t="s">
        <v>1503</v>
      </c>
      <c r="G236" s="17" t="s">
        <v>31</v>
      </c>
      <c r="H236">
        <v>11569652</v>
      </c>
      <c r="I236">
        <v>6</v>
      </c>
      <c r="K236" t="s">
        <v>1292</v>
      </c>
      <c r="O236">
        <f t="shared" si="18"/>
        <v>1</v>
      </c>
      <c r="T236" t="s">
        <v>1294</v>
      </c>
      <c r="AB236">
        <f t="shared" si="16"/>
        <v>0</v>
      </c>
      <c r="AC236">
        <f t="shared" si="17"/>
        <v>0</v>
      </c>
      <c r="AD236" t="s">
        <v>1297</v>
      </c>
    </row>
    <row r="237" spans="1:34">
      <c r="A237" s="1" t="s">
        <v>933</v>
      </c>
      <c r="B237" s="1" t="s">
        <v>934</v>
      </c>
      <c r="C237" s="19" t="s">
        <v>29</v>
      </c>
      <c r="D237" t="s">
        <v>63</v>
      </c>
      <c r="F237" s="1" t="s">
        <v>1504</v>
      </c>
      <c r="G237" s="17" t="s">
        <v>31</v>
      </c>
      <c r="H237">
        <v>7499860</v>
      </c>
      <c r="I237">
        <v>3</v>
      </c>
      <c r="J237" t="s">
        <v>1296</v>
      </c>
      <c r="K237" t="s">
        <v>1292</v>
      </c>
      <c r="O237">
        <f t="shared" si="18"/>
        <v>0</v>
      </c>
      <c r="Q237" t="s">
        <v>1293</v>
      </c>
      <c r="AB237">
        <f t="shared" si="16"/>
        <v>1</v>
      </c>
      <c r="AC237">
        <f t="shared" si="17"/>
        <v>0</v>
      </c>
      <c r="AD237" t="s">
        <v>1300</v>
      </c>
    </row>
    <row r="238" spans="1:34">
      <c r="A238" s="1" t="s">
        <v>936</v>
      </c>
      <c r="B238" s="1" t="s">
        <v>937</v>
      </c>
      <c r="C238" s="19" t="s">
        <v>29</v>
      </c>
      <c r="D238" t="s">
        <v>123</v>
      </c>
      <c r="F238" s="1" t="s">
        <v>1505</v>
      </c>
      <c r="K238" t="s">
        <v>1416</v>
      </c>
      <c r="O238">
        <f t="shared" si="18"/>
        <v>0</v>
      </c>
      <c r="AB238">
        <f t="shared" si="16"/>
        <v>0</v>
      </c>
      <c r="AC238">
        <f t="shared" si="17"/>
        <v>0</v>
      </c>
      <c r="AD238" t="s">
        <v>1297</v>
      </c>
    </row>
    <row r="239" spans="1:34">
      <c r="A239" s="1" t="s">
        <v>938</v>
      </c>
      <c r="B239" s="1" t="s">
        <v>939</v>
      </c>
      <c r="C239" s="19" t="s">
        <v>29</v>
      </c>
      <c r="D239" t="s">
        <v>123</v>
      </c>
      <c r="F239" s="1" t="s">
        <v>1506</v>
      </c>
      <c r="G239" s="17" t="s">
        <v>31</v>
      </c>
      <c r="H239" t="s">
        <v>1507</v>
      </c>
      <c r="I239">
        <v>3</v>
      </c>
      <c r="O239">
        <f t="shared" si="18"/>
        <v>0</v>
      </c>
      <c r="AB239">
        <f t="shared" si="16"/>
        <v>0</v>
      </c>
      <c r="AC239">
        <f t="shared" si="17"/>
        <v>0</v>
      </c>
      <c r="AD239" t="s">
        <v>1297</v>
      </c>
    </row>
    <row r="240" spans="1:34">
      <c r="A240" s="1" t="s">
        <v>941</v>
      </c>
      <c r="B240" s="1" t="s">
        <v>942</v>
      </c>
      <c r="C240" s="19" t="s">
        <v>29</v>
      </c>
      <c r="D240" t="s">
        <v>123</v>
      </c>
      <c r="F240" s="1" t="s">
        <v>1508</v>
      </c>
      <c r="G240" s="17" t="s">
        <v>31</v>
      </c>
      <c r="H240">
        <v>3870249</v>
      </c>
      <c r="I240">
        <v>3</v>
      </c>
      <c r="O240">
        <f t="shared" si="18"/>
        <v>0</v>
      </c>
      <c r="AB240">
        <f t="shared" si="16"/>
        <v>0</v>
      </c>
      <c r="AC240">
        <f t="shared" si="17"/>
        <v>0</v>
      </c>
    </row>
    <row r="241" spans="1:34">
      <c r="A241" s="1" t="s">
        <v>944</v>
      </c>
      <c r="B241" s="1" t="s">
        <v>945</v>
      </c>
      <c r="C241" s="19" t="s">
        <v>29</v>
      </c>
      <c r="D241" t="s">
        <v>123</v>
      </c>
      <c r="F241" s="1"/>
      <c r="G241" s="17" t="s">
        <v>31</v>
      </c>
      <c r="H241" t="s">
        <v>1509</v>
      </c>
      <c r="I241">
        <v>3</v>
      </c>
      <c r="J241" t="s">
        <v>1289</v>
      </c>
      <c r="O241">
        <f t="shared" si="18"/>
        <v>0</v>
      </c>
      <c r="AB241">
        <f t="shared" si="16"/>
        <v>0</v>
      </c>
      <c r="AC241">
        <f t="shared" si="17"/>
        <v>0</v>
      </c>
    </row>
    <row r="242" spans="1:34">
      <c r="A242" s="1" t="s">
        <v>947</v>
      </c>
      <c r="B242" s="1" t="s">
        <v>948</v>
      </c>
      <c r="C242" s="19" t="s">
        <v>29</v>
      </c>
      <c r="D242" t="s">
        <v>39</v>
      </c>
      <c r="F242" s="1" t="s">
        <v>1510</v>
      </c>
      <c r="G242" s="17" t="s">
        <v>31</v>
      </c>
      <c r="H242">
        <v>12759846</v>
      </c>
      <c r="I242">
        <v>10</v>
      </c>
      <c r="K242" t="s">
        <v>1292</v>
      </c>
      <c r="O242">
        <f t="shared" si="18"/>
        <v>1</v>
      </c>
      <c r="S242" t="s">
        <v>1293</v>
      </c>
      <c r="U242" t="s">
        <v>1294</v>
      </c>
      <c r="AB242">
        <f t="shared" si="16"/>
        <v>1</v>
      </c>
      <c r="AC242">
        <f t="shared" si="17"/>
        <v>0</v>
      </c>
    </row>
    <row r="243" spans="1:34">
      <c r="A243" s="1" t="s">
        <v>951</v>
      </c>
      <c r="B243" s="1" t="s">
        <v>952</v>
      </c>
      <c r="C243" s="19" t="s">
        <v>29</v>
      </c>
      <c r="D243" t="s">
        <v>63</v>
      </c>
      <c r="F243" s="1" t="s">
        <v>1511</v>
      </c>
      <c r="G243" s="17" t="s">
        <v>31</v>
      </c>
      <c r="H243" t="s">
        <v>1512</v>
      </c>
      <c r="I243">
        <v>4</v>
      </c>
      <c r="J243" t="s">
        <v>1307</v>
      </c>
      <c r="K243" t="s">
        <v>1292</v>
      </c>
      <c r="O243">
        <f t="shared" si="18"/>
        <v>0</v>
      </c>
      <c r="U243" t="s">
        <v>1425</v>
      </c>
      <c r="AB243">
        <f t="shared" si="16"/>
        <v>0</v>
      </c>
      <c r="AC243">
        <f t="shared" si="17"/>
        <v>1</v>
      </c>
      <c r="AD243" t="s">
        <v>1300</v>
      </c>
    </row>
    <row r="244" spans="1:34">
      <c r="A244" s="1" t="s">
        <v>955</v>
      </c>
      <c r="B244" s="1" t="s">
        <v>956</v>
      </c>
      <c r="C244" s="19" t="s">
        <v>29</v>
      </c>
      <c r="D244" t="s">
        <v>63</v>
      </c>
      <c r="F244" s="1" t="s">
        <v>1513</v>
      </c>
      <c r="G244" s="17" t="s">
        <v>31</v>
      </c>
      <c r="H244">
        <v>7594334</v>
      </c>
      <c r="I244">
        <v>6</v>
      </c>
      <c r="O244">
        <f t="shared" si="18"/>
        <v>0</v>
      </c>
      <c r="AB244">
        <f t="shared" si="16"/>
        <v>0</v>
      </c>
      <c r="AC244">
        <f t="shared" si="17"/>
        <v>0</v>
      </c>
      <c r="AD244" t="s">
        <v>1300</v>
      </c>
    </row>
    <row r="245" spans="1:34">
      <c r="A245" s="1" t="s">
        <v>959</v>
      </c>
      <c r="B245" s="1" t="s">
        <v>960</v>
      </c>
      <c r="C245" s="19" t="s">
        <v>140</v>
      </c>
      <c r="D245" t="s">
        <v>123</v>
      </c>
      <c r="F245" s="1" t="s">
        <v>1514</v>
      </c>
      <c r="G245" s="17" t="s">
        <v>31</v>
      </c>
      <c r="H245">
        <v>12505388</v>
      </c>
      <c r="I245">
        <v>4</v>
      </c>
      <c r="J245" t="s">
        <v>1307</v>
      </c>
      <c r="K245" t="s">
        <v>1292</v>
      </c>
      <c r="O245">
        <f t="shared" si="18"/>
        <v>0</v>
      </c>
      <c r="T245" t="s">
        <v>1293</v>
      </c>
      <c r="AB245">
        <f t="shared" si="16"/>
        <v>1</v>
      </c>
      <c r="AC245">
        <f t="shared" si="17"/>
        <v>0</v>
      </c>
    </row>
    <row r="246" spans="1:34">
      <c r="A246" s="1" t="s">
        <v>962</v>
      </c>
      <c r="B246" s="1" t="s">
        <v>963</v>
      </c>
      <c r="C246" s="19" t="s">
        <v>52</v>
      </c>
      <c r="D246" t="s">
        <v>30</v>
      </c>
      <c r="F246" s="1" t="s">
        <v>1515</v>
      </c>
      <c r="G246" s="17" t="s">
        <v>31</v>
      </c>
      <c r="H246" t="s">
        <v>1516</v>
      </c>
      <c r="I246">
        <v>12</v>
      </c>
      <c r="J246" t="s">
        <v>1289</v>
      </c>
      <c r="K246" t="s">
        <v>1292</v>
      </c>
      <c r="O246">
        <f t="shared" si="18"/>
        <v>1</v>
      </c>
      <c r="X246" t="s">
        <v>1294</v>
      </c>
      <c r="AB246">
        <f t="shared" si="16"/>
        <v>0</v>
      </c>
      <c r="AC246">
        <f t="shared" si="17"/>
        <v>0</v>
      </c>
    </row>
    <row r="247" spans="1:34">
      <c r="A247" s="1" t="s">
        <v>968</v>
      </c>
      <c r="B247" s="1" t="s">
        <v>969</v>
      </c>
      <c r="C247" s="19" t="s">
        <v>140</v>
      </c>
      <c r="D247" t="s">
        <v>123</v>
      </c>
      <c r="E247" t="s">
        <v>1480</v>
      </c>
      <c r="F247" s="1" t="s">
        <v>1517</v>
      </c>
      <c r="G247" s="17" t="s">
        <v>31</v>
      </c>
      <c r="H247">
        <v>17620125</v>
      </c>
      <c r="I247">
        <v>2</v>
      </c>
      <c r="J247" t="s">
        <v>1307</v>
      </c>
      <c r="K247" t="s">
        <v>1292</v>
      </c>
      <c r="N247" t="s">
        <v>31</v>
      </c>
      <c r="O247">
        <f t="shared" si="18"/>
        <v>0</v>
      </c>
      <c r="S247" t="s">
        <v>1293</v>
      </c>
      <c r="AB247">
        <f t="shared" si="16"/>
        <v>1</v>
      </c>
      <c r="AC247">
        <f t="shared" si="17"/>
        <v>0</v>
      </c>
    </row>
    <row r="248" spans="1:34">
      <c r="A248" s="1" t="s">
        <v>972</v>
      </c>
      <c r="B248" s="1" t="s">
        <v>973</v>
      </c>
      <c r="C248" s="19" t="s">
        <v>140</v>
      </c>
      <c r="D248" t="s">
        <v>123</v>
      </c>
      <c r="E248" t="s">
        <v>1480</v>
      </c>
      <c r="F248" s="1" t="s">
        <v>1518</v>
      </c>
      <c r="G248" s="17" t="s">
        <v>31</v>
      </c>
      <c r="H248" t="s">
        <v>1519</v>
      </c>
      <c r="I248">
        <v>3</v>
      </c>
      <c r="K248" t="s">
        <v>1292</v>
      </c>
      <c r="L248" s="6">
        <v>45086</v>
      </c>
      <c r="O248">
        <f t="shared" si="18"/>
        <v>0</v>
      </c>
      <c r="R248" t="s">
        <v>1293</v>
      </c>
      <c r="AB248">
        <f t="shared" si="16"/>
        <v>1</v>
      </c>
      <c r="AC248">
        <f t="shared" si="17"/>
        <v>0</v>
      </c>
      <c r="AD248" t="s">
        <v>1330</v>
      </c>
      <c r="AF248" t="s">
        <v>1520</v>
      </c>
      <c r="AG248" t="s">
        <v>31</v>
      </c>
      <c r="AH248" t="s">
        <v>33</v>
      </c>
    </row>
    <row r="249" spans="1:34">
      <c r="A249" s="1" t="s">
        <v>976</v>
      </c>
      <c r="B249" s="1" t="s">
        <v>977</v>
      </c>
      <c r="C249" s="19" t="s">
        <v>140</v>
      </c>
      <c r="D249" t="s">
        <v>123</v>
      </c>
      <c r="F249" s="1" t="s">
        <v>1521</v>
      </c>
      <c r="G249" s="17" t="s">
        <v>31</v>
      </c>
      <c r="H249">
        <v>19573157</v>
      </c>
      <c r="I249">
        <v>2</v>
      </c>
      <c r="K249" t="s">
        <v>1292</v>
      </c>
      <c r="N249" t="s">
        <v>31</v>
      </c>
      <c r="O249">
        <f t="shared" si="18"/>
        <v>0</v>
      </c>
      <c r="S249" t="s">
        <v>1293</v>
      </c>
      <c r="AB249">
        <f t="shared" si="16"/>
        <v>1</v>
      </c>
      <c r="AC249">
        <f t="shared" si="17"/>
        <v>0</v>
      </c>
    </row>
    <row r="250" spans="1:34">
      <c r="A250" s="1" t="s">
        <v>979</v>
      </c>
      <c r="B250" s="1" t="s">
        <v>980</v>
      </c>
      <c r="C250" s="19" t="s">
        <v>140</v>
      </c>
      <c r="D250" t="s">
        <v>123</v>
      </c>
      <c r="F250" s="1" t="s">
        <v>1522</v>
      </c>
      <c r="G250" s="17" t="s">
        <v>31</v>
      </c>
      <c r="H250">
        <v>8593278</v>
      </c>
      <c r="I250">
        <v>3</v>
      </c>
      <c r="J250" t="s">
        <v>1307</v>
      </c>
      <c r="K250" t="s">
        <v>1292</v>
      </c>
      <c r="O250">
        <f t="shared" si="18"/>
        <v>1</v>
      </c>
      <c r="R250" t="s">
        <v>1293</v>
      </c>
      <c r="U250" t="s">
        <v>1294</v>
      </c>
      <c r="AB250">
        <f t="shared" si="16"/>
        <v>1</v>
      </c>
      <c r="AC250">
        <f t="shared" si="17"/>
        <v>0</v>
      </c>
      <c r="AD250" t="s">
        <v>1330</v>
      </c>
    </row>
    <row r="251" spans="1:34">
      <c r="A251" s="1" t="s">
        <v>983</v>
      </c>
      <c r="B251" s="1" t="s">
        <v>984</v>
      </c>
      <c r="C251" s="19" t="s">
        <v>140</v>
      </c>
      <c r="D251" t="s">
        <v>123</v>
      </c>
      <c r="F251" s="1" t="s">
        <v>1523</v>
      </c>
      <c r="G251" s="17" t="s">
        <v>31</v>
      </c>
      <c r="H251">
        <v>9547516</v>
      </c>
      <c r="I251">
        <v>3</v>
      </c>
      <c r="J251" t="s">
        <v>1289</v>
      </c>
      <c r="K251" t="s">
        <v>1292</v>
      </c>
      <c r="O251">
        <f t="shared" si="18"/>
        <v>1</v>
      </c>
      <c r="R251" t="s">
        <v>1425</v>
      </c>
      <c r="Z251" t="s">
        <v>1294</v>
      </c>
      <c r="AB251">
        <f t="shared" si="16"/>
        <v>0</v>
      </c>
      <c r="AC251">
        <f t="shared" si="17"/>
        <v>1</v>
      </c>
    </row>
    <row r="252" spans="1:34">
      <c r="A252" s="1" t="s">
        <v>987</v>
      </c>
      <c r="B252" s="1" t="s">
        <v>988</v>
      </c>
      <c r="C252" s="19" t="s">
        <v>52</v>
      </c>
      <c r="D252" t="s">
        <v>30</v>
      </c>
      <c r="F252" s="1" t="s">
        <v>1524</v>
      </c>
      <c r="G252" s="17" t="s">
        <v>31</v>
      </c>
      <c r="H252">
        <v>3208562</v>
      </c>
      <c r="I252">
        <v>3</v>
      </c>
      <c r="J252" t="s">
        <v>1289</v>
      </c>
      <c r="O252">
        <f t="shared" si="18"/>
        <v>0</v>
      </c>
      <c r="AB252">
        <f t="shared" si="16"/>
        <v>0</v>
      </c>
      <c r="AC252">
        <f t="shared" si="17"/>
        <v>0</v>
      </c>
      <c r="AD252" t="s">
        <v>1297</v>
      </c>
    </row>
    <row r="253" spans="1:34">
      <c r="A253" s="1" t="s">
        <v>991</v>
      </c>
      <c r="B253" s="1" t="s">
        <v>992</v>
      </c>
      <c r="C253" s="19" t="s">
        <v>52</v>
      </c>
      <c r="D253" t="s">
        <v>30</v>
      </c>
      <c r="F253" s="1" t="s">
        <v>1525</v>
      </c>
      <c r="O253">
        <f t="shared" si="18"/>
        <v>0</v>
      </c>
      <c r="AB253">
        <f t="shared" si="16"/>
        <v>0</v>
      </c>
      <c r="AC253">
        <f t="shared" si="17"/>
        <v>0</v>
      </c>
    </row>
    <row r="254" spans="1:34">
      <c r="A254" s="1" t="s">
        <v>994</v>
      </c>
      <c r="B254" s="1" t="s">
        <v>995</v>
      </c>
      <c r="C254" s="19" t="s">
        <v>52</v>
      </c>
      <c r="D254" t="s">
        <v>39</v>
      </c>
      <c r="F254" s="1" t="s">
        <v>1526</v>
      </c>
      <c r="G254" s="17" t="s">
        <v>31</v>
      </c>
      <c r="H254">
        <v>15792956</v>
      </c>
      <c r="I254">
        <v>4</v>
      </c>
      <c r="J254" t="s">
        <v>1289</v>
      </c>
      <c r="K254" t="s">
        <v>1292</v>
      </c>
      <c r="L254" s="6">
        <v>45119</v>
      </c>
      <c r="N254" t="s">
        <v>31</v>
      </c>
      <c r="O254">
        <f t="shared" si="18"/>
        <v>0</v>
      </c>
      <c r="R254" t="s">
        <v>1293</v>
      </c>
      <c r="S254" t="s">
        <v>1425</v>
      </c>
      <c r="W254" t="s">
        <v>1293</v>
      </c>
      <c r="AB254">
        <f t="shared" si="16"/>
        <v>2</v>
      </c>
      <c r="AC254">
        <f t="shared" si="17"/>
        <v>1</v>
      </c>
    </row>
    <row r="255" spans="1:34">
      <c r="A255" s="1" t="s">
        <v>997</v>
      </c>
      <c r="B255" s="1" t="s">
        <v>998</v>
      </c>
      <c r="C255" s="19" t="s">
        <v>140</v>
      </c>
      <c r="D255" t="s">
        <v>123</v>
      </c>
      <c r="F255" s="1" t="s">
        <v>1527</v>
      </c>
      <c r="G255" s="17" t="s">
        <v>31</v>
      </c>
      <c r="H255">
        <v>14428079</v>
      </c>
      <c r="I255">
        <v>2</v>
      </c>
      <c r="K255" t="s">
        <v>1292</v>
      </c>
      <c r="L255" s="6">
        <v>45145</v>
      </c>
      <c r="O255">
        <f t="shared" si="18"/>
        <v>0</v>
      </c>
      <c r="S255" t="s">
        <v>1293</v>
      </c>
      <c r="AB255">
        <f t="shared" si="16"/>
        <v>1</v>
      </c>
      <c r="AC255">
        <f t="shared" si="17"/>
        <v>0</v>
      </c>
      <c r="AD255" t="s">
        <v>1330</v>
      </c>
    </row>
    <row r="256" spans="1:34">
      <c r="A256" s="1" t="s">
        <v>1000</v>
      </c>
      <c r="B256" s="1" t="s">
        <v>1001</v>
      </c>
      <c r="C256" s="19" t="s">
        <v>140</v>
      </c>
      <c r="D256" t="s">
        <v>123</v>
      </c>
      <c r="F256" s="1" t="s">
        <v>1528</v>
      </c>
      <c r="G256" s="17" t="s">
        <v>31</v>
      </c>
      <c r="H256" t="s">
        <v>1529</v>
      </c>
      <c r="I256">
        <v>2</v>
      </c>
      <c r="K256" t="s">
        <v>1352</v>
      </c>
      <c r="O256">
        <f t="shared" si="18"/>
        <v>1</v>
      </c>
      <c r="X256" t="s">
        <v>1294</v>
      </c>
      <c r="AB256">
        <f t="shared" si="16"/>
        <v>0</v>
      </c>
      <c r="AC256">
        <f t="shared" si="17"/>
        <v>0</v>
      </c>
    </row>
    <row r="257" spans="1:34">
      <c r="A257" s="1" t="s">
        <v>1005</v>
      </c>
      <c r="B257" s="1" t="s">
        <v>1006</v>
      </c>
      <c r="C257" s="19" t="s">
        <v>140</v>
      </c>
      <c r="D257" t="s">
        <v>123</v>
      </c>
      <c r="F257" s="1" t="s">
        <v>1530</v>
      </c>
      <c r="K257" t="s">
        <v>1416</v>
      </c>
      <c r="O257">
        <f t="shared" si="18"/>
        <v>0</v>
      </c>
      <c r="AB257">
        <f t="shared" si="16"/>
        <v>0</v>
      </c>
      <c r="AC257">
        <f t="shared" si="17"/>
        <v>0</v>
      </c>
      <c r="AD257" t="s">
        <v>1330</v>
      </c>
    </row>
    <row r="258" spans="1:34">
      <c r="A258" s="1" t="s">
        <v>1008</v>
      </c>
      <c r="B258" s="1" t="s">
        <v>1009</v>
      </c>
      <c r="C258" s="19" t="s">
        <v>140</v>
      </c>
      <c r="D258" t="s">
        <v>123</v>
      </c>
      <c r="F258" s="1" t="s">
        <v>1531</v>
      </c>
      <c r="G258" s="17" t="s">
        <v>31</v>
      </c>
      <c r="H258">
        <v>4958240</v>
      </c>
      <c r="I258">
        <v>2</v>
      </c>
      <c r="K258" t="s">
        <v>1292</v>
      </c>
      <c r="O258">
        <f>COUNTIF(P255:AA255,"P")</f>
        <v>0</v>
      </c>
      <c r="S258" t="s">
        <v>1293</v>
      </c>
      <c r="AB258">
        <f>COUNTIF(V258:AA258,"R")</f>
        <v>0</v>
      </c>
      <c r="AC258">
        <f>COUNTIF(V258:AA258,"E")</f>
        <v>0</v>
      </c>
    </row>
    <row r="259" spans="1:34">
      <c r="A259" s="1" t="s">
        <v>1011</v>
      </c>
      <c r="B259" s="1" t="s">
        <v>1012</v>
      </c>
      <c r="C259" s="19" t="s">
        <v>140</v>
      </c>
      <c r="D259" t="s">
        <v>123</v>
      </c>
      <c r="F259" s="1" t="s">
        <v>1532</v>
      </c>
      <c r="G259" s="17" t="s">
        <v>31</v>
      </c>
      <c r="H259">
        <v>18638855</v>
      </c>
      <c r="I259">
        <v>2</v>
      </c>
      <c r="J259" t="s">
        <v>1307</v>
      </c>
      <c r="K259" t="s">
        <v>1292</v>
      </c>
      <c r="L259" s="6">
        <v>45209</v>
      </c>
      <c r="N259" t="s">
        <v>31</v>
      </c>
      <c r="O259">
        <f t="shared" si="18"/>
        <v>0</v>
      </c>
      <c r="T259" t="s">
        <v>1293</v>
      </c>
      <c r="AB259">
        <f t="shared" si="16"/>
        <v>1</v>
      </c>
      <c r="AC259">
        <f t="shared" si="17"/>
        <v>0</v>
      </c>
      <c r="AD259" t="s">
        <v>1533</v>
      </c>
      <c r="AE259" s="50">
        <v>30000</v>
      </c>
      <c r="AG259" t="s">
        <v>33</v>
      </c>
    </row>
    <row r="260" spans="1:34">
      <c r="A260" s="1" t="s">
        <v>1014</v>
      </c>
      <c r="B260" s="1" t="s">
        <v>1015</v>
      </c>
      <c r="C260" s="19" t="s">
        <v>52</v>
      </c>
      <c r="D260" t="s">
        <v>63</v>
      </c>
      <c r="F260" s="1"/>
      <c r="K260" t="s">
        <v>1314</v>
      </c>
      <c r="O260">
        <f t="shared" si="18"/>
        <v>0</v>
      </c>
      <c r="AB260">
        <f t="shared" si="16"/>
        <v>0</v>
      </c>
      <c r="AC260">
        <f t="shared" si="17"/>
        <v>0</v>
      </c>
    </row>
    <row r="261" spans="1:34">
      <c r="A261" s="1" t="s">
        <v>1017</v>
      </c>
      <c r="B261" s="1" t="s">
        <v>1018</v>
      </c>
      <c r="C261" s="19" t="s">
        <v>140</v>
      </c>
      <c r="D261" t="s">
        <v>123</v>
      </c>
      <c r="F261" s="1" t="s">
        <v>1534</v>
      </c>
      <c r="G261" s="17" t="s">
        <v>31</v>
      </c>
      <c r="H261">
        <v>18814793</v>
      </c>
      <c r="I261">
        <v>2</v>
      </c>
      <c r="J261" t="s">
        <v>1296</v>
      </c>
      <c r="K261" t="s">
        <v>1292</v>
      </c>
      <c r="L261" s="6">
        <v>45419</v>
      </c>
      <c r="N261" t="s">
        <v>31</v>
      </c>
      <c r="O261">
        <f t="shared" si="18"/>
        <v>0</v>
      </c>
      <c r="T261" t="s">
        <v>1293</v>
      </c>
      <c r="AB261">
        <f t="shared" si="16"/>
        <v>1</v>
      </c>
      <c r="AC261">
        <f t="shared" si="17"/>
        <v>0</v>
      </c>
    </row>
    <row r="262" spans="1:34">
      <c r="A262" s="1" t="s">
        <v>1020</v>
      </c>
      <c r="B262" s="1" t="s">
        <v>1021</v>
      </c>
      <c r="C262" s="19" t="s">
        <v>140</v>
      </c>
      <c r="D262" t="s">
        <v>123</v>
      </c>
      <c r="F262" s="1" t="s">
        <v>1534</v>
      </c>
      <c r="G262" s="17" t="s">
        <v>31</v>
      </c>
      <c r="H262">
        <v>18814793</v>
      </c>
      <c r="I262">
        <v>2</v>
      </c>
      <c r="J262" t="s">
        <v>1296</v>
      </c>
      <c r="K262" t="s">
        <v>1292</v>
      </c>
      <c r="L262" s="6">
        <v>45419</v>
      </c>
      <c r="N262" t="s">
        <v>31</v>
      </c>
      <c r="O262">
        <f t="shared" ref="O262" si="19">COUNTIF(P262:AA262,"P")</f>
        <v>0</v>
      </c>
      <c r="T262" t="s">
        <v>1293</v>
      </c>
      <c r="AB262">
        <f t="shared" si="16"/>
        <v>1</v>
      </c>
      <c r="AC262">
        <f t="shared" si="17"/>
        <v>0</v>
      </c>
    </row>
    <row r="263" spans="1:34">
      <c r="A263" s="1" t="s">
        <v>1023</v>
      </c>
      <c r="B263" s="1" t="s">
        <v>1024</v>
      </c>
      <c r="C263" s="19" t="s">
        <v>38</v>
      </c>
      <c r="D263" t="s">
        <v>63</v>
      </c>
      <c r="F263" s="1"/>
      <c r="O263">
        <f t="shared" si="18"/>
        <v>0</v>
      </c>
      <c r="AB263">
        <f t="shared" si="16"/>
        <v>0</v>
      </c>
      <c r="AC263">
        <f t="shared" si="17"/>
        <v>0</v>
      </c>
    </row>
    <row r="264" spans="1:34">
      <c r="A264" s="1" t="s">
        <v>1027</v>
      </c>
      <c r="B264" s="1" t="s">
        <v>1028</v>
      </c>
      <c r="C264" s="19" t="s">
        <v>140</v>
      </c>
      <c r="D264" t="s">
        <v>123</v>
      </c>
      <c r="F264" s="1" t="s">
        <v>1535</v>
      </c>
      <c r="G264" s="17" t="s">
        <v>31</v>
      </c>
      <c r="H264">
        <v>1023179</v>
      </c>
      <c r="I264">
        <v>3</v>
      </c>
      <c r="K264" t="s">
        <v>1292</v>
      </c>
      <c r="O264">
        <f t="shared" si="18"/>
        <v>1</v>
      </c>
      <c r="P264" t="s">
        <v>1293</v>
      </c>
      <c r="R264" t="s">
        <v>1294</v>
      </c>
      <c r="AB264">
        <f t="shared" si="16"/>
        <v>1</v>
      </c>
      <c r="AC264">
        <f t="shared" si="17"/>
        <v>0</v>
      </c>
    </row>
    <row r="265" spans="1:34">
      <c r="A265" s="1" t="s">
        <v>1031</v>
      </c>
      <c r="B265" s="1" t="s">
        <v>1032</v>
      </c>
      <c r="C265" s="19" t="s">
        <v>140</v>
      </c>
      <c r="D265" t="s">
        <v>123</v>
      </c>
      <c r="E265" t="s">
        <v>1480</v>
      </c>
      <c r="F265" s="1" t="s">
        <v>1536</v>
      </c>
      <c r="G265" s="17" t="s">
        <v>31</v>
      </c>
      <c r="H265" t="s">
        <v>1537</v>
      </c>
      <c r="I265">
        <v>3</v>
      </c>
      <c r="J265" t="s">
        <v>1289</v>
      </c>
      <c r="K265" t="s">
        <v>1292</v>
      </c>
      <c r="O265">
        <f t="shared" si="18"/>
        <v>0</v>
      </c>
      <c r="S265" t="s">
        <v>1293</v>
      </c>
      <c r="AB265">
        <f t="shared" si="16"/>
        <v>1</v>
      </c>
      <c r="AC265">
        <f t="shared" si="17"/>
        <v>0</v>
      </c>
      <c r="AD265" t="s">
        <v>1330</v>
      </c>
      <c r="AF265" t="s">
        <v>1538</v>
      </c>
      <c r="AG265" t="s">
        <v>31</v>
      </c>
      <c r="AH265" t="s">
        <v>33</v>
      </c>
    </row>
    <row r="266" spans="1:34">
      <c r="A266" s="1" t="s">
        <v>1034</v>
      </c>
      <c r="B266" s="1" t="s">
        <v>1035</v>
      </c>
      <c r="C266" s="19" t="s">
        <v>52</v>
      </c>
      <c r="D266" t="s">
        <v>30</v>
      </c>
      <c r="F266" s="1" t="s">
        <v>1539</v>
      </c>
      <c r="G266" s="17" t="s">
        <v>31</v>
      </c>
      <c r="H266">
        <v>1775641</v>
      </c>
      <c r="I266">
        <v>3</v>
      </c>
      <c r="J266" t="s">
        <v>1307</v>
      </c>
      <c r="K266" t="s">
        <v>1292</v>
      </c>
      <c r="O266">
        <f t="shared" si="18"/>
        <v>0</v>
      </c>
      <c r="R266" t="s">
        <v>1293</v>
      </c>
      <c r="AB266">
        <f t="shared" si="16"/>
        <v>1</v>
      </c>
      <c r="AC266">
        <f t="shared" si="17"/>
        <v>0</v>
      </c>
    </row>
    <row r="267" spans="1:34">
      <c r="A267" s="1" t="s">
        <v>1039</v>
      </c>
      <c r="B267" s="1" t="s">
        <v>1040</v>
      </c>
      <c r="C267" s="19" t="s">
        <v>52</v>
      </c>
      <c r="D267" t="s">
        <v>30</v>
      </c>
      <c r="F267" s="1"/>
      <c r="O267">
        <f t="shared" si="18"/>
        <v>0</v>
      </c>
      <c r="AB267">
        <f t="shared" si="16"/>
        <v>0</v>
      </c>
      <c r="AC267">
        <f t="shared" si="17"/>
        <v>0</v>
      </c>
    </row>
    <row r="268" spans="1:34">
      <c r="A268" s="1" t="s">
        <v>1041</v>
      </c>
      <c r="B268" s="1" t="s">
        <v>1042</v>
      </c>
      <c r="C268" s="19" t="s">
        <v>52</v>
      </c>
      <c r="D268" t="s">
        <v>30</v>
      </c>
      <c r="F268" s="1" t="s">
        <v>1540</v>
      </c>
      <c r="K268" t="s">
        <v>1352</v>
      </c>
      <c r="L268" s="6">
        <v>43444</v>
      </c>
      <c r="O268">
        <f t="shared" si="18"/>
        <v>1</v>
      </c>
      <c r="U268" t="s">
        <v>1294</v>
      </c>
      <c r="AB268">
        <f t="shared" si="16"/>
        <v>0</v>
      </c>
      <c r="AC268">
        <f t="shared" si="17"/>
        <v>0</v>
      </c>
      <c r="AD268" t="s">
        <v>1297</v>
      </c>
    </row>
    <row r="269" spans="1:34">
      <c r="A269" s="1" t="s">
        <v>1044</v>
      </c>
      <c r="B269" s="1" t="s">
        <v>1045</v>
      </c>
      <c r="C269" s="19" t="s">
        <v>52</v>
      </c>
      <c r="D269" t="s">
        <v>735</v>
      </c>
      <c r="F269" s="1" t="s">
        <v>1525</v>
      </c>
      <c r="O269">
        <f t="shared" si="18"/>
        <v>0</v>
      </c>
      <c r="AB269">
        <f t="shared" si="16"/>
        <v>0</v>
      </c>
      <c r="AC269">
        <f t="shared" si="17"/>
        <v>0</v>
      </c>
      <c r="AD269" t="s">
        <v>1297</v>
      </c>
    </row>
    <row r="270" spans="1:34">
      <c r="A270" s="1" t="s">
        <v>1048</v>
      </c>
      <c r="B270" s="1" t="s">
        <v>1049</v>
      </c>
      <c r="C270" s="19" t="s">
        <v>29</v>
      </c>
      <c r="D270" t="s">
        <v>63</v>
      </c>
      <c r="F270" s="1" t="s">
        <v>1541</v>
      </c>
      <c r="G270" s="17" t="s">
        <v>31</v>
      </c>
      <c r="H270">
        <v>3082329</v>
      </c>
      <c r="I270">
        <v>2</v>
      </c>
      <c r="J270" t="s">
        <v>1289</v>
      </c>
      <c r="K270" t="s">
        <v>1292</v>
      </c>
      <c r="O270">
        <f t="shared" si="18"/>
        <v>0</v>
      </c>
      <c r="P270" t="s">
        <v>1293</v>
      </c>
      <c r="AB270">
        <f t="shared" si="16"/>
        <v>1</v>
      </c>
      <c r="AC270">
        <f t="shared" si="17"/>
        <v>0</v>
      </c>
      <c r="AD270" t="s">
        <v>1330</v>
      </c>
    </row>
    <row r="271" spans="1:34">
      <c r="A271" s="1" t="s">
        <v>1052</v>
      </c>
      <c r="B271" s="1" t="s">
        <v>1053</v>
      </c>
      <c r="C271" s="19" t="s">
        <v>140</v>
      </c>
      <c r="D271" t="s">
        <v>123</v>
      </c>
      <c r="F271" s="1" t="s">
        <v>1542</v>
      </c>
      <c r="G271" s="17" t="s">
        <v>31</v>
      </c>
      <c r="H271">
        <v>13294359</v>
      </c>
      <c r="K271" t="s">
        <v>1292</v>
      </c>
      <c r="N271" t="s">
        <v>31</v>
      </c>
      <c r="O271">
        <f t="shared" ref="O271" si="20">COUNTIF(P271:AA271,"P")</f>
        <v>0</v>
      </c>
      <c r="S271" t="s">
        <v>1293</v>
      </c>
      <c r="AB271">
        <f t="shared" si="16"/>
        <v>1</v>
      </c>
      <c r="AC271">
        <f t="shared" si="17"/>
        <v>0</v>
      </c>
    </row>
    <row r="272" spans="1:34">
      <c r="A272" s="1" t="s">
        <v>1056</v>
      </c>
      <c r="B272" s="1" t="s">
        <v>1057</v>
      </c>
      <c r="C272" s="19" t="s">
        <v>140</v>
      </c>
      <c r="D272" t="s">
        <v>46</v>
      </c>
      <c r="F272" s="1" t="s">
        <v>1543</v>
      </c>
      <c r="G272" s="17" t="s">
        <v>31</v>
      </c>
      <c r="H272">
        <v>1436700</v>
      </c>
      <c r="I272">
        <v>2</v>
      </c>
      <c r="J272" t="s">
        <v>1307</v>
      </c>
      <c r="K272" t="s">
        <v>1416</v>
      </c>
      <c r="O272">
        <f t="shared" si="18"/>
        <v>0</v>
      </c>
      <c r="AB272">
        <f t="shared" si="16"/>
        <v>0</v>
      </c>
      <c r="AC272">
        <f t="shared" si="17"/>
        <v>0</v>
      </c>
    </row>
    <row r="273" spans="1:33">
      <c r="A273" s="1" t="s">
        <v>1060</v>
      </c>
      <c r="B273" s="1" t="s">
        <v>1061</v>
      </c>
      <c r="C273" s="19" t="s">
        <v>140</v>
      </c>
      <c r="D273" t="s">
        <v>123</v>
      </c>
      <c r="F273" s="1" t="s">
        <v>1544</v>
      </c>
      <c r="K273" t="s">
        <v>1352</v>
      </c>
      <c r="O273">
        <f t="shared" si="18"/>
        <v>1</v>
      </c>
      <c r="S273" t="s">
        <v>1294</v>
      </c>
      <c r="AB273">
        <f t="shared" si="16"/>
        <v>0</v>
      </c>
      <c r="AC273">
        <f t="shared" si="17"/>
        <v>0</v>
      </c>
    </row>
    <row r="274" spans="1:33">
      <c r="A274" s="1" t="s">
        <v>1063</v>
      </c>
      <c r="B274" s="1" t="s">
        <v>1064</v>
      </c>
      <c r="C274" s="19" t="s">
        <v>140</v>
      </c>
      <c r="D274" t="s">
        <v>123</v>
      </c>
      <c r="F274" s="1" t="s">
        <v>1444</v>
      </c>
      <c r="G274" s="17" t="s">
        <v>31</v>
      </c>
      <c r="H274" t="s">
        <v>1545</v>
      </c>
      <c r="I274">
        <v>2</v>
      </c>
      <c r="K274" t="s">
        <v>1292</v>
      </c>
      <c r="O274">
        <f t="shared" si="18"/>
        <v>0</v>
      </c>
      <c r="T274" t="s">
        <v>1293</v>
      </c>
      <c r="AB274">
        <f t="shared" si="16"/>
        <v>1</v>
      </c>
      <c r="AC274">
        <f t="shared" si="17"/>
        <v>0</v>
      </c>
      <c r="AD274" t="s">
        <v>1330</v>
      </c>
    </row>
    <row r="275" spans="1:33">
      <c r="A275" s="1" t="s">
        <v>1066</v>
      </c>
      <c r="B275" s="1" t="s">
        <v>1067</v>
      </c>
      <c r="C275" s="19" t="s">
        <v>140</v>
      </c>
      <c r="D275" t="s">
        <v>123</v>
      </c>
      <c r="F275" s="1" t="s">
        <v>1546</v>
      </c>
      <c r="G275" s="17" t="s">
        <v>31</v>
      </c>
      <c r="H275">
        <v>6658634</v>
      </c>
      <c r="I275">
        <v>1</v>
      </c>
      <c r="J275" t="s">
        <v>1307</v>
      </c>
      <c r="O275">
        <f t="shared" si="18"/>
        <v>0</v>
      </c>
      <c r="AB275">
        <f t="shared" si="16"/>
        <v>0</v>
      </c>
      <c r="AC275">
        <f t="shared" si="17"/>
        <v>0</v>
      </c>
      <c r="AD275" t="s">
        <v>1330</v>
      </c>
    </row>
    <row r="276" spans="1:33">
      <c r="A276" s="1" t="s">
        <v>1069</v>
      </c>
      <c r="B276" s="1" t="s">
        <v>1070</v>
      </c>
      <c r="C276" s="19" t="s">
        <v>140</v>
      </c>
      <c r="D276" t="s">
        <v>123</v>
      </c>
      <c r="E276" t="s">
        <v>1480</v>
      </c>
      <c r="F276" s="1" t="s">
        <v>1547</v>
      </c>
      <c r="G276" s="17" t="s">
        <v>31</v>
      </c>
      <c r="H276" t="s">
        <v>1548</v>
      </c>
      <c r="I276">
        <v>3</v>
      </c>
      <c r="J276" t="s">
        <v>1289</v>
      </c>
      <c r="K276" t="s">
        <v>1416</v>
      </c>
      <c r="O276">
        <f t="shared" si="18"/>
        <v>0</v>
      </c>
      <c r="AB276">
        <f t="shared" si="16"/>
        <v>0</v>
      </c>
      <c r="AC276">
        <f t="shared" si="17"/>
        <v>0</v>
      </c>
      <c r="AD276" t="s">
        <v>1330</v>
      </c>
      <c r="AF276" t="s">
        <v>1549</v>
      </c>
    </row>
    <row r="277" spans="1:33">
      <c r="A277" s="1" t="s">
        <v>1072</v>
      </c>
      <c r="B277" s="1" t="s">
        <v>1073</v>
      </c>
      <c r="C277" s="19" t="s">
        <v>38</v>
      </c>
      <c r="D277" t="s">
        <v>46</v>
      </c>
      <c r="F277" s="1"/>
      <c r="K277" t="s">
        <v>1314</v>
      </c>
      <c r="O277">
        <f t="shared" si="18"/>
        <v>0</v>
      </c>
      <c r="AB277">
        <f t="shared" ref="AB277:AB339" si="21">COUNTIF(P277:AA277,"R")</f>
        <v>0</v>
      </c>
      <c r="AC277">
        <f t="shared" si="17"/>
        <v>0</v>
      </c>
    </row>
    <row r="278" spans="1:33">
      <c r="A278" s="1" t="s">
        <v>1077</v>
      </c>
      <c r="B278" s="1" t="s">
        <v>1078</v>
      </c>
      <c r="C278" s="19" t="s">
        <v>140</v>
      </c>
      <c r="D278" t="s">
        <v>123</v>
      </c>
      <c r="F278" s="1" t="s">
        <v>1550</v>
      </c>
      <c r="G278" s="17" t="s">
        <v>31</v>
      </c>
      <c r="H278">
        <v>13979432</v>
      </c>
      <c r="I278">
        <v>4</v>
      </c>
      <c r="J278" t="s">
        <v>1307</v>
      </c>
      <c r="K278" t="s">
        <v>1292</v>
      </c>
      <c r="N278" t="s">
        <v>31</v>
      </c>
      <c r="O278">
        <f t="shared" si="18"/>
        <v>1</v>
      </c>
      <c r="X278" t="s">
        <v>1294</v>
      </c>
      <c r="AB278">
        <f t="shared" si="21"/>
        <v>0</v>
      </c>
      <c r="AC278">
        <f t="shared" si="17"/>
        <v>0</v>
      </c>
    </row>
    <row r="279" spans="1:33">
      <c r="A279" s="1" t="s">
        <v>1081</v>
      </c>
      <c r="B279" s="1" t="s">
        <v>1082</v>
      </c>
      <c r="C279" s="19" t="s">
        <v>140</v>
      </c>
      <c r="D279" t="s">
        <v>123</v>
      </c>
      <c r="E279" t="s">
        <v>1480</v>
      </c>
      <c r="F279" s="1" t="s">
        <v>1551</v>
      </c>
      <c r="G279" s="17" t="s">
        <v>33</v>
      </c>
      <c r="K279" t="s">
        <v>1292</v>
      </c>
      <c r="O279">
        <f t="shared" si="18"/>
        <v>0</v>
      </c>
      <c r="R279" t="s">
        <v>1293</v>
      </c>
      <c r="AB279">
        <f t="shared" si="21"/>
        <v>1</v>
      </c>
      <c r="AC279">
        <f t="shared" si="17"/>
        <v>0</v>
      </c>
      <c r="AD279" t="s">
        <v>1297</v>
      </c>
      <c r="AF279" t="s">
        <v>1552</v>
      </c>
    </row>
    <row r="280" spans="1:33">
      <c r="A280" s="1" t="s">
        <v>1085</v>
      </c>
      <c r="B280" s="1" t="s">
        <v>1086</v>
      </c>
      <c r="C280" s="19" t="s">
        <v>140</v>
      </c>
      <c r="D280" t="s">
        <v>123</v>
      </c>
      <c r="F280" s="1" t="s">
        <v>1553</v>
      </c>
      <c r="G280" s="17" t="s">
        <v>31</v>
      </c>
      <c r="H280" t="s">
        <v>1554</v>
      </c>
      <c r="J280" t="s">
        <v>1307</v>
      </c>
      <c r="K280" t="s">
        <v>1292</v>
      </c>
      <c r="O280">
        <f t="shared" si="18"/>
        <v>1</v>
      </c>
      <c r="Y280" t="s">
        <v>1294</v>
      </c>
      <c r="AB280">
        <f t="shared" si="21"/>
        <v>0</v>
      </c>
      <c r="AC280">
        <f t="shared" ref="AC280:AC281" si="22">COUNTIF(P280:AA280,"E")</f>
        <v>0</v>
      </c>
    </row>
    <row r="281" spans="1:33">
      <c r="A281" s="1" t="s">
        <v>1087</v>
      </c>
      <c r="B281" s="1" t="s">
        <v>1088</v>
      </c>
      <c r="C281" s="19" t="s">
        <v>140</v>
      </c>
      <c r="D281" t="s">
        <v>63</v>
      </c>
      <c r="F281" s="1" t="s">
        <v>1555</v>
      </c>
      <c r="G281" s="17" t="s">
        <v>31</v>
      </c>
      <c r="H281">
        <v>9947068</v>
      </c>
      <c r="I281">
        <v>4</v>
      </c>
      <c r="J281" t="s">
        <v>1289</v>
      </c>
      <c r="K281" t="s">
        <v>1292</v>
      </c>
      <c r="O281">
        <f t="shared" si="18"/>
        <v>0</v>
      </c>
      <c r="T281" t="s">
        <v>1293</v>
      </c>
      <c r="AB281">
        <f t="shared" si="21"/>
        <v>1</v>
      </c>
      <c r="AC281">
        <f t="shared" si="22"/>
        <v>0</v>
      </c>
    </row>
    <row r="282" spans="1:33">
      <c r="A282" s="1" t="s">
        <v>1090</v>
      </c>
      <c r="B282" s="1" t="s">
        <v>1091</v>
      </c>
      <c r="C282" s="19" t="s">
        <v>140</v>
      </c>
      <c r="D282" t="s">
        <v>63</v>
      </c>
      <c r="F282" s="1" t="s">
        <v>1556</v>
      </c>
      <c r="G282" s="17" t="s">
        <v>31</v>
      </c>
      <c r="H282">
        <v>2699692</v>
      </c>
      <c r="I282">
        <v>3</v>
      </c>
      <c r="J282" t="s">
        <v>1289</v>
      </c>
      <c r="O282">
        <f t="shared" si="18"/>
        <v>0</v>
      </c>
      <c r="AB282">
        <f t="shared" si="21"/>
        <v>0</v>
      </c>
      <c r="AC282">
        <f>COUNTIF(P282:AA282,"E")</f>
        <v>0</v>
      </c>
      <c r="AD282" t="s">
        <v>1297</v>
      </c>
    </row>
    <row r="283" spans="1:33">
      <c r="A283" s="1" t="s">
        <v>1093</v>
      </c>
      <c r="B283" s="1" t="s">
        <v>1094</v>
      </c>
      <c r="C283" s="19" t="s">
        <v>52</v>
      </c>
      <c r="D283" t="s">
        <v>39</v>
      </c>
      <c r="F283" s="1"/>
      <c r="O283">
        <f t="shared" si="18"/>
        <v>0</v>
      </c>
      <c r="AB283">
        <f t="shared" si="21"/>
        <v>0</v>
      </c>
      <c r="AC283">
        <f t="shared" ref="AC283:AC334" si="23">COUNTIF(P283:AA283,"E")</f>
        <v>0</v>
      </c>
    </row>
    <row r="284" spans="1:33">
      <c r="A284" s="1" t="s">
        <v>1096</v>
      </c>
      <c r="B284" s="1" t="s">
        <v>1097</v>
      </c>
      <c r="C284" s="19" t="s">
        <v>52</v>
      </c>
      <c r="D284" t="s">
        <v>63</v>
      </c>
      <c r="F284" s="1" t="s">
        <v>1557</v>
      </c>
      <c r="G284" s="17" t="s">
        <v>31</v>
      </c>
      <c r="H284">
        <v>8941690</v>
      </c>
      <c r="I284">
        <v>4</v>
      </c>
      <c r="J284" t="s">
        <v>1307</v>
      </c>
      <c r="O284">
        <f t="shared" si="18"/>
        <v>0</v>
      </c>
      <c r="AB284">
        <f t="shared" si="21"/>
        <v>0</v>
      </c>
      <c r="AC284">
        <f t="shared" si="23"/>
        <v>0</v>
      </c>
    </row>
    <row r="285" spans="1:33">
      <c r="A285" s="1" t="s">
        <v>1099</v>
      </c>
      <c r="B285" s="1" t="s">
        <v>1100</v>
      </c>
      <c r="C285" s="19" t="s">
        <v>38</v>
      </c>
      <c r="D285" t="s">
        <v>63</v>
      </c>
      <c r="F285" s="1" t="s">
        <v>1558</v>
      </c>
      <c r="G285" s="17" t="s">
        <v>31</v>
      </c>
      <c r="H285" t="s">
        <v>1559</v>
      </c>
      <c r="I285">
        <v>3</v>
      </c>
      <c r="J285" t="s">
        <v>1289</v>
      </c>
      <c r="K285" t="s">
        <v>1292</v>
      </c>
      <c r="O285">
        <f t="shared" si="18"/>
        <v>0</v>
      </c>
      <c r="V285" t="s">
        <v>1293</v>
      </c>
      <c r="AB285">
        <f t="shared" si="21"/>
        <v>1</v>
      </c>
      <c r="AC285">
        <f t="shared" si="23"/>
        <v>0</v>
      </c>
      <c r="AD285" t="s">
        <v>1297</v>
      </c>
    </row>
    <row r="286" spans="1:33">
      <c r="A286" s="1" t="s">
        <v>1102</v>
      </c>
      <c r="B286" s="1" t="s">
        <v>1103</v>
      </c>
      <c r="C286" s="19" t="s">
        <v>68</v>
      </c>
      <c r="D286" t="s">
        <v>63</v>
      </c>
      <c r="F286" s="1" t="s">
        <v>1560</v>
      </c>
      <c r="G286" s="17" t="s">
        <v>31</v>
      </c>
      <c r="H286">
        <v>5833918</v>
      </c>
      <c r="I286">
        <v>3</v>
      </c>
      <c r="J286" t="s">
        <v>1307</v>
      </c>
      <c r="K286" t="s">
        <v>1292</v>
      </c>
      <c r="N286" t="s">
        <v>31</v>
      </c>
      <c r="O286">
        <f t="shared" ref="O286" si="24">COUNTIF(P286:AA286,"P")</f>
        <v>0</v>
      </c>
      <c r="R286" t="s">
        <v>1293</v>
      </c>
      <c r="W286" t="s">
        <v>1293</v>
      </c>
      <c r="AB286">
        <f t="shared" si="21"/>
        <v>2</v>
      </c>
      <c r="AC286">
        <f t="shared" si="23"/>
        <v>0</v>
      </c>
    </row>
    <row r="287" spans="1:33">
      <c r="A287" s="1" t="s">
        <v>1105</v>
      </c>
      <c r="B287" s="1" t="s">
        <v>1106</v>
      </c>
      <c r="C287" s="19" t="s">
        <v>140</v>
      </c>
      <c r="D287" t="s">
        <v>123</v>
      </c>
      <c r="E287" t="s">
        <v>1480</v>
      </c>
      <c r="F287" s="1" t="s">
        <v>1561</v>
      </c>
      <c r="G287" s="17" t="s">
        <v>31</v>
      </c>
      <c r="H287">
        <v>2634076</v>
      </c>
      <c r="I287">
        <v>3</v>
      </c>
      <c r="K287" t="s">
        <v>1292</v>
      </c>
      <c r="O287">
        <f t="shared" si="18"/>
        <v>0</v>
      </c>
      <c r="S287" t="s">
        <v>1293</v>
      </c>
      <c r="AB287">
        <f t="shared" si="21"/>
        <v>1</v>
      </c>
      <c r="AC287">
        <f t="shared" si="23"/>
        <v>0</v>
      </c>
      <c r="AD287" t="s">
        <v>1330</v>
      </c>
      <c r="AF287" t="s">
        <v>1562</v>
      </c>
      <c r="AG287" t="s">
        <v>31</v>
      </c>
    </row>
    <row r="288" spans="1:33">
      <c r="A288" s="1" t="s">
        <v>1109</v>
      </c>
      <c r="B288" s="1" t="s">
        <v>1110</v>
      </c>
      <c r="C288" s="19" t="s">
        <v>140</v>
      </c>
      <c r="D288" t="s">
        <v>123</v>
      </c>
      <c r="F288" s="1" t="s">
        <v>1563</v>
      </c>
      <c r="G288" s="17" t="s">
        <v>31</v>
      </c>
      <c r="H288">
        <v>1882704</v>
      </c>
      <c r="I288">
        <v>2</v>
      </c>
      <c r="J288" t="s">
        <v>1296</v>
      </c>
      <c r="K288" t="s">
        <v>1352</v>
      </c>
      <c r="O288">
        <f t="shared" ref="O288:O339" si="25">COUNTIF(P288:AA288,"P")</f>
        <v>1</v>
      </c>
      <c r="W288" t="s">
        <v>1294</v>
      </c>
      <c r="AB288">
        <f t="shared" si="21"/>
        <v>0</v>
      </c>
      <c r="AC288">
        <f t="shared" si="23"/>
        <v>0</v>
      </c>
    </row>
    <row r="289" spans="1:34">
      <c r="A289" s="1" t="s">
        <v>1112</v>
      </c>
      <c r="B289" s="1" t="s">
        <v>1113</v>
      </c>
      <c r="C289" s="19" t="s">
        <v>140</v>
      </c>
      <c r="D289" t="s">
        <v>123</v>
      </c>
      <c r="F289" s="1" t="s">
        <v>1564</v>
      </c>
      <c r="O289">
        <f t="shared" si="25"/>
        <v>0</v>
      </c>
      <c r="AB289">
        <f t="shared" si="21"/>
        <v>0</v>
      </c>
      <c r="AC289">
        <f t="shared" si="23"/>
        <v>0</v>
      </c>
      <c r="AD289" t="s">
        <v>1330</v>
      </c>
    </row>
    <row r="290" spans="1:34">
      <c r="A290" s="1" t="s">
        <v>1115</v>
      </c>
      <c r="B290" s="1" t="s">
        <v>1116</v>
      </c>
      <c r="C290" s="19" t="s">
        <v>140</v>
      </c>
      <c r="D290" t="s">
        <v>123</v>
      </c>
      <c r="E290" t="s">
        <v>1480</v>
      </c>
      <c r="F290" s="1" t="s">
        <v>1565</v>
      </c>
      <c r="K290" t="s">
        <v>1352</v>
      </c>
      <c r="O290">
        <f t="shared" si="25"/>
        <v>0</v>
      </c>
      <c r="AB290">
        <f t="shared" si="21"/>
        <v>0</v>
      </c>
      <c r="AC290">
        <f t="shared" si="23"/>
        <v>0</v>
      </c>
      <c r="AD290" t="s">
        <v>1330</v>
      </c>
      <c r="AF290" t="s">
        <v>1562</v>
      </c>
      <c r="AG290" t="s">
        <v>31</v>
      </c>
      <c r="AH290" t="s">
        <v>31</v>
      </c>
    </row>
    <row r="291" spans="1:34">
      <c r="A291" s="1" t="s">
        <v>1118</v>
      </c>
      <c r="B291" s="1" t="s">
        <v>1119</v>
      </c>
      <c r="C291" s="19" t="s">
        <v>140</v>
      </c>
      <c r="D291" t="s">
        <v>123</v>
      </c>
      <c r="F291" s="1" t="s">
        <v>1566</v>
      </c>
      <c r="O291">
        <f t="shared" si="25"/>
        <v>0</v>
      </c>
      <c r="AB291">
        <f t="shared" si="21"/>
        <v>0</v>
      </c>
      <c r="AC291">
        <f t="shared" si="23"/>
        <v>0</v>
      </c>
    </row>
    <row r="292" spans="1:34">
      <c r="A292" s="1" t="s">
        <v>1121</v>
      </c>
      <c r="B292" s="1" t="s">
        <v>1122</v>
      </c>
      <c r="C292" s="19" t="s">
        <v>140</v>
      </c>
      <c r="D292" t="s">
        <v>123</v>
      </c>
      <c r="F292" s="1" t="s">
        <v>1567</v>
      </c>
      <c r="G292" s="17" t="s">
        <v>31</v>
      </c>
      <c r="H292">
        <v>19573087</v>
      </c>
      <c r="I292">
        <v>2</v>
      </c>
      <c r="K292" t="s">
        <v>1292</v>
      </c>
      <c r="N292" t="s">
        <v>31</v>
      </c>
      <c r="O292">
        <f t="shared" si="25"/>
        <v>0</v>
      </c>
      <c r="S292" t="s">
        <v>1293</v>
      </c>
      <c r="AB292">
        <f t="shared" si="21"/>
        <v>1</v>
      </c>
      <c r="AC292">
        <f t="shared" si="23"/>
        <v>0</v>
      </c>
    </row>
    <row r="293" spans="1:34">
      <c r="A293" s="1" t="s">
        <v>1124</v>
      </c>
      <c r="B293" s="1" t="s">
        <v>1125</v>
      </c>
      <c r="C293" s="19" t="s">
        <v>68</v>
      </c>
      <c r="D293" t="s">
        <v>63</v>
      </c>
      <c r="F293" s="1" t="s">
        <v>1568</v>
      </c>
      <c r="J293" t="s">
        <v>1296</v>
      </c>
      <c r="K293" t="s">
        <v>1314</v>
      </c>
      <c r="O293">
        <f t="shared" si="25"/>
        <v>0</v>
      </c>
      <c r="AB293">
        <f t="shared" si="21"/>
        <v>0</v>
      </c>
      <c r="AC293">
        <f t="shared" si="23"/>
        <v>0</v>
      </c>
    </row>
    <row r="294" spans="1:34">
      <c r="A294" s="1" t="s">
        <v>1128</v>
      </c>
      <c r="B294" s="1" t="s">
        <v>1129</v>
      </c>
      <c r="C294" s="19" t="s">
        <v>29</v>
      </c>
      <c r="D294" t="s">
        <v>63</v>
      </c>
      <c r="F294" s="1" t="s">
        <v>1569</v>
      </c>
      <c r="G294" s="17" t="s">
        <v>31</v>
      </c>
      <c r="H294" t="s">
        <v>1570</v>
      </c>
      <c r="I294">
        <v>4</v>
      </c>
      <c r="K294" t="s">
        <v>1292</v>
      </c>
      <c r="O294">
        <f t="shared" si="25"/>
        <v>0</v>
      </c>
      <c r="R294" t="s">
        <v>1293</v>
      </c>
      <c r="U294" t="s">
        <v>1293</v>
      </c>
      <c r="X294" t="s">
        <v>1293</v>
      </c>
      <c r="AB294">
        <f t="shared" si="21"/>
        <v>3</v>
      </c>
      <c r="AC294">
        <f t="shared" si="23"/>
        <v>0</v>
      </c>
      <c r="AD294" t="s">
        <v>1300</v>
      </c>
    </row>
    <row r="295" spans="1:34">
      <c r="A295" s="1" t="s">
        <v>1131</v>
      </c>
      <c r="B295" s="1" t="s">
        <v>1132</v>
      </c>
      <c r="C295" s="19" t="s">
        <v>29</v>
      </c>
      <c r="D295" t="s">
        <v>63</v>
      </c>
      <c r="F295" s="1" t="s">
        <v>1571</v>
      </c>
      <c r="G295" s="17" t="s">
        <v>31</v>
      </c>
      <c r="H295">
        <v>1339391</v>
      </c>
      <c r="I295">
        <v>6</v>
      </c>
      <c r="J295" t="s">
        <v>1289</v>
      </c>
      <c r="K295" t="s">
        <v>1292</v>
      </c>
      <c r="O295">
        <f t="shared" si="25"/>
        <v>1</v>
      </c>
      <c r="R295" t="s">
        <v>1294</v>
      </c>
      <c r="AB295">
        <f t="shared" si="21"/>
        <v>0</v>
      </c>
      <c r="AC295">
        <f t="shared" si="23"/>
        <v>0</v>
      </c>
      <c r="AD295" t="s">
        <v>1300</v>
      </c>
    </row>
    <row r="296" spans="1:34">
      <c r="A296" s="1" t="s">
        <v>1134</v>
      </c>
      <c r="B296" s="1" t="s">
        <v>1135</v>
      </c>
      <c r="C296" s="19" t="s">
        <v>140</v>
      </c>
      <c r="D296" t="s">
        <v>123</v>
      </c>
      <c r="F296" s="1" t="s">
        <v>1572</v>
      </c>
      <c r="G296" s="17" t="s">
        <v>31</v>
      </c>
      <c r="H296">
        <v>6112738</v>
      </c>
      <c r="I296">
        <v>3</v>
      </c>
      <c r="J296" t="s">
        <v>1307</v>
      </c>
      <c r="K296" t="s">
        <v>1292</v>
      </c>
      <c r="O296">
        <f t="shared" si="25"/>
        <v>1</v>
      </c>
      <c r="X296" t="s">
        <v>1294</v>
      </c>
      <c r="AB296">
        <f t="shared" si="21"/>
        <v>0</v>
      </c>
      <c r="AC296">
        <f t="shared" si="23"/>
        <v>0</v>
      </c>
      <c r="AD296" t="s">
        <v>1330</v>
      </c>
    </row>
    <row r="297" spans="1:34">
      <c r="A297" s="1" t="s">
        <v>1137</v>
      </c>
      <c r="B297" s="1" t="s">
        <v>1138</v>
      </c>
      <c r="C297" s="19" t="s">
        <v>68</v>
      </c>
      <c r="D297" t="s">
        <v>63</v>
      </c>
      <c r="F297" s="1" t="s">
        <v>1573</v>
      </c>
      <c r="G297" s="17" t="s">
        <v>31</v>
      </c>
      <c r="H297">
        <v>93820</v>
      </c>
      <c r="I297">
        <v>4</v>
      </c>
      <c r="J297" t="s">
        <v>1289</v>
      </c>
      <c r="K297" t="s">
        <v>1292</v>
      </c>
      <c r="O297">
        <f t="shared" si="25"/>
        <v>1</v>
      </c>
      <c r="U297" t="s">
        <v>1294</v>
      </c>
      <c r="AB297">
        <f t="shared" si="21"/>
        <v>0</v>
      </c>
      <c r="AC297">
        <f t="shared" si="23"/>
        <v>0</v>
      </c>
      <c r="AD297" t="s">
        <v>1297</v>
      </c>
    </row>
    <row r="298" spans="1:34">
      <c r="A298" s="1" t="s">
        <v>1140</v>
      </c>
      <c r="B298" s="1" t="s">
        <v>1141</v>
      </c>
      <c r="C298" s="19" t="s">
        <v>29</v>
      </c>
      <c r="D298" t="s">
        <v>63</v>
      </c>
      <c r="F298" s="1" t="s">
        <v>1574</v>
      </c>
      <c r="G298" s="17" t="s">
        <v>31</v>
      </c>
      <c r="H298">
        <v>12797314</v>
      </c>
      <c r="I298">
        <v>4</v>
      </c>
      <c r="J298" t="s">
        <v>1289</v>
      </c>
      <c r="O298">
        <f t="shared" si="25"/>
        <v>0</v>
      </c>
      <c r="AB298">
        <f t="shared" si="21"/>
        <v>0</v>
      </c>
      <c r="AC298">
        <f t="shared" si="23"/>
        <v>0</v>
      </c>
      <c r="AD298" t="s">
        <v>1297</v>
      </c>
    </row>
    <row r="299" spans="1:34">
      <c r="A299" s="1" t="s">
        <v>1143</v>
      </c>
      <c r="B299" s="1" t="s">
        <v>1144</v>
      </c>
      <c r="C299" s="19" t="s">
        <v>52</v>
      </c>
      <c r="D299" t="s">
        <v>63</v>
      </c>
      <c r="F299" s="1" t="s">
        <v>1465</v>
      </c>
      <c r="G299" s="17" t="s">
        <v>31</v>
      </c>
      <c r="H299">
        <v>3423310</v>
      </c>
      <c r="I299">
        <v>3</v>
      </c>
      <c r="J299" t="s">
        <v>1289</v>
      </c>
      <c r="K299" t="s">
        <v>1292</v>
      </c>
      <c r="O299">
        <f t="shared" si="25"/>
        <v>0</v>
      </c>
      <c r="R299" t="s">
        <v>1293</v>
      </c>
      <c r="X299" t="s">
        <v>1293</v>
      </c>
      <c r="AB299">
        <f t="shared" si="21"/>
        <v>2</v>
      </c>
      <c r="AC299">
        <f t="shared" si="23"/>
        <v>0</v>
      </c>
    </row>
    <row r="300" spans="1:34">
      <c r="A300" s="1" t="s">
        <v>1146</v>
      </c>
      <c r="B300" s="1" t="s">
        <v>1147</v>
      </c>
      <c r="C300" s="19" t="s">
        <v>52</v>
      </c>
      <c r="D300" t="s">
        <v>63</v>
      </c>
      <c r="F300" s="1" t="s">
        <v>1575</v>
      </c>
      <c r="G300" s="17" t="s">
        <v>31</v>
      </c>
      <c r="H300">
        <v>182272</v>
      </c>
      <c r="I300">
        <v>3</v>
      </c>
      <c r="J300" t="s">
        <v>1289</v>
      </c>
      <c r="K300" t="s">
        <v>1292</v>
      </c>
      <c r="O300">
        <f t="shared" si="25"/>
        <v>1</v>
      </c>
      <c r="S300" t="s">
        <v>1294</v>
      </c>
      <c r="AB300">
        <f t="shared" si="21"/>
        <v>0</v>
      </c>
      <c r="AC300">
        <f t="shared" si="23"/>
        <v>0</v>
      </c>
      <c r="AD300" t="s">
        <v>1297</v>
      </c>
    </row>
    <row r="301" spans="1:34">
      <c r="A301" s="1" t="s">
        <v>1150</v>
      </c>
      <c r="B301" s="1" t="s">
        <v>1151</v>
      </c>
      <c r="C301" s="19" t="s">
        <v>52</v>
      </c>
      <c r="D301" t="s">
        <v>63</v>
      </c>
      <c r="F301" s="1" t="s">
        <v>1575</v>
      </c>
      <c r="G301" s="17" t="s">
        <v>31</v>
      </c>
      <c r="H301">
        <v>168778</v>
      </c>
      <c r="I301">
        <v>3</v>
      </c>
      <c r="J301" t="s">
        <v>1289</v>
      </c>
      <c r="K301" t="s">
        <v>1292</v>
      </c>
      <c r="O301">
        <f t="shared" si="25"/>
        <v>1</v>
      </c>
      <c r="S301" t="s">
        <v>1294</v>
      </c>
      <c r="AB301">
        <f t="shared" si="21"/>
        <v>0</v>
      </c>
      <c r="AC301">
        <f t="shared" si="23"/>
        <v>0</v>
      </c>
      <c r="AD301" t="s">
        <v>1297</v>
      </c>
    </row>
    <row r="302" spans="1:34">
      <c r="A302" s="1" t="s">
        <v>1154</v>
      </c>
      <c r="B302" s="1" t="s">
        <v>1155</v>
      </c>
      <c r="C302" s="19" t="s">
        <v>52</v>
      </c>
      <c r="D302" t="s">
        <v>63</v>
      </c>
      <c r="F302" s="1" t="s">
        <v>1576</v>
      </c>
      <c r="G302" s="17" t="s">
        <v>31</v>
      </c>
      <c r="H302">
        <v>16553093</v>
      </c>
      <c r="I302">
        <v>2</v>
      </c>
      <c r="J302" t="s">
        <v>1307</v>
      </c>
      <c r="K302" t="s">
        <v>1292</v>
      </c>
      <c r="L302" s="6">
        <v>45132</v>
      </c>
      <c r="O302">
        <f t="shared" si="25"/>
        <v>1</v>
      </c>
      <c r="X302" t="s">
        <v>1294</v>
      </c>
      <c r="AB302">
        <f t="shared" si="21"/>
        <v>0</v>
      </c>
      <c r="AC302">
        <f t="shared" si="23"/>
        <v>0</v>
      </c>
      <c r="AD302" t="s">
        <v>1297</v>
      </c>
    </row>
    <row r="303" spans="1:34">
      <c r="A303" s="1" t="s">
        <v>1158</v>
      </c>
      <c r="B303" s="1" t="s">
        <v>1159</v>
      </c>
      <c r="C303" s="19" t="s">
        <v>52</v>
      </c>
      <c r="D303" t="s">
        <v>63</v>
      </c>
      <c r="F303" s="1" t="s">
        <v>1577</v>
      </c>
      <c r="G303" s="17" t="s">
        <v>33</v>
      </c>
      <c r="L303" s="6">
        <v>44860</v>
      </c>
      <c r="O303">
        <f t="shared" si="25"/>
        <v>0</v>
      </c>
      <c r="AB303">
        <f t="shared" si="21"/>
        <v>0</v>
      </c>
      <c r="AC303">
        <f t="shared" si="23"/>
        <v>0</v>
      </c>
    </row>
    <row r="304" spans="1:34">
      <c r="A304" s="1" t="s">
        <v>1162</v>
      </c>
      <c r="B304" s="1" t="s">
        <v>1163</v>
      </c>
      <c r="C304" s="19" t="s">
        <v>29</v>
      </c>
      <c r="D304" t="s">
        <v>39</v>
      </c>
      <c r="F304" s="1" t="s">
        <v>1578</v>
      </c>
      <c r="G304" s="17" t="s">
        <v>31</v>
      </c>
      <c r="H304">
        <v>11370844</v>
      </c>
      <c r="I304">
        <v>4</v>
      </c>
      <c r="J304" t="s">
        <v>1307</v>
      </c>
      <c r="K304" t="s">
        <v>1292</v>
      </c>
      <c r="L304" s="6">
        <v>44535</v>
      </c>
      <c r="O304">
        <f t="shared" si="25"/>
        <v>0</v>
      </c>
      <c r="X304" t="s">
        <v>1293</v>
      </c>
      <c r="AB304">
        <f t="shared" si="21"/>
        <v>1</v>
      </c>
      <c r="AC304">
        <f t="shared" si="23"/>
        <v>0</v>
      </c>
    </row>
    <row r="305" spans="1:35">
      <c r="A305" s="1" t="s">
        <v>1167</v>
      </c>
      <c r="B305" s="1" t="s">
        <v>1168</v>
      </c>
      <c r="C305" s="19" t="s">
        <v>29</v>
      </c>
      <c r="D305" t="s">
        <v>39</v>
      </c>
      <c r="F305" s="1" t="s">
        <v>1578</v>
      </c>
      <c r="G305" s="17" t="s">
        <v>31</v>
      </c>
      <c r="H305">
        <v>11370844</v>
      </c>
      <c r="I305">
        <v>4</v>
      </c>
      <c r="J305" t="s">
        <v>1307</v>
      </c>
      <c r="K305" t="s">
        <v>1292</v>
      </c>
      <c r="L305" s="6">
        <v>44535</v>
      </c>
      <c r="O305">
        <f t="shared" ref="O305" si="26">COUNTIF(P305:AA305,"P")</f>
        <v>0</v>
      </c>
      <c r="X305" t="s">
        <v>1293</v>
      </c>
      <c r="AB305">
        <f t="shared" si="21"/>
        <v>1</v>
      </c>
      <c r="AC305">
        <f t="shared" si="23"/>
        <v>0</v>
      </c>
    </row>
    <row r="306" spans="1:35">
      <c r="A306" s="1" t="s">
        <v>1172</v>
      </c>
      <c r="B306" s="1" t="s">
        <v>1173</v>
      </c>
      <c r="C306" s="19" t="s">
        <v>68</v>
      </c>
      <c r="D306" t="s">
        <v>63</v>
      </c>
      <c r="F306" s="1" t="s">
        <v>1579</v>
      </c>
      <c r="G306" s="17" t="s">
        <v>31</v>
      </c>
      <c r="H306">
        <v>7508084</v>
      </c>
      <c r="I306">
        <v>4</v>
      </c>
      <c r="J306" t="s">
        <v>1289</v>
      </c>
      <c r="K306" t="s">
        <v>1292</v>
      </c>
      <c r="O306">
        <f t="shared" si="25"/>
        <v>0</v>
      </c>
      <c r="S306" t="s">
        <v>1293</v>
      </c>
      <c r="AB306">
        <f t="shared" si="21"/>
        <v>1</v>
      </c>
      <c r="AC306">
        <f t="shared" si="23"/>
        <v>0</v>
      </c>
      <c r="AD306" t="s">
        <v>1297</v>
      </c>
    </row>
    <row r="307" spans="1:35">
      <c r="A307" s="1" t="s">
        <v>1175</v>
      </c>
      <c r="B307" s="1" t="s">
        <v>1176</v>
      </c>
      <c r="C307" s="19" t="s">
        <v>52</v>
      </c>
      <c r="D307" t="s">
        <v>30</v>
      </c>
      <c r="F307" s="1" t="s">
        <v>1312</v>
      </c>
      <c r="G307" s="17" t="s">
        <v>33</v>
      </c>
      <c r="O307">
        <f t="shared" si="25"/>
        <v>0</v>
      </c>
      <c r="AB307">
        <f t="shared" si="21"/>
        <v>0</v>
      </c>
      <c r="AC307">
        <f t="shared" si="23"/>
        <v>0</v>
      </c>
    </row>
    <row r="308" spans="1:35">
      <c r="A308" s="1" t="s">
        <v>1178</v>
      </c>
      <c r="B308" s="1" t="s">
        <v>1179</v>
      </c>
      <c r="C308" s="19" t="s">
        <v>29</v>
      </c>
      <c r="D308" t="s">
        <v>30</v>
      </c>
      <c r="F308" s="1" t="s">
        <v>1580</v>
      </c>
      <c r="G308" s="17" t="s">
        <v>31</v>
      </c>
      <c r="H308">
        <v>14601863</v>
      </c>
      <c r="I308">
        <v>3</v>
      </c>
      <c r="J308" t="s">
        <v>1289</v>
      </c>
      <c r="N308" t="s">
        <v>31</v>
      </c>
      <c r="O308">
        <f t="shared" si="25"/>
        <v>0</v>
      </c>
      <c r="AB308">
        <f t="shared" si="21"/>
        <v>0</v>
      </c>
      <c r="AC308">
        <f t="shared" si="23"/>
        <v>0</v>
      </c>
    </row>
    <row r="309" spans="1:35">
      <c r="A309" s="1" t="s">
        <v>1182</v>
      </c>
      <c r="B309" s="1" t="s">
        <v>1183</v>
      </c>
      <c r="C309" s="19" t="s">
        <v>140</v>
      </c>
      <c r="D309" t="s">
        <v>123</v>
      </c>
      <c r="F309" s="1" t="s">
        <v>1581</v>
      </c>
      <c r="G309" s="17" t="s">
        <v>31</v>
      </c>
      <c r="H309">
        <v>19661355</v>
      </c>
      <c r="I309">
        <v>2</v>
      </c>
      <c r="J309" t="s">
        <v>1289</v>
      </c>
      <c r="N309" t="s">
        <v>31</v>
      </c>
      <c r="O309">
        <f t="shared" si="25"/>
        <v>0</v>
      </c>
      <c r="AB309">
        <f t="shared" si="21"/>
        <v>0</v>
      </c>
      <c r="AC309">
        <f t="shared" si="23"/>
        <v>0</v>
      </c>
      <c r="AD309" t="s">
        <v>1330</v>
      </c>
    </row>
    <row r="310" spans="1:35">
      <c r="A310" s="1" t="s">
        <v>1186</v>
      </c>
      <c r="B310" s="1" t="s">
        <v>1187</v>
      </c>
      <c r="C310" s="19" t="s">
        <v>140</v>
      </c>
      <c r="D310" t="s">
        <v>123</v>
      </c>
      <c r="F310" s="1" t="s">
        <v>1582</v>
      </c>
      <c r="K310" t="s">
        <v>1292</v>
      </c>
      <c r="O310">
        <f t="shared" si="25"/>
        <v>0</v>
      </c>
      <c r="AB310">
        <f t="shared" si="21"/>
        <v>0</v>
      </c>
      <c r="AC310">
        <f t="shared" si="23"/>
        <v>0</v>
      </c>
      <c r="AI310" t="s">
        <v>1487</v>
      </c>
    </row>
    <row r="311" spans="1:35">
      <c r="A311" s="1" t="s">
        <v>1189</v>
      </c>
      <c r="B311" s="1" t="s">
        <v>1190</v>
      </c>
      <c r="C311" s="19" t="s">
        <v>140</v>
      </c>
      <c r="D311" t="s">
        <v>123</v>
      </c>
      <c r="F311" s="1" t="s">
        <v>1583</v>
      </c>
      <c r="G311" s="17" t="s">
        <v>31</v>
      </c>
      <c r="H311">
        <v>15995066</v>
      </c>
      <c r="I311">
        <v>3</v>
      </c>
      <c r="J311" t="s">
        <v>1289</v>
      </c>
      <c r="K311" t="s">
        <v>1292</v>
      </c>
      <c r="O311">
        <f t="shared" si="25"/>
        <v>0</v>
      </c>
      <c r="W311" t="s">
        <v>1584</v>
      </c>
      <c r="AB311">
        <f t="shared" si="21"/>
        <v>0</v>
      </c>
      <c r="AC311">
        <f t="shared" si="23"/>
        <v>0</v>
      </c>
    </row>
    <row r="312" spans="1:35">
      <c r="A312" s="1" t="s">
        <v>1193</v>
      </c>
      <c r="B312" s="1" t="s">
        <v>1194</v>
      </c>
      <c r="C312" s="19" t="s">
        <v>140</v>
      </c>
      <c r="D312" t="s">
        <v>123</v>
      </c>
      <c r="F312" s="1" t="s">
        <v>1585</v>
      </c>
      <c r="G312" s="17" t="s">
        <v>31</v>
      </c>
      <c r="H312">
        <v>5025176</v>
      </c>
      <c r="I312">
        <v>2</v>
      </c>
      <c r="J312" t="s">
        <v>1289</v>
      </c>
      <c r="O312">
        <f t="shared" si="25"/>
        <v>0</v>
      </c>
      <c r="AB312">
        <f t="shared" si="21"/>
        <v>0</v>
      </c>
      <c r="AC312">
        <f t="shared" si="23"/>
        <v>0</v>
      </c>
    </row>
    <row r="313" spans="1:35">
      <c r="A313" s="1" t="s">
        <v>1196</v>
      </c>
      <c r="B313" s="1" t="s">
        <v>1197</v>
      </c>
      <c r="C313" s="19" t="s">
        <v>52</v>
      </c>
      <c r="D313" t="s">
        <v>39</v>
      </c>
      <c r="F313" s="1" t="s">
        <v>1586</v>
      </c>
      <c r="O313">
        <f t="shared" si="25"/>
        <v>0</v>
      </c>
      <c r="AB313">
        <f t="shared" si="21"/>
        <v>0</v>
      </c>
      <c r="AC313">
        <f t="shared" si="23"/>
        <v>0</v>
      </c>
      <c r="AI313" t="s">
        <v>1487</v>
      </c>
    </row>
    <row r="314" spans="1:35">
      <c r="A314" s="1" t="s">
        <v>1199</v>
      </c>
      <c r="B314" s="1" t="s">
        <v>1200</v>
      </c>
      <c r="C314" s="19" t="s">
        <v>52</v>
      </c>
      <c r="D314" t="s">
        <v>39</v>
      </c>
      <c r="F314" s="1" t="s">
        <v>1587</v>
      </c>
      <c r="G314" s="17" t="s">
        <v>31</v>
      </c>
      <c r="H314">
        <v>2106493</v>
      </c>
      <c r="I314">
        <v>3</v>
      </c>
      <c r="J314" t="s">
        <v>1289</v>
      </c>
      <c r="K314" t="s">
        <v>1292</v>
      </c>
      <c r="O314">
        <f t="shared" si="25"/>
        <v>0</v>
      </c>
      <c r="Q314" t="s">
        <v>1293</v>
      </c>
      <c r="W314" t="s">
        <v>1293</v>
      </c>
      <c r="AB314">
        <f t="shared" si="21"/>
        <v>2</v>
      </c>
      <c r="AC314">
        <f t="shared" si="23"/>
        <v>0</v>
      </c>
    </row>
    <row r="315" spans="1:35">
      <c r="A315" s="1" t="s">
        <v>1202</v>
      </c>
      <c r="B315" s="1" t="s">
        <v>1203</v>
      </c>
      <c r="C315" s="19" t="s">
        <v>52</v>
      </c>
      <c r="D315" t="s">
        <v>30</v>
      </c>
      <c r="F315" s="1" t="s">
        <v>1588</v>
      </c>
      <c r="O315">
        <f t="shared" si="25"/>
        <v>0</v>
      </c>
      <c r="AB315">
        <f t="shared" si="21"/>
        <v>0</v>
      </c>
      <c r="AC315">
        <f t="shared" si="23"/>
        <v>0</v>
      </c>
      <c r="AI315" t="s">
        <v>1487</v>
      </c>
    </row>
    <row r="316" spans="1:35">
      <c r="A316" s="1" t="s">
        <v>1205</v>
      </c>
      <c r="B316" s="1" t="s">
        <v>1206</v>
      </c>
      <c r="C316" s="19" t="s">
        <v>140</v>
      </c>
      <c r="D316" t="s">
        <v>123</v>
      </c>
      <c r="F316" s="1"/>
      <c r="O316">
        <f t="shared" si="25"/>
        <v>0</v>
      </c>
      <c r="AB316">
        <f t="shared" si="21"/>
        <v>0</v>
      </c>
      <c r="AC316">
        <f t="shared" si="23"/>
        <v>0</v>
      </c>
    </row>
    <row r="317" spans="1:35">
      <c r="A317" s="1" t="s">
        <v>1208</v>
      </c>
      <c r="B317" s="1" t="s">
        <v>1209</v>
      </c>
      <c r="C317" s="19" t="s">
        <v>140</v>
      </c>
      <c r="D317" t="s">
        <v>123</v>
      </c>
      <c r="F317" s="1"/>
      <c r="O317">
        <f t="shared" si="25"/>
        <v>0</v>
      </c>
      <c r="AB317">
        <f t="shared" si="21"/>
        <v>0</v>
      </c>
      <c r="AC317">
        <f t="shared" si="23"/>
        <v>0</v>
      </c>
    </row>
    <row r="318" spans="1:35">
      <c r="A318" s="1" t="s">
        <v>1211</v>
      </c>
      <c r="B318" s="1" t="s">
        <v>1212</v>
      </c>
      <c r="C318" s="19" t="s">
        <v>140</v>
      </c>
      <c r="D318" t="s">
        <v>123</v>
      </c>
      <c r="F318" s="1" t="s">
        <v>1589</v>
      </c>
      <c r="G318" s="17" t="s">
        <v>31</v>
      </c>
      <c r="H318">
        <v>18510241</v>
      </c>
      <c r="I318">
        <v>1</v>
      </c>
      <c r="K318" t="s">
        <v>1292</v>
      </c>
      <c r="M318" t="s">
        <v>33</v>
      </c>
      <c r="N318" t="s">
        <v>31</v>
      </c>
      <c r="O318">
        <f t="shared" si="25"/>
        <v>0</v>
      </c>
      <c r="R318" s="29" t="s">
        <v>1293</v>
      </c>
      <c r="AB318">
        <f t="shared" si="21"/>
        <v>1</v>
      </c>
      <c r="AC318">
        <f t="shared" si="23"/>
        <v>0</v>
      </c>
    </row>
    <row r="319" spans="1:35">
      <c r="A319" s="1" t="s">
        <v>1215</v>
      </c>
      <c r="B319" s="1" t="s">
        <v>1216</v>
      </c>
      <c r="C319" s="19" t="s">
        <v>140</v>
      </c>
      <c r="D319" t="s">
        <v>123</v>
      </c>
      <c r="F319" s="1"/>
      <c r="O319">
        <f t="shared" si="25"/>
        <v>0</v>
      </c>
      <c r="AB319">
        <f t="shared" si="21"/>
        <v>0</v>
      </c>
      <c r="AC319">
        <f t="shared" si="23"/>
        <v>0</v>
      </c>
    </row>
    <row r="320" spans="1:35">
      <c r="A320" s="1" t="s">
        <v>1217</v>
      </c>
      <c r="B320" s="1" t="s">
        <v>1218</v>
      </c>
      <c r="C320" s="19" t="s">
        <v>140</v>
      </c>
      <c r="D320" t="s">
        <v>123</v>
      </c>
      <c r="F320" s="1" t="s">
        <v>1589</v>
      </c>
      <c r="G320" s="17" t="s">
        <v>31</v>
      </c>
      <c r="H320">
        <v>18510241</v>
      </c>
      <c r="I320">
        <v>1</v>
      </c>
      <c r="K320" t="s">
        <v>1292</v>
      </c>
      <c r="M320" t="s">
        <v>33</v>
      </c>
      <c r="N320" t="s">
        <v>31</v>
      </c>
      <c r="O320">
        <f t="shared" si="25"/>
        <v>0</v>
      </c>
      <c r="R320" t="s">
        <v>1293</v>
      </c>
      <c r="AB320">
        <f t="shared" si="21"/>
        <v>1</v>
      </c>
      <c r="AC320">
        <f t="shared" si="23"/>
        <v>0</v>
      </c>
      <c r="AD320" t="s">
        <v>1330</v>
      </c>
    </row>
    <row r="321" spans="1:35">
      <c r="A321" s="1" t="s">
        <v>1219</v>
      </c>
      <c r="B321" s="1" t="s">
        <v>1220</v>
      </c>
      <c r="C321" s="19" t="s">
        <v>29</v>
      </c>
      <c r="D321" t="s">
        <v>39</v>
      </c>
      <c r="F321" s="1" t="s">
        <v>1590</v>
      </c>
      <c r="G321" s="17" t="s">
        <v>31</v>
      </c>
      <c r="H321">
        <v>1332995</v>
      </c>
      <c r="K321" t="s">
        <v>1292</v>
      </c>
      <c r="O321">
        <f t="shared" si="25"/>
        <v>1</v>
      </c>
      <c r="R321" t="s">
        <v>1293</v>
      </c>
      <c r="Y321" t="s">
        <v>1294</v>
      </c>
      <c r="AB321">
        <f t="shared" si="21"/>
        <v>1</v>
      </c>
      <c r="AC321">
        <f t="shared" si="23"/>
        <v>0</v>
      </c>
      <c r="AD321" t="s">
        <v>1297</v>
      </c>
      <c r="AG321" t="s">
        <v>31</v>
      </c>
      <c r="AI321" t="s">
        <v>1591</v>
      </c>
    </row>
    <row r="322" spans="1:35">
      <c r="A322" s="1" t="s">
        <v>1223</v>
      </c>
      <c r="B322" s="1" t="s">
        <v>1224</v>
      </c>
      <c r="C322" s="19" t="s">
        <v>140</v>
      </c>
      <c r="D322" t="s">
        <v>123</v>
      </c>
      <c r="F322" s="19" t="s">
        <v>1225</v>
      </c>
      <c r="G322" s="17" t="s">
        <v>31</v>
      </c>
      <c r="H322">
        <v>14937488</v>
      </c>
      <c r="I322">
        <v>1</v>
      </c>
      <c r="K322" t="s">
        <v>1292</v>
      </c>
      <c r="N322" t="s">
        <v>31</v>
      </c>
      <c r="O322">
        <f t="shared" si="25"/>
        <v>1</v>
      </c>
      <c r="R322" t="s">
        <v>1294</v>
      </c>
      <c r="T322" t="s">
        <v>1425</v>
      </c>
      <c r="AB322">
        <f t="shared" si="21"/>
        <v>0</v>
      </c>
      <c r="AC322">
        <f t="shared" si="23"/>
        <v>1</v>
      </c>
    </row>
    <row r="323" spans="1:35">
      <c r="A323" s="1" t="s">
        <v>1226</v>
      </c>
      <c r="B323" s="1" t="s">
        <v>1227</v>
      </c>
      <c r="C323" s="19" t="s">
        <v>29</v>
      </c>
      <c r="D323" t="s">
        <v>63</v>
      </c>
      <c r="F323" s="1"/>
      <c r="O323">
        <f t="shared" si="25"/>
        <v>0</v>
      </c>
      <c r="AB323">
        <f t="shared" si="21"/>
        <v>0</v>
      </c>
      <c r="AC323">
        <f t="shared" si="23"/>
        <v>0</v>
      </c>
    </row>
    <row r="324" spans="1:35">
      <c r="A324" s="1" t="s">
        <v>1228</v>
      </c>
      <c r="B324" s="1" t="s">
        <v>1229</v>
      </c>
      <c r="C324" s="19" t="s">
        <v>29</v>
      </c>
      <c r="D324" t="s">
        <v>63</v>
      </c>
      <c r="F324" s="1"/>
      <c r="O324">
        <f t="shared" si="25"/>
        <v>0</v>
      </c>
      <c r="AB324">
        <f t="shared" si="21"/>
        <v>0</v>
      </c>
      <c r="AC324">
        <f t="shared" si="23"/>
        <v>0</v>
      </c>
    </row>
    <row r="325" spans="1:35">
      <c r="A325" s="1" t="s">
        <v>1230</v>
      </c>
      <c r="B325" s="1" t="s">
        <v>1231</v>
      </c>
      <c r="C325" s="19" t="s">
        <v>29</v>
      </c>
      <c r="D325" t="s">
        <v>63</v>
      </c>
      <c r="F325" s="1"/>
      <c r="O325">
        <f t="shared" si="25"/>
        <v>0</v>
      </c>
      <c r="AB325">
        <f t="shared" si="21"/>
        <v>0</v>
      </c>
      <c r="AC325">
        <f t="shared" si="23"/>
        <v>0</v>
      </c>
    </row>
    <row r="326" spans="1:35">
      <c r="A326" s="1" t="s">
        <v>1232</v>
      </c>
      <c r="B326" s="1" t="s">
        <v>1233</v>
      </c>
      <c r="C326" s="19" t="s">
        <v>29</v>
      </c>
      <c r="D326" t="s">
        <v>63</v>
      </c>
      <c r="F326" s="1"/>
      <c r="O326">
        <f t="shared" si="25"/>
        <v>0</v>
      </c>
      <c r="AB326">
        <f t="shared" si="21"/>
        <v>0</v>
      </c>
      <c r="AC326">
        <f t="shared" si="23"/>
        <v>0</v>
      </c>
    </row>
    <row r="327" spans="1:35">
      <c r="A327" s="1" t="s">
        <v>1234</v>
      </c>
      <c r="B327" s="1" t="s">
        <v>1235</v>
      </c>
      <c r="C327" s="19" t="s">
        <v>140</v>
      </c>
      <c r="D327" t="s">
        <v>63</v>
      </c>
      <c r="F327" s="1"/>
      <c r="O327">
        <f t="shared" si="25"/>
        <v>0</v>
      </c>
      <c r="AB327">
        <f t="shared" si="21"/>
        <v>0</v>
      </c>
      <c r="AC327">
        <f t="shared" si="23"/>
        <v>0</v>
      </c>
      <c r="AD327" t="s">
        <v>1330</v>
      </c>
    </row>
    <row r="328" spans="1:35">
      <c r="A328" s="1" t="s">
        <v>1236</v>
      </c>
      <c r="B328" s="1" t="s">
        <v>1237</v>
      </c>
      <c r="C328" s="19" t="s">
        <v>68</v>
      </c>
      <c r="D328" t="s">
        <v>63</v>
      </c>
      <c r="F328" s="1"/>
      <c r="O328">
        <f t="shared" si="25"/>
        <v>0</v>
      </c>
      <c r="AB328">
        <f t="shared" si="21"/>
        <v>0</v>
      </c>
      <c r="AC328">
        <f t="shared" si="23"/>
        <v>0</v>
      </c>
    </row>
    <row r="329" spans="1:35">
      <c r="A329" s="1" t="s">
        <v>1238</v>
      </c>
      <c r="B329" s="1" t="s">
        <v>1239</v>
      </c>
      <c r="C329" s="19" t="s">
        <v>29</v>
      </c>
      <c r="D329" t="s">
        <v>63</v>
      </c>
      <c r="F329" s="1"/>
      <c r="O329">
        <f t="shared" si="25"/>
        <v>0</v>
      </c>
      <c r="AB329">
        <f t="shared" si="21"/>
        <v>0</v>
      </c>
      <c r="AC329">
        <f t="shared" si="23"/>
        <v>0</v>
      </c>
      <c r="AD329" t="s">
        <v>1592</v>
      </c>
    </row>
    <row r="330" spans="1:35">
      <c r="A330" s="1" t="s">
        <v>1241</v>
      </c>
      <c r="B330" s="1" t="s">
        <v>1242</v>
      </c>
      <c r="C330" s="19" t="s">
        <v>29</v>
      </c>
      <c r="D330" t="s">
        <v>63</v>
      </c>
      <c r="F330" s="1"/>
      <c r="O330">
        <f t="shared" si="25"/>
        <v>0</v>
      </c>
      <c r="AB330">
        <f t="shared" si="21"/>
        <v>0</v>
      </c>
      <c r="AC330">
        <f t="shared" si="23"/>
        <v>0</v>
      </c>
      <c r="AD330" t="s">
        <v>1592</v>
      </c>
    </row>
    <row r="331" spans="1:35">
      <c r="A331" s="1" t="s">
        <v>1244</v>
      </c>
      <c r="B331" s="1" t="s">
        <v>1245</v>
      </c>
      <c r="C331" s="19" t="s">
        <v>68</v>
      </c>
      <c r="D331" t="s">
        <v>63</v>
      </c>
      <c r="F331" s="1"/>
      <c r="O331">
        <f t="shared" si="25"/>
        <v>0</v>
      </c>
      <c r="AB331">
        <f t="shared" si="21"/>
        <v>0</v>
      </c>
      <c r="AC331">
        <f t="shared" si="23"/>
        <v>0</v>
      </c>
    </row>
    <row r="332" spans="1:35">
      <c r="A332" s="1" t="s">
        <v>1246</v>
      </c>
      <c r="B332" s="1" t="s">
        <v>1247</v>
      </c>
      <c r="C332" s="19" t="s">
        <v>140</v>
      </c>
      <c r="D332" t="s">
        <v>123</v>
      </c>
      <c r="F332" s="1"/>
      <c r="O332">
        <f t="shared" si="25"/>
        <v>0</v>
      </c>
      <c r="AB332">
        <f t="shared" si="21"/>
        <v>0</v>
      </c>
      <c r="AC332">
        <f t="shared" si="23"/>
        <v>0</v>
      </c>
    </row>
    <row r="333" spans="1:35">
      <c r="A333" s="1" t="s">
        <v>1249</v>
      </c>
      <c r="B333" s="1" t="s">
        <v>1250</v>
      </c>
      <c r="C333" s="19" t="s">
        <v>68</v>
      </c>
      <c r="D333" t="s">
        <v>63</v>
      </c>
      <c r="F333" s="1" t="s">
        <v>1593</v>
      </c>
      <c r="G333" s="17" t="s">
        <v>31</v>
      </c>
      <c r="H333">
        <v>14976101</v>
      </c>
      <c r="I333">
        <v>4</v>
      </c>
      <c r="J333" t="s">
        <v>1289</v>
      </c>
      <c r="K333" t="s">
        <v>1292</v>
      </c>
      <c r="O333">
        <f t="shared" si="25"/>
        <v>0</v>
      </c>
      <c r="R333" t="s">
        <v>1293</v>
      </c>
      <c r="U333" t="s">
        <v>1293</v>
      </c>
      <c r="AB333">
        <f t="shared" si="21"/>
        <v>2</v>
      </c>
      <c r="AC333">
        <f t="shared" si="23"/>
        <v>0</v>
      </c>
    </row>
    <row r="334" spans="1:35">
      <c r="A334" s="1" t="s">
        <v>1253</v>
      </c>
      <c r="B334" s="1" t="s">
        <v>1254</v>
      </c>
      <c r="C334" s="19" t="s">
        <v>68</v>
      </c>
      <c r="D334" t="s">
        <v>63</v>
      </c>
      <c r="F334" s="1" t="s">
        <v>1593</v>
      </c>
      <c r="G334" s="17" t="s">
        <v>31</v>
      </c>
      <c r="H334">
        <v>14976101</v>
      </c>
      <c r="I334">
        <v>4</v>
      </c>
      <c r="J334" t="s">
        <v>1289</v>
      </c>
      <c r="K334" t="s">
        <v>1292</v>
      </c>
      <c r="O334">
        <f t="shared" ref="O334" si="27">COUNTIF(P334:AA334,"P")</f>
        <v>0</v>
      </c>
      <c r="R334" t="s">
        <v>1293</v>
      </c>
      <c r="U334" t="s">
        <v>1293</v>
      </c>
      <c r="AB334">
        <f t="shared" si="21"/>
        <v>2</v>
      </c>
      <c r="AC334">
        <f t="shared" si="23"/>
        <v>0</v>
      </c>
    </row>
    <row r="335" spans="1:35">
      <c r="A335" s="22" t="s">
        <v>1255</v>
      </c>
      <c r="B335" s="22" t="s">
        <v>1256</v>
      </c>
      <c r="C335" s="19" t="s">
        <v>68</v>
      </c>
      <c r="D335" t="s">
        <v>63</v>
      </c>
      <c r="F335" s="1"/>
      <c r="O335">
        <f t="shared" si="25"/>
        <v>0</v>
      </c>
      <c r="AB335">
        <f t="shared" si="21"/>
        <v>0</v>
      </c>
      <c r="AC335">
        <f>COUNTIF(P335:AA335,"E")</f>
        <v>0</v>
      </c>
    </row>
    <row r="336" spans="1:35">
      <c r="A336" s="22" t="s">
        <v>1257</v>
      </c>
      <c r="B336" s="22" t="s">
        <v>1258</v>
      </c>
      <c r="C336" s="19" t="s">
        <v>140</v>
      </c>
      <c r="D336" t="s">
        <v>123</v>
      </c>
      <c r="F336" s="1"/>
      <c r="O336">
        <f t="shared" si="25"/>
        <v>0</v>
      </c>
      <c r="AB336">
        <f t="shared" si="21"/>
        <v>0</v>
      </c>
      <c r="AC336">
        <f t="shared" ref="AC336:AC339" si="28">COUNTIF(P336:AA336,"E")</f>
        <v>0</v>
      </c>
    </row>
    <row r="337" spans="1:29">
      <c r="A337" s="22" t="s">
        <v>1259</v>
      </c>
      <c r="B337" s="1" t="s">
        <v>1260</v>
      </c>
      <c r="C337" s="19" t="s">
        <v>38</v>
      </c>
      <c r="D337" t="s">
        <v>46</v>
      </c>
      <c r="F337" s="1"/>
      <c r="O337">
        <f t="shared" si="25"/>
        <v>0</v>
      </c>
      <c r="AB337">
        <f t="shared" si="21"/>
        <v>0</v>
      </c>
      <c r="AC337">
        <f t="shared" si="28"/>
        <v>0</v>
      </c>
    </row>
    <row r="338" spans="1:29">
      <c r="A338" t="s">
        <v>1262</v>
      </c>
      <c r="B338" t="s">
        <v>1263</v>
      </c>
      <c r="C338" s="19" t="s">
        <v>29</v>
      </c>
      <c r="D338" t="s">
        <v>1264</v>
      </c>
      <c r="F338" s="1"/>
      <c r="O338">
        <f t="shared" si="25"/>
        <v>0</v>
      </c>
      <c r="AB338">
        <f t="shared" si="21"/>
        <v>0</v>
      </c>
      <c r="AC338">
        <f t="shared" si="28"/>
        <v>0</v>
      </c>
    </row>
    <row r="339" spans="1:29">
      <c r="A339" t="s">
        <v>1265</v>
      </c>
      <c r="B339" t="s">
        <v>1266</v>
      </c>
      <c r="C339" s="19" t="s">
        <v>29</v>
      </c>
      <c r="D339" t="s">
        <v>1264</v>
      </c>
      <c r="F339" s="1"/>
      <c r="O339">
        <f t="shared" si="25"/>
        <v>0</v>
      </c>
      <c r="AB339">
        <f t="shared" si="21"/>
        <v>0</v>
      </c>
      <c r="AC339">
        <f t="shared" si="28"/>
        <v>0</v>
      </c>
    </row>
    <row r="340" spans="1:29">
      <c r="A340" s="1"/>
      <c r="B340" s="1"/>
      <c r="C340" s="19"/>
      <c r="F340" s="1"/>
    </row>
    <row r="341" spans="1:29">
      <c r="A341" s="1"/>
      <c r="B341" s="1"/>
      <c r="C341" s="19"/>
      <c r="F341" s="1"/>
    </row>
    <row r="342" spans="1:29">
      <c r="A342" s="1"/>
      <c r="B342" s="1"/>
      <c r="C342" s="19"/>
      <c r="F342" s="1"/>
    </row>
    <row r="343" spans="1:29">
      <c r="A343" s="1"/>
      <c r="B343" s="1"/>
      <c r="C343" s="19"/>
      <c r="F343" s="1"/>
    </row>
    <row r="344" spans="1:29">
      <c r="A344" s="1"/>
      <c r="B344" s="1"/>
      <c r="C344" s="19"/>
      <c r="F344" s="1"/>
    </row>
    <row r="345" spans="1:29">
      <c r="A345" s="1"/>
      <c r="B345" s="1"/>
      <c r="C345" s="19"/>
      <c r="F345" s="1"/>
    </row>
    <row r="346" spans="1:29">
      <c r="A346" s="1"/>
      <c r="B346" s="1"/>
      <c r="C346" s="19"/>
      <c r="F346" s="1"/>
    </row>
    <row r="347" spans="1:29">
      <c r="A347" s="1"/>
      <c r="B347" s="1"/>
      <c r="C347" s="19"/>
      <c r="F347" s="1"/>
    </row>
    <row r="348" spans="1:29">
      <c r="A348" s="1"/>
      <c r="B348" s="1"/>
      <c r="C348" s="19"/>
      <c r="F348" s="1"/>
    </row>
    <row r="349" spans="1:29">
      <c r="A349" s="1"/>
      <c r="B349" s="1"/>
      <c r="C349" s="19"/>
      <c r="F349" s="1"/>
    </row>
    <row r="350" spans="1:29">
      <c r="A350" s="1"/>
      <c r="B350" s="1"/>
      <c r="C350" s="19"/>
      <c r="F350" s="1"/>
    </row>
    <row r="351" spans="1:29">
      <c r="A351" s="1"/>
      <c r="B351" s="1"/>
      <c r="C351" s="19"/>
      <c r="F351" s="1"/>
    </row>
    <row r="352" spans="1:29">
      <c r="A352" s="1"/>
      <c r="B352" s="1"/>
      <c r="C352" s="19"/>
      <c r="F352" s="1"/>
    </row>
    <row r="353" spans="1:6">
      <c r="A353" s="1"/>
      <c r="B353" s="1"/>
      <c r="C353" s="19"/>
      <c r="F353" s="1"/>
    </row>
    <row r="354" spans="1:6">
      <c r="A354" s="1"/>
      <c r="B354" s="1"/>
      <c r="C354" s="19"/>
      <c r="F354" s="1"/>
    </row>
    <row r="355" spans="1:6">
      <c r="A355" s="1"/>
      <c r="B355" s="1"/>
      <c r="C355" s="19"/>
      <c r="F355" s="1"/>
    </row>
    <row r="356" spans="1:6">
      <c r="A356" s="1"/>
      <c r="B356" s="1"/>
      <c r="C356" s="19"/>
      <c r="F356" s="1"/>
    </row>
    <row r="357" spans="1:6">
      <c r="A357" s="1"/>
      <c r="B357" s="1"/>
      <c r="C357" s="19"/>
      <c r="F357" s="1"/>
    </row>
    <row r="358" spans="1:6">
      <c r="A358" s="1"/>
      <c r="B358" s="1"/>
      <c r="C358" s="19"/>
      <c r="F358" s="1"/>
    </row>
    <row r="359" spans="1:6">
      <c r="A359" s="1"/>
      <c r="B359" s="1"/>
      <c r="C359" s="19"/>
      <c r="F359" s="1"/>
    </row>
    <row r="360" spans="1:6">
      <c r="A360" s="1"/>
      <c r="B360" s="1"/>
      <c r="C360" s="19"/>
      <c r="F360" s="1"/>
    </row>
    <row r="361" spans="1:6">
      <c r="A361" s="1"/>
      <c r="B361" s="1"/>
      <c r="C361" s="19"/>
      <c r="F361" s="1"/>
    </row>
    <row r="362" spans="1:6">
      <c r="A362" s="1"/>
      <c r="B362" s="1"/>
      <c r="C362" s="19"/>
      <c r="F362" s="1"/>
    </row>
    <row r="363" spans="1:6">
      <c r="A363" s="1"/>
      <c r="B363" s="1"/>
      <c r="C363" s="19"/>
      <c r="F363" s="1"/>
    </row>
    <row r="364" spans="1:6">
      <c r="A364" s="1"/>
      <c r="B364" s="1"/>
      <c r="C364" s="19"/>
      <c r="F364" s="1"/>
    </row>
    <row r="365" spans="1:6">
      <c r="A365" s="1"/>
      <c r="B365" s="1"/>
      <c r="C365" s="19"/>
      <c r="F365" s="1"/>
    </row>
    <row r="366" spans="1:6">
      <c r="A366" s="1"/>
      <c r="B366" s="1"/>
      <c r="C366" s="19"/>
      <c r="F366" s="1"/>
    </row>
    <row r="367" spans="1:6">
      <c r="A367" s="1"/>
      <c r="B367" s="1"/>
      <c r="C367" s="19"/>
      <c r="F367" s="1"/>
    </row>
    <row r="368" spans="1:6">
      <c r="A368" s="1"/>
      <c r="B368" s="1"/>
      <c r="C368" s="19"/>
      <c r="F368" s="1"/>
    </row>
    <row r="369" spans="1:6">
      <c r="A369" s="1"/>
      <c r="B369" s="1"/>
      <c r="C369" s="19"/>
      <c r="F369" s="1"/>
    </row>
    <row r="370" spans="1:6">
      <c r="A370" s="1"/>
      <c r="B370" s="1"/>
      <c r="C370" s="19"/>
      <c r="F370" s="1"/>
    </row>
    <row r="371" spans="1:6">
      <c r="A371" s="1"/>
      <c r="B371" s="1"/>
      <c r="C371" s="19"/>
      <c r="F371" s="1"/>
    </row>
    <row r="372" spans="1:6">
      <c r="A372" s="1"/>
      <c r="B372" s="1"/>
      <c r="C372" s="19"/>
      <c r="F372" s="1"/>
    </row>
    <row r="373" spans="1:6">
      <c r="A373" s="1"/>
      <c r="B373" s="1"/>
      <c r="C373" s="19"/>
      <c r="F373" s="1"/>
    </row>
    <row r="374" spans="1:6">
      <c r="A374" s="1"/>
      <c r="B374" s="1"/>
      <c r="C374" s="19"/>
      <c r="F374" s="1"/>
    </row>
    <row r="375" spans="1:6">
      <c r="A375" s="1"/>
      <c r="B375" s="1"/>
      <c r="C375" s="19"/>
      <c r="F375" s="1"/>
    </row>
    <row r="376" spans="1:6">
      <c r="A376" s="1"/>
      <c r="B376" s="1"/>
      <c r="C376" s="19"/>
      <c r="F376" s="1"/>
    </row>
    <row r="377" spans="1:6">
      <c r="A377" s="1"/>
      <c r="B377" s="1"/>
      <c r="C377" s="19"/>
      <c r="F377" s="1"/>
    </row>
    <row r="378" spans="1:6">
      <c r="A378" s="1"/>
      <c r="B378" s="1"/>
      <c r="C378" s="19"/>
      <c r="F378" s="1"/>
    </row>
    <row r="379" spans="1:6">
      <c r="A379" s="1"/>
      <c r="B379" s="1"/>
      <c r="C379" s="19"/>
      <c r="F379" s="1"/>
    </row>
    <row r="380" spans="1:6">
      <c r="A380" s="1"/>
      <c r="B380" s="1"/>
      <c r="C380" s="19"/>
      <c r="F380" s="1"/>
    </row>
    <row r="381" spans="1:6">
      <c r="A381" s="1"/>
      <c r="B381" s="1"/>
      <c r="C381" s="19"/>
      <c r="F381" s="1"/>
    </row>
    <row r="382" spans="1:6">
      <c r="A382" s="1"/>
      <c r="B382" s="1"/>
      <c r="C382" s="19"/>
      <c r="F382" s="1"/>
    </row>
    <row r="383" spans="1:6">
      <c r="A383" s="1"/>
      <c r="B383" s="1"/>
      <c r="C383" s="19"/>
      <c r="F383" s="1"/>
    </row>
    <row r="384" spans="1:6">
      <c r="A384" s="1"/>
      <c r="B384" s="1"/>
      <c r="C384" s="19"/>
      <c r="F384" s="1"/>
    </row>
    <row r="385" spans="1:6">
      <c r="A385" s="1"/>
      <c r="B385" s="1"/>
      <c r="C385" s="19"/>
      <c r="F385" s="1"/>
    </row>
    <row r="386" spans="1:6">
      <c r="A386" s="1"/>
      <c r="B386" s="1"/>
      <c r="C386" s="19"/>
      <c r="F386" s="1"/>
    </row>
    <row r="387" spans="1:6">
      <c r="A387" s="1"/>
      <c r="B387" s="1"/>
      <c r="C387" s="19"/>
      <c r="F387" s="1"/>
    </row>
    <row r="388" spans="1:6">
      <c r="A388" s="1"/>
      <c r="B388" s="1"/>
      <c r="C388" s="19"/>
      <c r="F388" s="1"/>
    </row>
    <row r="389" spans="1:6">
      <c r="A389" s="1"/>
      <c r="B389" s="1"/>
      <c r="C389" s="19"/>
      <c r="F389" s="1"/>
    </row>
    <row r="390" spans="1:6">
      <c r="A390" s="1"/>
      <c r="B390" s="1"/>
      <c r="C390" s="19"/>
      <c r="F390" s="1"/>
    </row>
    <row r="391" spans="1:6">
      <c r="A391" s="1"/>
      <c r="B391" s="1"/>
      <c r="C391" s="19"/>
      <c r="F391" s="1"/>
    </row>
    <row r="392" spans="1:6">
      <c r="A392" s="1"/>
      <c r="B392" s="1"/>
      <c r="C392" s="19"/>
      <c r="F392" s="1"/>
    </row>
    <row r="393" spans="1:6">
      <c r="A393" s="1"/>
      <c r="B393" s="1"/>
      <c r="C393" s="19"/>
      <c r="F393" s="1"/>
    </row>
    <row r="394" spans="1:6">
      <c r="A394" s="1"/>
      <c r="B394" s="1"/>
      <c r="C394" s="19"/>
      <c r="F394" s="1"/>
    </row>
    <row r="395" spans="1:6">
      <c r="A395" s="1"/>
      <c r="B395" s="1"/>
      <c r="C395" s="19"/>
      <c r="F395" s="1"/>
    </row>
    <row r="396" spans="1:6">
      <c r="A396" s="1"/>
      <c r="B396" s="1"/>
      <c r="C396" s="19"/>
      <c r="F396" s="1"/>
    </row>
    <row r="397" spans="1:6">
      <c r="A397" s="1"/>
      <c r="B397" s="1"/>
      <c r="C397" s="19"/>
      <c r="F397" s="1"/>
    </row>
    <row r="398" spans="1:6">
      <c r="A398" s="1"/>
      <c r="B398" s="1"/>
      <c r="C398" s="19"/>
      <c r="F398" s="1"/>
    </row>
    <row r="399" spans="1:6">
      <c r="A399" s="1"/>
      <c r="B399" s="1"/>
      <c r="C399" s="19"/>
      <c r="F399" s="1"/>
    </row>
    <row r="400" spans="1:6">
      <c r="A400" s="1"/>
      <c r="B400" s="1"/>
      <c r="C400" s="19"/>
      <c r="F400" s="1"/>
    </row>
    <row r="401" spans="1:6">
      <c r="A401" s="1"/>
      <c r="B401" s="1"/>
      <c r="C401" s="19"/>
      <c r="F401" s="1"/>
    </row>
    <row r="402" spans="1:6">
      <c r="A402" s="1"/>
      <c r="B402" s="1"/>
      <c r="C402" s="19"/>
      <c r="F402" s="1"/>
    </row>
    <row r="403" spans="1:6">
      <c r="A403" s="1"/>
      <c r="B403" s="1"/>
      <c r="C403" s="19"/>
      <c r="F403" s="1"/>
    </row>
    <row r="404" spans="1:6">
      <c r="A404" s="1"/>
      <c r="B404" s="1"/>
      <c r="C404" s="19"/>
      <c r="F404" s="1"/>
    </row>
    <row r="405" spans="1:6">
      <c r="A405" s="1"/>
      <c r="B405" s="1"/>
      <c r="C405" s="19"/>
      <c r="F405" s="1"/>
    </row>
    <row r="406" spans="1:6">
      <c r="A406" s="1"/>
      <c r="B406" s="1"/>
      <c r="C406" s="19"/>
      <c r="F406" s="1"/>
    </row>
    <row r="407" spans="1:6">
      <c r="A407" s="1"/>
      <c r="B407" s="1"/>
      <c r="C407" s="19"/>
      <c r="F407" s="1"/>
    </row>
    <row r="408" spans="1:6">
      <c r="A408" s="1"/>
      <c r="B408" s="1"/>
      <c r="C408" s="19"/>
      <c r="F408" s="1"/>
    </row>
    <row r="409" spans="1:6">
      <c r="A409" s="1"/>
      <c r="B409" s="1"/>
      <c r="C409" s="19"/>
      <c r="F409" s="1"/>
    </row>
    <row r="410" spans="1:6">
      <c r="A410" s="1"/>
      <c r="B410" s="1"/>
      <c r="C410" s="19"/>
      <c r="F410" s="1"/>
    </row>
    <row r="411" spans="1:6">
      <c r="A411" s="1"/>
      <c r="B411" s="1"/>
      <c r="C411" s="19"/>
      <c r="F411" s="1"/>
    </row>
    <row r="412" spans="1:6">
      <c r="A412" s="1"/>
      <c r="B412" s="1"/>
      <c r="C412" s="19"/>
      <c r="F412" s="1"/>
    </row>
    <row r="413" spans="1:6">
      <c r="A413" s="1"/>
      <c r="B413" s="1"/>
      <c r="C413" s="19"/>
      <c r="F413" s="1"/>
    </row>
    <row r="414" spans="1:6">
      <c r="A414" s="1"/>
      <c r="B414" s="1"/>
      <c r="C414" s="19"/>
      <c r="F414" s="1"/>
    </row>
    <row r="415" spans="1:6">
      <c r="A415" s="1"/>
      <c r="B415" s="1"/>
      <c r="C415" s="19"/>
      <c r="F415" s="1"/>
    </row>
    <row r="416" spans="1:6">
      <c r="A416" s="1"/>
      <c r="B416" s="1"/>
      <c r="C416" s="19"/>
      <c r="F416" s="1"/>
    </row>
    <row r="417" spans="1:6">
      <c r="A417" s="1"/>
      <c r="B417" s="1"/>
      <c r="C417" s="19"/>
      <c r="F417" s="1"/>
    </row>
    <row r="418" spans="1:6">
      <c r="A418" s="1"/>
      <c r="B418" s="1"/>
      <c r="C418" s="19"/>
      <c r="F418" s="1"/>
    </row>
    <row r="419" spans="1:6">
      <c r="A419" s="1"/>
      <c r="B419" s="1"/>
      <c r="C419" s="19"/>
      <c r="F419" s="1"/>
    </row>
    <row r="420" spans="1:6">
      <c r="A420" s="1"/>
      <c r="B420" s="1"/>
      <c r="C420" s="19"/>
      <c r="F420" s="1"/>
    </row>
    <row r="421" spans="1:6">
      <c r="A421" s="1"/>
      <c r="B421" s="1"/>
      <c r="C421" s="19"/>
      <c r="F421" s="1"/>
    </row>
    <row r="422" spans="1:6">
      <c r="A422" s="1"/>
      <c r="B422" s="1"/>
      <c r="C422" s="19"/>
      <c r="F422" s="1"/>
    </row>
    <row r="423" spans="1:6">
      <c r="A423" s="1"/>
      <c r="B423" s="1"/>
      <c r="C423" s="19"/>
      <c r="F423" s="1"/>
    </row>
    <row r="424" spans="1:6">
      <c r="A424" s="1"/>
      <c r="B424" s="1"/>
      <c r="C424" s="19"/>
      <c r="F424" s="1"/>
    </row>
    <row r="425" spans="1:6">
      <c r="A425" s="1"/>
      <c r="B425" s="1"/>
      <c r="C425" s="19"/>
      <c r="F425" s="1"/>
    </row>
    <row r="426" spans="1:6">
      <c r="A426" s="1"/>
      <c r="B426" s="1"/>
      <c r="C426" s="19"/>
      <c r="F426" s="1"/>
    </row>
    <row r="427" spans="1:6">
      <c r="A427" s="1"/>
      <c r="B427" s="1"/>
      <c r="C427" s="19"/>
      <c r="F427" s="1"/>
    </row>
    <row r="428" spans="1:6">
      <c r="A428" s="1"/>
      <c r="B428" s="1"/>
      <c r="C428" s="19"/>
      <c r="F428" s="1"/>
    </row>
    <row r="429" spans="1:6">
      <c r="A429" s="1"/>
      <c r="B429" s="1"/>
      <c r="C429" s="19"/>
      <c r="F429" s="1"/>
    </row>
    <row r="430" spans="1:6">
      <c r="A430" s="1"/>
      <c r="B430" s="1"/>
      <c r="C430" s="19"/>
      <c r="F430" s="1"/>
    </row>
    <row r="431" spans="1:6">
      <c r="A431" s="1"/>
      <c r="B431" s="1"/>
      <c r="C431" s="19"/>
      <c r="F431" s="1"/>
    </row>
    <row r="432" spans="1:6">
      <c r="A432" s="1"/>
      <c r="B432" s="1"/>
      <c r="C432" s="19"/>
      <c r="F432" s="1"/>
    </row>
    <row r="433" spans="1:6">
      <c r="A433" s="1"/>
      <c r="B433" s="1"/>
      <c r="C433" s="19"/>
      <c r="F433" s="1"/>
    </row>
    <row r="434" spans="1:6">
      <c r="A434" s="1"/>
      <c r="B434" s="1"/>
      <c r="C434" s="19"/>
      <c r="F434" s="1"/>
    </row>
    <row r="435" spans="1:6">
      <c r="A435" s="1"/>
      <c r="B435" s="1"/>
      <c r="C435" s="19"/>
      <c r="F435" s="1"/>
    </row>
    <row r="436" spans="1:6">
      <c r="A436" s="1"/>
      <c r="B436" s="1"/>
      <c r="C436" s="19"/>
      <c r="F436" s="1"/>
    </row>
    <row r="437" spans="1:6">
      <c r="A437" s="1"/>
      <c r="B437" s="1"/>
      <c r="C437" s="19"/>
      <c r="F437" s="1"/>
    </row>
    <row r="438" spans="1:6">
      <c r="A438" s="1"/>
      <c r="B438" s="1"/>
      <c r="C438" s="19"/>
      <c r="F438" s="1"/>
    </row>
    <row r="439" spans="1:6">
      <c r="A439" s="1"/>
      <c r="B439" s="1"/>
      <c r="C439" s="19"/>
      <c r="F439" s="1"/>
    </row>
    <row r="440" spans="1:6">
      <c r="A440" s="1"/>
      <c r="B440" s="1"/>
      <c r="C440" s="19"/>
      <c r="F440" s="1"/>
    </row>
    <row r="441" spans="1:6">
      <c r="A441" s="1"/>
      <c r="B441" s="1"/>
      <c r="C441" s="19"/>
      <c r="F441" s="1"/>
    </row>
    <row r="442" spans="1:6">
      <c r="A442" s="1"/>
      <c r="B442" s="1"/>
      <c r="C442" s="19"/>
      <c r="F442" s="1"/>
    </row>
    <row r="443" spans="1:6">
      <c r="A443" s="1"/>
      <c r="B443" s="1"/>
      <c r="C443" s="19"/>
      <c r="F443" s="1"/>
    </row>
    <row r="444" spans="1:6">
      <c r="A444" s="1"/>
      <c r="B444" s="1"/>
      <c r="C444" s="19"/>
      <c r="F444" s="1"/>
    </row>
    <row r="445" spans="1:6">
      <c r="A445" s="1"/>
      <c r="B445" s="1"/>
      <c r="C445" s="19"/>
      <c r="F445" s="1"/>
    </row>
    <row r="446" spans="1:6">
      <c r="A446" s="1"/>
      <c r="B446" s="1"/>
      <c r="C446" s="19"/>
      <c r="F446" s="1"/>
    </row>
    <row r="447" spans="1:6">
      <c r="A447" s="1"/>
      <c r="B447" s="1"/>
      <c r="C447" s="19"/>
      <c r="F447" s="1"/>
    </row>
    <row r="448" spans="1:6">
      <c r="A448" s="1"/>
      <c r="B448" s="1"/>
      <c r="C448" s="19"/>
      <c r="F448" s="1"/>
    </row>
    <row r="449" spans="1:6">
      <c r="A449" s="1"/>
      <c r="B449" s="1"/>
      <c r="C449" s="19"/>
      <c r="F449" s="1"/>
    </row>
    <row r="450" spans="1:6">
      <c r="A450" s="1"/>
      <c r="B450" s="1"/>
      <c r="C450" s="19"/>
      <c r="F450" s="1"/>
    </row>
    <row r="451" spans="1:6">
      <c r="A451" s="1"/>
      <c r="B451" s="1"/>
      <c r="C451" s="19"/>
      <c r="F451" s="1"/>
    </row>
    <row r="452" spans="1:6">
      <c r="A452" s="1"/>
      <c r="B452" s="1"/>
      <c r="C452" s="19"/>
      <c r="F452" s="1"/>
    </row>
    <row r="453" spans="1:6">
      <c r="A453" s="1"/>
      <c r="B453" s="1"/>
      <c r="C453" s="19"/>
      <c r="F453" s="1"/>
    </row>
    <row r="454" spans="1:6">
      <c r="A454" s="1"/>
      <c r="B454" s="1"/>
      <c r="C454" s="19"/>
      <c r="F454" s="1"/>
    </row>
    <row r="455" spans="1:6">
      <c r="A455" s="1"/>
      <c r="B455" s="1"/>
      <c r="C455" s="19"/>
      <c r="F455" s="1"/>
    </row>
    <row r="456" spans="1:6">
      <c r="A456" s="1"/>
      <c r="B456" s="1"/>
      <c r="C456" s="19"/>
      <c r="F456" s="1"/>
    </row>
    <row r="457" spans="1:6">
      <c r="A457" s="1"/>
      <c r="B457" s="1"/>
      <c r="C457" s="19"/>
      <c r="F457" s="1"/>
    </row>
    <row r="458" spans="1:6">
      <c r="A458" s="1"/>
      <c r="B458" s="1"/>
      <c r="C458" s="19"/>
      <c r="F458" s="1"/>
    </row>
    <row r="459" spans="1:6">
      <c r="A459" s="1"/>
      <c r="B459" s="1"/>
      <c r="C459" s="19"/>
      <c r="F459" s="1"/>
    </row>
    <row r="460" spans="1:6">
      <c r="A460" s="1"/>
      <c r="B460" s="1"/>
      <c r="C460" s="19"/>
      <c r="F460" s="1"/>
    </row>
    <row r="461" spans="1:6">
      <c r="A461" s="1"/>
      <c r="B461" s="1"/>
      <c r="C461" s="19"/>
      <c r="F461" s="1"/>
    </row>
    <row r="462" spans="1:6">
      <c r="A462" s="1"/>
      <c r="B462" s="1"/>
      <c r="C462" s="19"/>
      <c r="F462" s="1"/>
    </row>
    <row r="463" spans="1:6">
      <c r="A463" s="1"/>
      <c r="B463" s="1"/>
      <c r="C463" s="19"/>
      <c r="F463" s="1"/>
    </row>
    <row r="464" spans="1:6">
      <c r="A464" s="1"/>
      <c r="B464" s="1"/>
      <c r="C464" s="19"/>
      <c r="F464" s="1"/>
    </row>
    <row r="465" spans="1:6">
      <c r="A465" s="1"/>
      <c r="B465" s="1"/>
      <c r="C465" s="19"/>
      <c r="F465" s="1"/>
    </row>
    <row r="466" spans="1:6">
      <c r="A466" s="1"/>
      <c r="B466" s="1"/>
      <c r="C466" s="19"/>
      <c r="F466" s="1"/>
    </row>
    <row r="467" spans="1:6">
      <c r="A467" s="1"/>
      <c r="B467" s="1"/>
      <c r="C467" s="19"/>
      <c r="F467" s="1"/>
    </row>
    <row r="468" spans="1:6">
      <c r="A468" s="1"/>
      <c r="B468" s="1"/>
      <c r="C468" s="19"/>
      <c r="F468" s="1"/>
    </row>
    <row r="469" spans="1:6">
      <c r="A469" s="1"/>
      <c r="B469" s="1"/>
      <c r="C469" s="19"/>
      <c r="F469" s="1"/>
    </row>
    <row r="470" spans="1:6">
      <c r="A470" s="1"/>
      <c r="B470" s="1"/>
      <c r="C470" s="19"/>
      <c r="F470" s="1"/>
    </row>
    <row r="471" spans="1:6">
      <c r="A471" s="1"/>
      <c r="B471" s="1"/>
      <c r="C471" s="19"/>
      <c r="F471" s="1"/>
    </row>
    <row r="472" spans="1:6">
      <c r="A472" s="1"/>
      <c r="B472" s="1"/>
      <c r="C472" s="19"/>
      <c r="F472" s="1"/>
    </row>
    <row r="473" spans="1:6">
      <c r="A473" s="1"/>
      <c r="B473" s="1"/>
      <c r="C473" s="19"/>
      <c r="F473" s="1"/>
    </row>
  </sheetData>
  <sheetProtection sheet="1" objects="1" scenarios="1"/>
  <autoFilter ref="A1:AI339" xr:uid="{CACB8630-FFBE-438D-908A-C9FEC16F08F6}"/>
  <dataValidations count="2">
    <dataValidation type="list" allowBlank="1" showInputMessage="1" showErrorMessage="1" sqref="N343:N346" xr:uid="{334D7256-9F6D-4240-B75A-4DE8AE606B4C}">
      <formula1>$H$2:$H$3</formula1>
    </dataValidation>
    <dataValidation allowBlank="1" showInputMessage="1" showErrorMessage="1" sqref="L2:L254 L256:L342" xr:uid="{E929D938-D987-430D-868E-DEE0A7731490}"/>
  </dataValidations>
  <hyperlinks>
    <hyperlink ref="H160" r:id="rId1" xr:uid="{DFC6F8D5-A20F-4ACB-9AB8-400F717AD799}"/>
  </hyperlinks>
  <pageMargins left="0.7" right="0.7" top="0.75" bottom="0.75" header="0.3" footer="0.3"/>
  <extLst>
    <ext xmlns:x14="http://schemas.microsoft.com/office/spreadsheetml/2009/9/main" uri="{CCE6A557-97BC-4b89-ADB6-D9C93CAAB3DF}">
      <x14:dataValidations xmlns:xm="http://schemas.microsoft.com/office/excel/2006/main" count="9">
        <x14:dataValidation type="list" allowBlank="1" showInputMessage="1" showErrorMessage="1" xr:uid="{458570ED-B4E0-4DE0-AE1C-948C4B1965D5}">
          <x14:formula1>
            <xm:f>gabarito!$C$2:$C$6</xm:f>
          </x14:formula1>
          <xm:sqref>D2:D1048576</xm:sqref>
        </x14:dataValidation>
        <x14:dataValidation type="list" allowBlank="1" showInputMessage="1" showErrorMessage="1" xr:uid="{1D702F2D-B3CA-41BE-AFED-09474DD9E208}">
          <x14:formula1>
            <xm:f>gabarito!$D$2:$D$3</xm:f>
          </x14:formula1>
          <xm:sqref>G2:G12 G14:G108 G110:G1048576</xm:sqref>
        </x14:dataValidation>
        <x14:dataValidation type="list" allowBlank="1" showInputMessage="1" showErrorMessage="1" xr:uid="{46032F0E-6605-40A1-9F39-7A94CE053571}">
          <x14:formula1>
            <xm:f>gabarito!$I$2:$I$4</xm:f>
          </x14:formula1>
          <xm:sqref>J110:J205 J2:J108 J207:J254 J256:J339</xm:sqref>
        </x14:dataValidation>
        <x14:dataValidation type="list" allowBlank="1" showInputMessage="1" showErrorMessage="1" xr:uid="{54791438-60FD-4F6E-8BB7-78B9AED6EB17}">
          <x14:formula1>
            <xm:f>gabarito!$J$2:$J$5</xm:f>
          </x14:formula1>
          <xm:sqref>K2:K12 K14:K108 K110:K254 K256:K339</xm:sqref>
        </x14:dataValidation>
        <x14:dataValidation type="list" allowBlank="1" showInputMessage="1" showErrorMessage="1" xr:uid="{C5884D3C-96CA-442D-9F33-A4FDFA0FDAE4}">
          <x14:formula1>
            <xm:f>gabarito!$H$2:$H$3</xm:f>
          </x14:formula1>
          <xm:sqref>AG2:AH342 N2:N254 N256:N342</xm:sqref>
        </x14:dataValidation>
        <x14:dataValidation type="list" allowBlank="1" showInputMessage="1" showErrorMessage="1" xr:uid="{81865D1D-2E86-4874-9C32-AEE29D8FD594}">
          <x14:formula1>
            <xm:f>gabarito!$K$2:$K$8</xm:f>
          </x14:formula1>
          <xm:sqref>AD2:AD258 AD260:AD327 AD340:AD342</xm:sqref>
        </x14:dataValidation>
        <x14:dataValidation type="list" allowBlank="1" showInputMessage="1" showErrorMessage="1" xr:uid="{72A83C27-DF08-44F8-AEF1-F46C64FB6290}">
          <x14:formula1>
            <xm:f>gabarito!$G$2:$G$12</xm:f>
          </x14:formula1>
          <xm:sqref>E2:E342</xm:sqref>
        </x14:dataValidation>
        <x14:dataValidation type="list" allowBlank="1" showInputMessage="1" showErrorMessage="1" xr:uid="{E68E836F-B9AE-46A4-8D4F-167B086EB338}">
          <x14:formula1>
            <xm:f>gabarito!$K$2:$K$10</xm:f>
          </x14:formula1>
          <xm:sqref>AD259</xm:sqref>
        </x14:dataValidation>
        <x14:dataValidation type="list" allowBlank="1" showInputMessage="1" showErrorMessage="1" xr:uid="{811FC0B6-7D92-48C6-956D-D660D2283487}">
          <x14:formula1>
            <xm:f>gabarito!$K$2:$K$15</xm:f>
          </x14:formula1>
          <xm:sqref>AD328:AD339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41E85-4C56-4133-8F32-D282B4D570C3}">
  <sheetPr>
    <tabColor rgb="FF7030A0"/>
  </sheetPr>
  <dimension ref="A1:I25"/>
  <sheetViews>
    <sheetView workbookViewId="0">
      <selection activeCell="A22" sqref="A22"/>
    </sheetView>
  </sheetViews>
  <sheetFormatPr defaultRowHeight="15"/>
  <cols>
    <col min="1" max="1" width="44" customWidth="1"/>
    <col min="4" max="4" width="22.42578125" customWidth="1"/>
    <col min="5" max="5" width="36.42578125" style="57" customWidth="1"/>
    <col min="6" max="6" width="10" customWidth="1"/>
    <col min="7" max="7" width="34.140625" style="57" customWidth="1"/>
    <col min="8" max="8" width="5.140625" customWidth="1"/>
    <col min="9" max="9" width="17.28515625" style="57" customWidth="1"/>
    <col min="10" max="10" width="6" customWidth="1"/>
  </cols>
  <sheetData>
    <row r="1" spans="1:6" ht="28.5" customHeight="1">
      <c r="C1" s="72" t="s">
        <v>1594</v>
      </c>
      <c r="D1" s="67" t="s">
        <v>1595</v>
      </c>
    </row>
    <row r="2" spans="1:6">
      <c r="A2" s="53" t="s">
        <v>1596</v>
      </c>
      <c r="B2" s="53">
        <f>COUNTIF('2024 Criação e modificação'!E:E,"SIM")</f>
        <v>300</v>
      </c>
      <c r="C2" s="69">
        <f>B2/338</f>
        <v>0.8875739644970414</v>
      </c>
      <c r="D2" t="s">
        <v>1597</v>
      </c>
    </row>
    <row r="3" spans="1:6">
      <c r="A3" s="54" t="s">
        <v>1598</v>
      </c>
      <c r="B3" s="54">
        <f>COUNTIF('2024 Criação e modificação'!E:E,"EM FORMAÇÃO")</f>
        <v>19</v>
      </c>
      <c r="C3" s="70">
        <f>B3/338</f>
        <v>5.6213017751479293E-2</v>
      </c>
      <c r="D3" t="s">
        <v>1599</v>
      </c>
    </row>
    <row r="5" spans="1:6">
      <c r="A5" s="53" t="s">
        <v>1600</v>
      </c>
      <c r="B5" s="53">
        <f>COUNTIF('2024 Criação e modificação'!J:J,"2024")</f>
        <v>2</v>
      </c>
      <c r="C5" s="69"/>
      <c r="D5" t="s">
        <v>1597</v>
      </c>
    </row>
    <row r="6" spans="1:6">
      <c r="A6" s="53" t="s">
        <v>1601</v>
      </c>
      <c r="B6" s="53">
        <f>COUNTIF('2024 Criação e modificação'!L:L,"&gt;01/01/2024")+COUNTIF('2024 Criação e modificação'!N:N,"&gt;01/01/2024")+COUNTIF('2024 Criação e modificação'!P:P,"&gt;01/01/2024")+COUNTIF('2024 Criação e modificação'!R:R,"&gt;01/01/2024")+COUNTIF('2024 Criação e modificação'!T:T,"&gt;01/01/2024")+COUNTIF('2024 Criação e modificação'!X:X,"&gt;01/01/2024")</f>
        <v>14</v>
      </c>
      <c r="C6" s="69"/>
      <c r="D6" t="s">
        <v>1602</v>
      </c>
      <c r="E6" s="59" t="s">
        <v>1603</v>
      </c>
      <c r="F6" s="54">
        <f>COUNTIF('2024 Criação e modificação'!L:L,"&gt;01/01/2023")+COUNTIF('2024 Criação e modificação'!N:N,"&gt;01/01/2023")+COUNTIF('2024 Criação e modificação'!P:P,"&gt;01/01/2023")+COUNTIF('2024 Criação e modificação'!R:R,"&gt;01/01/2023")+COUNTIF('2024 Criação e modificação'!T:T,"&gt;01/01/2023")+COUNTIF('2024 Criação e modificação'!X:X,"&gt;01/01/2023")</f>
        <v>48</v>
      </c>
    </row>
    <row r="7" spans="1:6">
      <c r="A7" s="53" t="s">
        <v>1604</v>
      </c>
      <c r="B7" s="53">
        <f>COUNTIF('2024 Criação e modificação'!Z:Z,"2024")</f>
        <v>29</v>
      </c>
      <c r="C7" s="69"/>
      <c r="D7" t="s">
        <v>1602</v>
      </c>
      <c r="E7" s="59" t="s">
        <v>1605</v>
      </c>
      <c r="F7" s="54">
        <f>COUNTIF('2024 Criação e modificação'!Z:Z,"2023")</f>
        <v>60</v>
      </c>
    </row>
    <row r="8" spans="1:6">
      <c r="C8" s="81"/>
      <c r="E8"/>
    </row>
    <row r="9" spans="1:6">
      <c r="A9" s="56" t="s">
        <v>1606</v>
      </c>
      <c r="B9" s="68">
        <f>COUNTIF('Funcionamento 2024'!K:K,"ATIVO")</f>
        <v>159</v>
      </c>
      <c r="C9" s="71">
        <f>B9/B2</f>
        <v>0.53</v>
      </c>
      <c r="D9" s="74" t="s">
        <v>1599</v>
      </c>
      <c r="E9" s="54" t="s">
        <v>1607</v>
      </c>
      <c r="F9" s="54">
        <f>COUNTIF('Funcionamento 2024'!J:J,"REUNIÕES DE ACORDO COM O RI")</f>
        <v>47</v>
      </c>
    </row>
    <row r="10" spans="1:6">
      <c r="A10" s="75" t="s">
        <v>1608</v>
      </c>
      <c r="B10" s="54">
        <f>COUNTIF('Funcionamento 2024'!K:K,"EM REATIVAÇÃO")+COUNTIF('Funcionamento 2024'!K:K, "EM MODIFICAÇÃO")</f>
        <v>21</v>
      </c>
      <c r="C10" s="70">
        <f>B10/B2</f>
        <v>7.0000000000000007E-2</v>
      </c>
      <c r="D10" s="76" t="s">
        <v>1599</v>
      </c>
      <c r="E10" s="54" t="s">
        <v>1609</v>
      </c>
      <c r="F10" s="54">
        <f>COUNTIF('Funcionamento 2024'!J:J,"MENOS REUNIÕES DO QUE NO RI")</f>
        <v>82</v>
      </c>
    </row>
    <row r="11" spans="1:6">
      <c r="A11" s="75" t="s">
        <v>1610</v>
      </c>
      <c r="B11" s="54">
        <f>COUNTIF('Funcionamento 2024'!K:K,"INATIVO")</f>
        <v>28</v>
      </c>
      <c r="C11" s="70">
        <f>B11/B2</f>
        <v>9.3333333333333338E-2</v>
      </c>
      <c r="D11" s="76" t="s">
        <v>1611</v>
      </c>
      <c r="E11" s="54" t="s">
        <v>1612</v>
      </c>
      <c r="F11" s="54">
        <f>COUNTIF('Funcionamento 2024'!J:J,"NÃO HOUVE REUNIÕES")</f>
        <v>32</v>
      </c>
    </row>
    <row r="12" spans="1:6">
      <c r="A12" s="77" t="s">
        <v>1613</v>
      </c>
      <c r="B12" s="78">
        <f>B2-B9-B10-B11</f>
        <v>92</v>
      </c>
      <c r="C12" s="79">
        <f>B12/B2</f>
        <v>0.30666666666666664</v>
      </c>
      <c r="D12" s="73"/>
      <c r="E12" s="54" t="s">
        <v>1614</v>
      </c>
      <c r="F12" s="54">
        <f>B2-F9-F10-F11</f>
        <v>139</v>
      </c>
    </row>
    <row r="14" spans="1:6">
      <c r="A14" s="55" t="s">
        <v>1615</v>
      </c>
      <c r="B14" s="55">
        <f>COUNTA(gabarito!N2:N18)</f>
        <v>16</v>
      </c>
      <c r="C14" s="80">
        <f>B14/F16</f>
        <v>5.7347670250896057E-2</v>
      </c>
      <c r="D14" t="s">
        <v>1602</v>
      </c>
      <c r="E14" s="60" t="s">
        <v>1616</v>
      </c>
      <c r="F14" s="55">
        <f>(B16+B17)/(B14+B15)</f>
        <v>2.4166666666666665</v>
      </c>
    </row>
    <row r="15" spans="1:6">
      <c r="A15" s="55" t="s">
        <v>1617</v>
      </c>
      <c r="B15" s="55">
        <v>8</v>
      </c>
      <c r="C15" s="80">
        <f>B15/B2</f>
        <v>2.6666666666666668E-2</v>
      </c>
      <c r="D15" t="s">
        <v>1599</v>
      </c>
      <c r="E15" s="60" t="s">
        <v>1618</v>
      </c>
      <c r="F15" s="55">
        <f>B14+B15</f>
        <v>24</v>
      </c>
    </row>
    <row r="16" spans="1:6">
      <c r="A16" s="55" t="s">
        <v>1619</v>
      </c>
      <c r="B16" s="55">
        <f>COUNTIF('2024 Criação e modificação'!G:G,"INTEGRADO")</f>
        <v>37</v>
      </c>
      <c r="C16" s="80">
        <f>B16/B2</f>
        <v>0.12333333333333334</v>
      </c>
      <c r="D16" t="s">
        <v>1602</v>
      </c>
      <c r="E16" s="60" t="s">
        <v>1620</v>
      </c>
      <c r="F16" s="55">
        <f>B2-B16+B14</f>
        <v>279</v>
      </c>
    </row>
    <row r="17" spans="1:8">
      <c r="A17" s="55" t="s">
        <v>1621</v>
      </c>
      <c r="B17" s="55">
        <f>COUNTIF('2024 Criação e modificação'!G:G,"REUNIÕES CONJUNTAS")</f>
        <v>21</v>
      </c>
      <c r="C17" s="80">
        <f>B17/B2</f>
        <v>7.0000000000000007E-2</v>
      </c>
      <c r="D17" t="s">
        <v>1599</v>
      </c>
    </row>
    <row r="19" spans="1:8">
      <c r="A19" s="53" t="s">
        <v>1622</v>
      </c>
      <c r="B19" s="53">
        <f>SUM('2024 Criação e modificação'!AA:AA)*2</f>
        <v>12840</v>
      </c>
      <c r="C19" s="53"/>
      <c r="D19" t="s">
        <v>1602</v>
      </c>
    </row>
    <row r="20" spans="1:8">
      <c r="A20" s="62" t="s">
        <v>1623</v>
      </c>
      <c r="B20" s="63">
        <f>SUM('Funcionamento 2024'!I:I)</f>
        <v>611</v>
      </c>
      <c r="C20" s="63"/>
      <c r="D20" s="64" t="s">
        <v>1599</v>
      </c>
      <c r="E20" s="65" t="s">
        <v>1624</v>
      </c>
      <c r="F20" s="66">
        <f>SUM('Funcionamento 2024'!AB:AB)</f>
        <v>117</v>
      </c>
      <c r="G20" s="65" t="s">
        <v>1625</v>
      </c>
      <c r="H20" s="66">
        <f>SUM('Funcionamento 2024'!AC:AC)</f>
        <v>8</v>
      </c>
    </row>
    <row r="21" spans="1:8">
      <c r="A21" s="53" t="s">
        <v>1626</v>
      </c>
      <c r="B21" s="53">
        <f>COUNTIF('Funcionamento 2024'!G:G,"SIM")</f>
        <v>208</v>
      </c>
      <c r="C21" s="53"/>
      <c r="D21" t="s">
        <v>1599</v>
      </c>
    </row>
    <row r="22" spans="1:8">
      <c r="A22" s="54" t="s">
        <v>1627</v>
      </c>
      <c r="B22" s="54">
        <f>COUNT('Funcionamento 2024'!I:I)</f>
        <v>197</v>
      </c>
      <c r="C22" s="54"/>
      <c r="D22" t="s">
        <v>1599</v>
      </c>
      <c r="E22" s="60" t="s">
        <v>1628</v>
      </c>
      <c r="F22" s="82">
        <f>B20/B22</f>
        <v>3.1015228426395938</v>
      </c>
      <c r="G22" s="58" t="s">
        <v>1629</v>
      </c>
      <c r="H22" s="52">
        <f>F20/B20</f>
        <v>0.19148936170212766</v>
      </c>
    </row>
    <row r="24" spans="1:8">
      <c r="A24" s="61" t="s">
        <v>1630</v>
      </c>
      <c r="B24" s="61">
        <f>COUNTIF('2024 Criação e modificação'!Y:Y,"pendente")</f>
        <v>19</v>
      </c>
      <c r="C24" s="61"/>
      <c r="D24" t="s">
        <v>1602</v>
      </c>
    </row>
    <row r="25" spans="1:8">
      <c r="A25" s="61" t="s">
        <v>1631</v>
      </c>
      <c r="B25" s="61">
        <f>COUNTIF('Funcionamento 2024'!AG:AG,"SIM")</f>
        <v>24</v>
      </c>
      <c r="C25" s="61"/>
      <c r="D25" t="s">
        <v>1611</v>
      </c>
    </row>
  </sheetData>
  <sheetProtection sheet="1" objects="1" scenarios="1"/>
  <conditionalFormatting sqref="C1">
    <cfRule type="containsText" dxfId="32" priority="2" operator="containsText" text="BOM">
      <formula>NOT(ISERROR(SEARCH("BOM",C1)))</formula>
    </cfRule>
    <cfRule type="containsText" dxfId="31" priority="3" operator="containsText" text="DADOS INSUFICIENTES">
      <formula>NOT(ISERROR(SEARCH("DADOS INSUFICIENTES",C1)))</formula>
    </cfRule>
  </conditionalFormatting>
  <conditionalFormatting sqref="D1:D3 D5:D1048576">
    <cfRule type="containsText" dxfId="30" priority="4" operator="containsText" text="BOM">
      <formula>NOT(ISERROR(SEARCH("BOM",D1)))</formula>
    </cfRule>
    <cfRule type="containsText" dxfId="29" priority="5" operator="containsText" text="DADOS INSUFICIENTES">
      <formula>NOT(ISERROR(SEARCH("DADOS INSUFICIENTES",D1)))</formula>
    </cfRule>
  </conditionalFormatting>
  <conditionalFormatting sqref="D2:D3 D5:D24">
    <cfRule type="containsText" dxfId="28" priority="6" operator="containsText" text="MÉDIO">
      <formula>NOT(ISERROR(SEARCH("MÉDIO",D2)))</formula>
    </cfRule>
    <cfRule type="containsText" dxfId="27" priority="7" operator="containsText" text="CONFIÁVEL">
      <formula>NOT(ISERROR(SEARCH("CONFIÁVEL",D2)))</formula>
    </cfRule>
  </conditionalFormatting>
  <conditionalFormatting sqref="D1:D1048576">
    <cfRule type="containsText" dxfId="26" priority="1" operator="containsText" text="BAIXO">
      <formula>NOT(ISERROR(SEARCH("BAIXO",D1)))</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7B4BE-B267-444A-99B1-71C4461184D3}">
  <sheetPr>
    <tabColor theme="6"/>
  </sheetPr>
  <dimension ref="A1:D57"/>
  <sheetViews>
    <sheetView workbookViewId="0">
      <selection activeCell="A9" sqref="A9"/>
    </sheetView>
  </sheetViews>
  <sheetFormatPr defaultRowHeight="15"/>
  <cols>
    <col min="1" max="1" width="44.7109375" customWidth="1"/>
    <col min="3" max="3" width="56.42578125" customWidth="1"/>
    <col min="4" max="4" width="34.7109375" bestFit="1" customWidth="1"/>
  </cols>
  <sheetData>
    <row r="1" spans="1:4" s="11" customFormat="1" ht="38.25">
      <c r="A1" s="12" t="s">
        <v>1632</v>
      </c>
      <c r="B1" s="10" t="s">
        <v>1633</v>
      </c>
      <c r="C1" s="10" t="s">
        <v>1634</v>
      </c>
      <c r="D1" s="10" t="s">
        <v>1635</v>
      </c>
    </row>
    <row r="2" spans="1:4">
      <c r="A2" t="s">
        <v>1636</v>
      </c>
      <c r="B2" t="s">
        <v>1637</v>
      </c>
      <c r="C2" t="s">
        <v>1638</v>
      </c>
    </row>
    <row r="3" spans="1:4">
      <c r="A3" t="s">
        <v>1639</v>
      </c>
      <c r="B3" t="s">
        <v>1637</v>
      </c>
      <c r="C3" t="s">
        <v>1640</v>
      </c>
    </row>
    <row r="4" spans="1:4">
      <c r="A4" t="s">
        <v>1641</v>
      </c>
      <c r="B4" t="s">
        <v>1637</v>
      </c>
      <c r="C4" t="s">
        <v>1640</v>
      </c>
    </row>
    <row r="5" spans="1:4">
      <c r="A5" t="s">
        <v>1642</v>
      </c>
      <c r="B5" t="s">
        <v>1637</v>
      </c>
      <c r="C5" t="s">
        <v>1638</v>
      </c>
    </row>
    <row r="6" spans="1:4">
      <c r="A6" t="s">
        <v>1643</v>
      </c>
      <c r="B6" t="s">
        <v>1637</v>
      </c>
      <c r="C6" t="s">
        <v>1644</v>
      </c>
    </row>
    <row r="7" spans="1:4">
      <c r="A7" t="s">
        <v>1645</v>
      </c>
      <c r="B7" t="s">
        <v>1637</v>
      </c>
      <c r="C7" t="s">
        <v>1644</v>
      </c>
    </row>
    <row r="8" spans="1:4">
      <c r="A8" t="s">
        <v>1646</v>
      </c>
      <c r="B8" t="s">
        <v>1637</v>
      </c>
      <c r="C8" t="s">
        <v>1647</v>
      </c>
    </row>
    <row r="9" spans="1:4">
      <c r="A9" t="s">
        <v>1648</v>
      </c>
      <c r="B9" t="s">
        <v>1637</v>
      </c>
      <c r="C9" t="s">
        <v>1647</v>
      </c>
    </row>
    <row r="10" spans="1:4">
      <c r="A10" t="s">
        <v>1649</v>
      </c>
      <c r="B10" t="s">
        <v>1637</v>
      </c>
      <c r="C10" t="s">
        <v>1647</v>
      </c>
    </row>
    <row r="11" spans="1:4">
      <c r="A11" t="s">
        <v>1650</v>
      </c>
      <c r="B11" t="s">
        <v>1637</v>
      </c>
      <c r="C11" t="s">
        <v>1647</v>
      </c>
    </row>
    <row r="12" spans="1:4">
      <c r="A12" t="s">
        <v>1651</v>
      </c>
      <c r="B12" t="s">
        <v>1652</v>
      </c>
      <c r="D12" t="s">
        <v>1653</v>
      </c>
    </row>
    <row r="13" spans="1:4">
      <c r="A13" t="s">
        <v>1654</v>
      </c>
      <c r="B13" t="s">
        <v>1652</v>
      </c>
      <c r="D13" t="s">
        <v>1653</v>
      </c>
    </row>
    <row r="14" spans="1:4">
      <c r="A14" t="s">
        <v>1655</v>
      </c>
      <c r="B14" t="s">
        <v>1652</v>
      </c>
      <c r="D14" t="s">
        <v>1653</v>
      </c>
    </row>
    <row r="15" spans="1:4">
      <c r="A15" t="s">
        <v>1656</v>
      </c>
      <c r="B15" t="s">
        <v>1637</v>
      </c>
      <c r="C15" t="s">
        <v>1657</v>
      </c>
    </row>
    <row r="16" spans="1:4">
      <c r="A16" t="s">
        <v>1658</v>
      </c>
      <c r="B16" t="s">
        <v>1637</v>
      </c>
      <c r="C16" t="s">
        <v>1657</v>
      </c>
    </row>
    <row r="17" spans="1:3">
      <c r="A17" t="s">
        <v>1659</v>
      </c>
      <c r="B17" t="s">
        <v>1637</v>
      </c>
      <c r="C17" t="s">
        <v>1660</v>
      </c>
    </row>
    <row r="18" spans="1:3">
      <c r="A18" t="s">
        <v>1661</v>
      </c>
      <c r="B18" t="s">
        <v>1637</v>
      </c>
      <c r="C18" t="s">
        <v>1660</v>
      </c>
    </row>
    <row r="19" spans="1:3">
      <c r="A19" t="s">
        <v>1662</v>
      </c>
      <c r="B19" t="s">
        <v>1637</v>
      </c>
      <c r="C19" t="s">
        <v>1663</v>
      </c>
    </row>
    <row r="20" spans="1:3">
      <c r="A20" t="s">
        <v>1664</v>
      </c>
      <c r="B20" t="s">
        <v>1637</v>
      </c>
      <c r="C20" t="s">
        <v>1663</v>
      </c>
    </row>
    <row r="21" spans="1:3">
      <c r="A21" t="s">
        <v>1665</v>
      </c>
      <c r="B21" t="s">
        <v>1637</v>
      </c>
      <c r="C21" t="s">
        <v>1666</v>
      </c>
    </row>
    <row r="22" spans="1:3">
      <c r="A22" t="s">
        <v>1667</v>
      </c>
      <c r="B22" t="s">
        <v>1637</v>
      </c>
      <c r="C22" t="s">
        <v>1666</v>
      </c>
    </row>
    <row r="23" spans="1:3">
      <c r="A23" t="s">
        <v>1668</v>
      </c>
      <c r="B23" t="s">
        <v>1637</v>
      </c>
      <c r="C23" t="s">
        <v>1666</v>
      </c>
    </row>
    <row r="24" spans="1:3">
      <c r="A24" t="s">
        <v>62</v>
      </c>
      <c r="B24" t="s">
        <v>1637</v>
      </c>
      <c r="C24" t="s">
        <v>1669</v>
      </c>
    </row>
    <row r="25" spans="1:3">
      <c r="A25" t="s">
        <v>1670</v>
      </c>
      <c r="B25" t="s">
        <v>1637</v>
      </c>
      <c r="C25" t="s">
        <v>1671</v>
      </c>
    </row>
    <row r="26" spans="1:3">
      <c r="A26" t="s">
        <v>1672</v>
      </c>
      <c r="B26" t="s">
        <v>1652</v>
      </c>
      <c r="C26" t="s">
        <v>1673</v>
      </c>
    </row>
    <row r="27" spans="1:3">
      <c r="A27" t="s">
        <v>1674</v>
      </c>
      <c r="B27" t="s">
        <v>1652</v>
      </c>
      <c r="C27" t="s">
        <v>1673</v>
      </c>
    </row>
    <row r="28" spans="1:3">
      <c r="A28" t="s">
        <v>156</v>
      </c>
      <c r="B28" t="s">
        <v>1637</v>
      </c>
      <c r="C28" t="s">
        <v>1675</v>
      </c>
    </row>
    <row r="29" spans="1:3">
      <c r="A29" t="s">
        <v>1676</v>
      </c>
      <c r="B29" t="s">
        <v>1637</v>
      </c>
      <c r="C29" t="s">
        <v>1675</v>
      </c>
    </row>
    <row r="30" spans="1:3">
      <c r="A30" t="s">
        <v>160</v>
      </c>
      <c r="B30" t="s">
        <v>1637</v>
      </c>
      <c r="C30" t="s">
        <v>1677</v>
      </c>
    </row>
    <row r="31" spans="1:3">
      <c r="A31" t="s">
        <v>1678</v>
      </c>
      <c r="B31" t="s">
        <v>1637</v>
      </c>
      <c r="C31" t="s">
        <v>1677</v>
      </c>
    </row>
    <row r="32" spans="1:3">
      <c r="A32" t="s">
        <v>1679</v>
      </c>
      <c r="B32" t="s">
        <v>1637</v>
      </c>
      <c r="C32" t="s">
        <v>1680</v>
      </c>
    </row>
    <row r="33" spans="1:4">
      <c r="A33" t="s">
        <v>1681</v>
      </c>
      <c r="B33" t="s">
        <v>1637</v>
      </c>
      <c r="C33" t="s">
        <v>1680</v>
      </c>
    </row>
    <row r="34" spans="1:4">
      <c r="A34" t="s">
        <v>393</v>
      </c>
      <c r="B34" t="s">
        <v>1637</v>
      </c>
      <c r="C34" t="s">
        <v>1682</v>
      </c>
    </row>
    <row r="35" spans="1:4">
      <c r="A35" t="s">
        <v>398</v>
      </c>
      <c r="B35" t="s">
        <v>1637</v>
      </c>
      <c r="C35" t="s">
        <v>1682</v>
      </c>
    </row>
    <row r="36" spans="1:4">
      <c r="A36" t="s">
        <v>1683</v>
      </c>
      <c r="B36" t="s">
        <v>1637</v>
      </c>
      <c r="C36" t="s">
        <v>1684</v>
      </c>
    </row>
    <row r="37" spans="1:4">
      <c r="A37" t="s">
        <v>608</v>
      </c>
      <c r="B37" t="s">
        <v>1637</v>
      </c>
      <c r="C37" t="s">
        <v>1684</v>
      </c>
    </row>
    <row r="38" spans="1:4">
      <c r="A38" s="1" t="s">
        <v>1064</v>
      </c>
      <c r="B38" t="s">
        <v>1652</v>
      </c>
      <c r="D38" t="s">
        <v>1685</v>
      </c>
    </row>
    <row r="39" spans="1:4">
      <c r="A39" s="1" t="s">
        <v>681</v>
      </c>
      <c r="B39" t="s">
        <v>1652</v>
      </c>
      <c r="D39" t="s">
        <v>1685</v>
      </c>
    </row>
    <row r="40" spans="1:4">
      <c r="A40" s="1" t="s">
        <v>350</v>
      </c>
      <c r="B40" t="s">
        <v>1652</v>
      </c>
      <c r="C40" t="s">
        <v>1686</v>
      </c>
      <c r="D40" t="s">
        <v>1687</v>
      </c>
    </row>
    <row r="41" spans="1:4">
      <c r="A41" s="1" t="s">
        <v>437</v>
      </c>
      <c r="B41" t="s">
        <v>1652</v>
      </c>
      <c r="D41" t="s">
        <v>1687</v>
      </c>
    </row>
    <row r="42" spans="1:4">
      <c r="A42" s="1" t="s">
        <v>45</v>
      </c>
      <c r="B42" t="s">
        <v>1652</v>
      </c>
      <c r="C42" t="s">
        <v>1688</v>
      </c>
    </row>
    <row r="43" spans="1:4">
      <c r="A43" s="1" t="s">
        <v>357</v>
      </c>
      <c r="B43" t="s">
        <v>1652</v>
      </c>
      <c r="C43" t="s">
        <v>1688</v>
      </c>
    </row>
    <row r="44" spans="1:4">
      <c r="A44" s="1" t="s">
        <v>780</v>
      </c>
      <c r="B44" t="s">
        <v>1637</v>
      </c>
      <c r="C44" t="s">
        <v>1689</v>
      </c>
    </row>
    <row r="45" spans="1:4">
      <c r="A45" s="1" t="s">
        <v>1144</v>
      </c>
      <c r="B45" t="s">
        <v>1637</v>
      </c>
      <c r="C45" t="s">
        <v>1689</v>
      </c>
    </row>
    <row r="46" spans="1:4">
      <c r="A46" t="s">
        <v>992</v>
      </c>
      <c r="B46" t="s">
        <v>1652</v>
      </c>
      <c r="D46" t="s">
        <v>1690</v>
      </c>
    </row>
    <row r="47" spans="1:4">
      <c r="A47" s="1" t="s">
        <v>988</v>
      </c>
      <c r="B47" t="s">
        <v>1652</v>
      </c>
      <c r="D47" t="s">
        <v>1690</v>
      </c>
    </row>
    <row r="48" spans="1:4">
      <c r="A48" s="1" t="s">
        <v>1045</v>
      </c>
      <c r="B48" t="s">
        <v>1652</v>
      </c>
      <c r="D48" t="s">
        <v>1690</v>
      </c>
    </row>
    <row r="49" spans="1:4">
      <c r="A49" s="1" t="s">
        <v>1147</v>
      </c>
      <c r="B49" t="s">
        <v>1652</v>
      </c>
      <c r="D49" t="s">
        <v>1691</v>
      </c>
    </row>
    <row r="50" spans="1:4">
      <c r="A50" s="1" t="s">
        <v>1151</v>
      </c>
      <c r="B50" t="s">
        <v>1652</v>
      </c>
      <c r="D50" t="s">
        <v>1691</v>
      </c>
    </row>
    <row r="51" spans="1:4">
      <c r="A51" s="1" t="s">
        <v>67</v>
      </c>
      <c r="B51" t="s">
        <v>1652</v>
      </c>
      <c r="D51" t="s">
        <v>1692</v>
      </c>
    </row>
    <row r="52" spans="1:4">
      <c r="A52" s="1" t="s">
        <v>1103</v>
      </c>
      <c r="B52" t="s">
        <v>1652</v>
      </c>
      <c r="D52" t="s">
        <v>1692</v>
      </c>
    </row>
    <row r="53" spans="1:4">
      <c r="A53" s="1" t="s">
        <v>470</v>
      </c>
      <c r="B53" t="s">
        <v>1652</v>
      </c>
      <c r="D53" t="s">
        <v>1693</v>
      </c>
    </row>
    <row r="54" spans="1:4">
      <c r="A54" s="1" t="s">
        <v>219</v>
      </c>
      <c r="B54" t="s">
        <v>1652</v>
      </c>
      <c r="D54" t="s">
        <v>1693</v>
      </c>
    </row>
    <row r="55" spans="1:4">
      <c r="A55" s="1" t="s">
        <v>977</v>
      </c>
      <c r="B55" t="s">
        <v>1652</v>
      </c>
      <c r="D55" t="s">
        <v>1694</v>
      </c>
    </row>
    <row r="56" spans="1:4">
      <c r="A56" s="1" t="s">
        <v>1053</v>
      </c>
      <c r="B56" t="s">
        <v>1652</v>
      </c>
      <c r="D56" t="s">
        <v>1694</v>
      </c>
    </row>
    <row r="57" spans="1:4">
      <c r="A57" s="1" t="s">
        <v>1122</v>
      </c>
      <c r="B57" t="s">
        <v>1652</v>
      </c>
      <c r="D57" t="s">
        <v>1694</v>
      </c>
    </row>
  </sheetData>
  <sheetProtection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35D07-31DB-4C87-AEF7-921797B6C39A}">
  <sheetPr>
    <tabColor theme="0" tint="-0.34998626667073579"/>
  </sheetPr>
  <dimension ref="A1:AN26"/>
  <sheetViews>
    <sheetView topLeftCell="F1" workbookViewId="0">
      <selection activeCell="K11" sqref="K11"/>
    </sheetView>
  </sheetViews>
  <sheetFormatPr defaultRowHeight="15"/>
  <cols>
    <col min="1" max="1" width="15.85546875" customWidth="1"/>
    <col min="2" max="2" width="15.5703125" customWidth="1"/>
    <col min="3" max="3" width="14" customWidth="1"/>
    <col min="4" max="4" width="15" bestFit="1" customWidth="1"/>
    <col min="5" max="5" width="13.85546875" bestFit="1" customWidth="1"/>
    <col min="6" max="6" width="21.28515625" bestFit="1" customWidth="1"/>
    <col min="8" max="8" width="11.140625" customWidth="1"/>
    <col min="10" max="10" width="17.5703125" bestFit="1" customWidth="1"/>
    <col min="14" max="14" width="114.42578125" bestFit="1" customWidth="1"/>
  </cols>
  <sheetData>
    <row r="1" spans="1:40" s="42" customFormat="1" ht="76.5" customHeight="1">
      <c r="A1" s="34"/>
      <c r="B1" s="35" t="s">
        <v>2</v>
      </c>
      <c r="C1" s="34" t="s">
        <v>3</v>
      </c>
      <c r="D1" s="36" t="s">
        <v>4</v>
      </c>
      <c r="E1" s="36" t="s">
        <v>5</v>
      </c>
      <c r="F1" s="36" t="s">
        <v>6</v>
      </c>
      <c r="G1" s="37" t="s">
        <v>1269</v>
      </c>
      <c r="H1" s="38" t="s">
        <v>1695</v>
      </c>
      <c r="I1" s="38" t="s">
        <v>1696</v>
      </c>
      <c r="J1" s="39" t="s">
        <v>1275</v>
      </c>
      <c r="K1" s="39" t="s">
        <v>1282</v>
      </c>
      <c r="L1" s="40"/>
      <c r="M1" s="40"/>
      <c r="N1" s="36" t="s">
        <v>1697</v>
      </c>
      <c r="O1" s="41"/>
      <c r="P1" s="41"/>
      <c r="Q1" s="41"/>
      <c r="R1" s="41"/>
      <c r="S1" s="41"/>
      <c r="T1" s="41"/>
      <c r="U1" s="41"/>
      <c r="V1" s="41"/>
      <c r="W1" s="41"/>
      <c r="X1" s="41"/>
      <c r="Y1" s="41"/>
      <c r="Z1" s="41"/>
      <c r="AA1" s="41"/>
      <c r="AB1" s="41"/>
      <c r="AC1" s="41"/>
      <c r="AD1" s="41"/>
      <c r="AE1" s="41"/>
      <c r="AF1" s="41"/>
      <c r="AG1" s="41"/>
      <c r="AH1" s="41"/>
      <c r="AI1" s="41"/>
      <c r="AJ1" s="41"/>
      <c r="AK1" s="41"/>
      <c r="AL1" s="41"/>
      <c r="AM1" s="41"/>
      <c r="AN1" s="41"/>
    </row>
    <row r="2" spans="1:40">
      <c r="B2" t="s">
        <v>140</v>
      </c>
      <c r="C2" t="s">
        <v>123</v>
      </c>
      <c r="D2" t="s">
        <v>31</v>
      </c>
      <c r="E2" t="s">
        <v>32</v>
      </c>
      <c r="F2" t="s">
        <v>33</v>
      </c>
      <c r="G2" t="s">
        <v>1480</v>
      </c>
      <c r="H2" t="s">
        <v>31</v>
      </c>
      <c r="I2" t="s">
        <v>1307</v>
      </c>
      <c r="J2" t="s">
        <v>1292</v>
      </c>
      <c r="K2" t="s">
        <v>1297</v>
      </c>
      <c r="N2" t="s">
        <v>1638</v>
      </c>
    </row>
    <row r="3" spans="1:40">
      <c r="B3" t="s">
        <v>68</v>
      </c>
      <c r="C3" t="s">
        <v>63</v>
      </c>
      <c r="D3" t="s">
        <v>33</v>
      </c>
      <c r="E3" t="s">
        <v>843</v>
      </c>
      <c r="F3" t="s">
        <v>40</v>
      </c>
      <c r="G3" t="s">
        <v>1698</v>
      </c>
      <c r="H3" t="s">
        <v>33</v>
      </c>
      <c r="I3" t="s">
        <v>1289</v>
      </c>
      <c r="J3" t="s">
        <v>1314</v>
      </c>
      <c r="K3" t="s">
        <v>1330</v>
      </c>
      <c r="N3" t="s">
        <v>1677</v>
      </c>
    </row>
    <row r="4" spans="1:40" ht="13.5" customHeight="1">
      <c r="B4" t="s">
        <v>38</v>
      </c>
      <c r="C4" t="s">
        <v>46</v>
      </c>
      <c r="D4" t="s">
        <v>194</v>
      </c>
      <c r="F4" t="s">
        <v>69</v>
      </c>
      <c r="G4" t="s">
        <v>1699</v>
      </c>
      <c r="I4" t="s">
        <v>1296</v>
      </c>
      <c r="J4" t="s">
        <v>1416</v>
      </c>
      <c r="K4" t="s">
        <v>1300</v>
      </c>
      <c r="N4" t="s">
        <v>1680</v>
      </c>
    </row>
    <row r="5" spans="1:40">
      <c r="B5" t="s">
        <v>29</v>
      </c>
      <c r="C5" t="s">
        <v>39</v>
      </c>
      <c r="G5" t="s">
        <v>1362</v>
      </c>
      <c r="J5" t="s">
        <v>1352</v>
      </c>
      <c r="K5" t="s">
        <v>1388</v>
      </c>
      <c r="N5" t="s">
        <v>1682</v>
      </c>
    </row>
    <row r="6" spans="1:40">
      <c r="B6" t="s">
        <v>1700</v>
      </c>
      <c r="C6" t="s">
        <v>30</v>
      </c>
      <c r="K6" t="s">
        <v>1370</v>
      </c>
      <c r="N6" t="s">
        <v>1657</v>
      </c>
    </row>
    <row r="7" spans="1:40">
      <c r="B7" t="s">
        <v>52</v>
      </c>
      <c r="K7" t="s">
        <v>1304</v>
      </c>
      <c r="N7" t="s">
        <v>1673</v>
      </c>
    </row>
    <row r="8" spans="1:40">
      <c r="B8" t="s">
        <v>134</v>
      </c>
      <c r="K8" t="s">
        <v>1701</v>
      </c>
      <c r="N8" t="s">
        <v>1647</v>
      </c>
    </row>
    <row r="9" spans="1:40">
      <c r="B9" t="s">
        <v>265</v>
      </c>
      <c r="K9" t="s">
        <v>1533</v>
      </c>
      <c r="N9" t="s">
        <v>1640</v>
      </c>
    </row>
    <row r="10" spans="1:40">
      <c r="K10" t="s">
        <v>1592</v>
      </c>
      <c r="N10" t="s">
        <v>1666</v>
      </c>
    </row>
    <row r="11" spans="1:40">
      <c r="N11" t="s">
        <v>1663</v>
      </c>
    </row>
    <row r="12" spans="1:40">
      <c r="N12" t="s">
        <v>1660</v>
      </c>
    </row>
    <row r="13" spans="1:40">
      <c r="N13" t="s">
        <v>1644</v>
      </c>
    </row>
    <row r="14" spans="1:40">
      <c r="N14" t="s">
        <v>1675</v>
      </c>
    </row>
    <row r="15" spans="1:40">
      <c r="N15" t="s">
        <v>1684</v>
      </c>
    </row>
    <row r="16" spans="1:40">
      <c r="N16" t="s">
        <v>1689</v>
      </c>
    </row>
    <row r="17" spans="14:14">
      <c r="N17" t="s">
        <v>1688</v>
      </c>
    </row>
    <row r="19" spans="14:14">
      <c r="N19" t="s">
        <v>1653</v>
      </c>
    </row>
    <row r="20" spans="14:14">
      <c r="N20" t="s">
        <v>1685</v>
      </c>
    </row>
    <row r="21" spans="14:14">
      <c r="N21" t="s">
        <v>1687</v>
      </c>
    </row>
    <row r="22" spans="14:14">
      <c r="N22" t="s">
        <v>1690</v>
      </c>
    </row>
    <row r="23" spans="14:14">
      <c r="N23" t="s">
        <v>1691</v>
      </c>
    </row>
    <row r="24" spans="14:14">
      <c r="N24" t="s">
        <v>1702</v>
      </c>
    </row>
    <row r="25" spans="14:14">
      <c r="N25" s="29" t="s">
        <v>1694</v>
      </c>
    </row>
    <row r="26" spans="14:14">
      <c r="N26" t="s">
        <v>1703</v>
      </c>
    </row>
  </sheetData>
  <sheetProtection sheet="1" objects="1" scenarios="1"/>
  <sortState xmlns:xlrd2="http://schemas.microsoft.com/office/spreadsheetml/2017/richdata2" ref="N2:N14">
    <sortCondition ref="N2:N14"/>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21F4F-CC99-4C1A-8D19-AAA706961FD5}">
  <sheetPr>
    <tabColor theme="0" tint="-0.34998626667073579"/>
  </sheetPr>
  <dimension ref="A1:X742"/>
  <sheetViews>
    <sheetView tabSelected="1" workbookViewId="0">
      <pane xSplit="3" topLeftCell="D721" activePane="topRight" state="frozen"/>
      <selection pane="topRight" activeCell="D739" sqref="D739"/>
    </sheetView>
  </sheetViews>
  <sheetFormatPr defaultRowHeight="15" customHeight="1"/>
  <cols>
    <col min="2" max="2" width="17.7109375" customWidth="1"/>
    <col min="3" max="3" width="62.7109375" customWidth="1"/>
    <col min="4" max="4" width="22.85546875" bestFit="1" customWidth="1"/>
    <col min="5" max="5" width="30.7109375" bestFit="1" customWidth="1"/>
    <col min="6" max="6" width="17.140625" bestFit="1" customWidth="1"/>
    <col min="7" max="7" width="41.42578125" bestFit="1" customWidth="1"/>
    <col min="8" max="8" width="16.7109375" bestFit="1" customWidth="1"/>
    <col min="9" max="11" width="30.7109375" bestFit="1" customWidth="1"/>
    <col min="12" max="12" width="18.7109375" bestFit="1" customWidth="1"/>
    <col min="13" max="13" width="30.7109375" bestFit="1" customWidth="1"/>
    <col min="14" max="14" width="24.85546875" customWidth="1"/>
    <col min="15" max="15" width="14.85546875" customWidth="1"/>
    <col min="16" max="16" width="28.140625" customWidth="1"/>
    <col min="17" max="17" width="12.28515625" bestFit="1" customWidth="1"/>
    <col min="18" max="18" width="11.140625" bestFit="1" customWidth="1"/>
    <col min="19" max="19" width="10.5703125" bestFit="1" customWidth="1"/>
    <col min="20" max="20" width="16.5703125" bestFit="1" customWidth="1"/>
    <col min="21" max="21" width="9.5703125" bestFit="1" customWidth="1"/>
    <col min="22" max="22" width="11.28515625" bestFit="1" customWidth="1"/>
    <col min="23" max="23" width="15.85546875" bestFit="1" customWidth="1"/>
    <col min="24" max="24" width="16.42578125" bestFit="1" customWidth="1"/>
  </cols>
  <sheetData>
    <row r="1" spans="1:24">
      <c r="A1" s="1" t="s">
        <v>1704</v>
      </c>
      <c r="B1" s="1" t="s">
        <v>1267</v>
      </c>
      <c r="C1" s="1" t="s">
        <v>1268</v>
      </c>
      <c r="D1" s="1" t="s">
        <v>1705</v>
      </c>
      <c r="E1" s="1" t="s">
        <v>1706</v>
      </c>
      <c r="F1" s="1" t="s">
        <v>1707</v>
      </c>
      <c r="G1" s="1" t="s">
        <v>1708</v>
      </c>
      <c r="H1" s="1" t="s">
        <v>1709</v>
      </c>
      <c r="I1" s="1" t="s">
        <v>1710</v>
      </c>
      <c r="J1" s="1" t="s">
        <v>1711</v>
      </c>
      <c r="K1" s="1" t="s">
        <v>1712</v>
      </c>
      <c r="L1" s="1" t="s">
        <v>1713</v>
      </c>
      <c r="M1" s="1" t="s">
        <v>1714</v>
      </c>
      <c r="N1" s="1" t="s">
        <v>1715</v>
      </c>
      <c r="O1" s="1" t="s">
        <v>1716</v>
      </c>
      <c r="P1" s="1" t="s">
        <v>1717</v>
      </c>
      <c r="Q1" s="1" t="s">
        <v>1718</v>
      </c>
      <c r="R1" s="1" t="s">
        <v>1719</v>
      </c>
      <c r="S1" s="1" t="s">
        <v>1720</v>
      </c>
      <c r="T1" s="1" t="s">
        <v>1721</v>
      </c>
      <c r="U1" s="1" t="s">
        <v>1722</v>
      </c>
      <c r="V1" s="1" t="s">
        <v>1723</v>
      </c>
      <c r="W1" s="1" t="s">
        <v>1724</v>
      </c>
      <c r="X1" s="1" t="s">
        <v>1725</v>
      </c>
    </row>
    <row r="2" spans="1:24">
      <c r="A2" s="1">
        <v>1</v>
      </c>
      <c r="B2" s="1" t="s">
        <v>27</v>
      </c>
      <c r="C2" s="1" t="s">
        <v>28</v>
      </c>
      <c r="D2" s="1" t="s">
        <v>1726</v>
      </c>
      <c r="E2" s="1" t="s">
        <v>1727</v>
      </c>
      <c r="F2" s="1" t="s">
        <v>1728</v>
      </c>
      <c r="G2" s="1" t="s">
        <v>1729</v>
      </c>
      <c r="H2" s="1">
        <v>1992</v>
      </c>
      <c r="I2" s="1" t="s">
        <v>1730</v>
      </c>
      <c r="J2" s="1" t="s">
        <v>1731</v>
      </c>
      <c r="K2" s="1" t="s">
        <v>1732</v>
      </c>
      <c r="L2" s="1" t="s">
        <v>1731</v>
      </c>
      <c r="M2" s="1" t="s">
        <v>1733</v>
      </c>
      <c r="N2" s="1">
        <v>4436.5200000000004</v>
      </c>
      <c r="O2" s="1">
        <v>1898.53</v>
      </c>
      <c r="P2" s="1">
        <v>3000</v>
      </c>
      <c r="Q2" s="1"/>
      <c r="R2" s="1"/>
      <c r="S2" s="1"/>
      <c r="T2" s="1">
        <v>1898.53</v>
      </c>
      <c r="U2" s="1"/>
      <c r="V2" s="1"/>
      <c r="W2" s="1">
        <v>2539.1</v>
      </c>
      <c r="X2" s="1" t="s">
        <v>1734</v>
      </c>
    </row>
    <row r="3" spans="1:24">
      <c r="A3" s="1">
        <v>2</v>
      </c>
      <c r="B3" s="1" t="s">
        <v>36</v>
      </c>
      <c r="C3" s="1" t="s">
        <v>37</v>
      </c>
      <c r="D3" s="1" t="s">
        <v>1726</v>
      </c>
      <c r="E3" s="1" t="s">
        <v>1727</v>
      </c>
      <c r="F3" s="1" t="s">
        <v>1728</v>
      </c>
      <c r="G3" s="1" t="s">
        <v>1735</v>
      </c>
      <c r="H3" s="1">
        <v>1989</v>
      </c>
      <c r="I3" s="1" t="s">
        <v>1736</v>
      </c>
      <c r="J3" s="1" t="s">
        <v>1731</v>
      </c>
      <c r="K3" s="1" t="s">
        <v>1737</v>
      </c>
      <c r="L3" s="1" t="s">
        <v>1731</v>
      </c>
      <c r="M3" s="1" t="s">
        <v>1733</v>
      </c>
      <c r="N3" s="1">
        <v>143353.29999999999</v>
      </c>
      <c r="O3" s="1">
        <v>143353.29999999999</v>
      </c>
      <c r="P3" s="1">
        <v>143866</v>
      </c>
      <c r="Q3" s="1"/>
      <c r="R3" s="1">
        <v>26660.87</v>
      </c>
      <c r="S3" s="1">
        <v>116692.4</v>
      </c>
      <c r="T3" s="1"/>
      <c r="U3" s="1"/>
      <c r="V3" s="1"/>
      <c r="W3" s="1"/>
      <c r="X3" s="1" t="s">
        <v>1734</v>
      </c>
    </row>
    <row r="4" spans="1:24">
      <c r="A4" s="1">
        <v>3</v>
      </c>
      <c r="B4" s="1" t="s">
        <v>44</v>
      </c>
      <c r="C4" s="1" t="s">
        <v>45</v>
      </c>
      <c r="D4" s="1" t="s">
        <v>1726</v>
      </c>
      <c r="E4" s="1" t="s">
        <v>1727</v>
      </c>
      <c r="F4" s="1" t="s">
        <v>1728</v>
      </c>
      <c r="G4" s="1" t="s">
        <v>1738</v>
      </c>
      <c r="H4" s="1">
        <v>1983</v>
      </c>
      <c r="I4" s="1" t="s">
        <v>1739</v>
      </c>
      <c r="J4" s="1" t="s">
        <v>1731</v>
      </c>
      <c r="K4" s="1" t="s">
        <v>1740</v>
      </c>
      <c r="L4" s="1" t="s">
        <v>1741</v>
      </c>
      <c r="M4" s="1" t="s">
        <v>1733</v>
      </c>
      <c r="N4" s="1">
        <v>41783.33</v>
      </c>
      <c r="O4" s="1">
        <v>41783.730000000003</v>
      </c>
      <c r="P4" s="1">
        <v>41783.61</v>
      </c>
      <c r="Q4" s="1"/>
      <c r="R4" s="1"/>
      <c r="S4" s="1">
        <v>41783.730000000003</v>
      </c>
      <c r="T4" s="1"/>
      <c r="U4" s="1"/>
      <c r="V4" s="1"/>
      <c r="W4" s="1"/>
      <c r="X4" s="1" t="s">
        <v>1734</v>
      </c>
    </row>
    <row r="5" spans="1:24">
      <c r="A5" s="1">
        <v>4</v>
      </c>
      <c r="B5" s="1" t="s">
        <v>48</v>
      </c>
      <c r="C5" s="1" t="s">
        <v>49</v>
      </c>
      <c r="D5" s="1" t="s">
        <v>1726</v>
      </c>
      <c r="E5" s="1" t="s">
        <v>1727</v>
      </c>
      <c r="F5" s="1" t="s">
        <v>1728</v>
      </c>
      <c r="G5" s="1" t="s">
        <v>1742</v>
      </c>
      <c r="H5" s="1">
        <v>1983</v>
      </c>
      <c r="I5" s="1" t="s">
        <v>1743</v>
      </c>
      <c r="J5" s="1" t="s">
        <v>1731</v>
      </c>
      <c r="K5" s="1" t="s">
        <v>1744</v>
      </c>
      <c r="L5" s="1" t="s">
        <v>1731</v>
      </c>
      <c r="M5" s="1" t="s">
        <v>1733</v>
      </c>
      <c r="N5" s="1">
        <v>82679.259999999995</v>
      </c>
      <c r="O5" s="1">
        <v>82679.259999999995</v>
      </c>
      <c r="P5" s="1">
        <v>0</v>
      </c>
      <c r="Q5" s="1"/>
      <c r="R5" s="1"/>
      <c r="S5" s="1">
        <v>82679.259999999995</v>
      </c>
      <c r="T5" s="1"/>
      <c r="U5" s="1"/>
      <c r="V5" s="1"/>
      <c r="W5" s="1"/>
      <c r="X5" s="1" t="s">
        <v>1734</v>
      </c>
    </row>
    <row r="6" spans="1:24">
      <c r="A6" s="1">
        <v>5</v>
      </c>
      <c r="B6" s="1" t="s">
        <v>50</v>
      </c>
      <c r="C6" s="1" t="s">
        <v>51</v>
      </c>
      <c r="D6" s="1" t="s">
        <v>1726</v>
      </c>
      <c r="E6" s="1" t="s">
        <v>1727</v>
      </c>
      <c r="F6" s="1" t="s">
        <v>1728</v>
      </c>
      <c r="G6" s="1" t="s">
        <v>1745</v>
      </c>
      <c r="H6" s="1">
        <v>2002</v>
      </c>
      <c r="I6" s="1" t="s">
        <v>1746</v>
      </c>
      <c r="J6" s="1" t="s">
        <v>1731</v>
      </c>
      <c r="K6" s="1" t="s">
        <v>1747</v>
      </c>
      <c r="L6" s="1" t="s">
        <v>1741</v>
      </c>
      <c r="M6" s="1" t="s">
        <v>1733</v>
      </c>
      <c r="N6" s="1">
        <v>150372.4</v>
      </c>
      <c r="O6" s="1">
        <v>150374.70000000001</v>
      </c>
      <c r="P6" s="1">
        <v>150700</v>
      </c>
      <c r="Q6" s="1"/>
      <c r="R6" s="1"/>
      <c r="S6" s="1"/>
      <c r="T6" s="1">
        <v>150374.70000000001</v>
      </c>
      <c r="U6" s="1"/>
      <c r="V6" s="1"/>
      <c r="W6" s="1"/>
      <c r="X6" s="1" t="s">
        <v>1734</v>
      </c>
    </row>
    <row r="7" spans="1:24">
      <c r="A7" s="1">
        <v>6</v>
      </c>
      <c r="B7" s="1" t="s">
        <v>56</v>
      </c>
      <c r="C7" s="1" t="s">
        <v>57</v>
      </c>
      <c r="D7" s="1" t="s">
        <v>1726</v>
      </c>
      <c r="E7" s="1" t="s">
        <v>1727</v>
      </c>
      <c r="F7" s="1" t="s">
        <v>1728</v>
      </c>
      <c r="G7" s="1" t="s">
        <v>1729</v>
      </c>
      <c r="H7" s="1">
        <v>2000</v>
      </c>
      <c r="I7" s="1" t="s">
        <v>1748</v>
      </c>
      <c r="J7" s="1" t="s">
        <v>1731</v>
      </c>
      <c r="K7" s="1" t="s">
        <v>1749</v>
      </c>
      <c r="L7" s="1" t="s">
        <v>1731</v>
      </c>
      <c r="M7" s="1" t="s">
        <v>1733</v>
      </c>
      <c r="N7" s="1">
        <v>154867.70000000001</v>
      </c>
      <c r="O7" s="1">
        <v>34957.199999999997</v>
      </c>
      <c r="P7" s="1">
        <v>156100</v>
      </c>
      <c r="Q7" s="1"/>
      <c r="R7" s="1"/>
      <c r="S7" s="1"/>
      <c r="T7" s="1">
        <v>34957.199999999997</v>
      </c>
      <c r="U7" s="1"/>
      <c r="V7" s="1"/>
      <c r="W7" s="1">
        <v>119934.7</v>
      </c>
      <c r="X7" s="1" t="s">
        <v>1734</v>
      </c>
    </row>
    <row r="8" spans="1:24">
      <c r="A8" s="1">
        <v>7</v>
      </c>
      <c r="B8" s="1" t="s">
        <v>61</v>
      </c>
      <c r="C8" s="1" t="s">
        <v>62</v>
      </c>
      <c r="D8" s="1" t="s">
        <v>1726</v>
      </c>
      <c r="E8" s="1" t="s">
        <v>1727</v>
      </c>
      <c r="F8" s="1" t="s">
        <v>1728</v>
      </c>
      <c r="G8" s="1" t="s">
        <v>1750</v>
      </c>
      <c r="H8" s="1">
        <v>1998</v>
      </c>
      <c r="I8" s="1" t="s">
        <v>1751</v>
      </c>
      <c r="J8" s="1" t="s">
        <v>1752</v>
      </c>
      <c r="K8" s="1" t="s">
        <v>1753</v>
      </c>
      <c r="L8" s="1" t="s">
        <v>1741</v>
      </c>
      <c r="M8" s="1" t="s">
        <v>1733</v>
      </c>
      <c r="N8" s="1">
        <v>14918.26</v>
      </c>
      <c r="O8" s="1">
        <v>23074.86</v>
      </c>
      <c r="P8" s="1">
        <v>14640</v>
      </c>
      <c r="Q8" s="1"/>
      <c r="R8" s="1">
        <v>336.3</v>
      </c>
      <c r="S8" s="1"/>
      <c r="T8" s="1">
        <v>22738.560000000001</v>
      </c>
      <c r="U8" s="1"/>
      <c r="V8" s="1"/>
      <c r="W8" s="1">
        <v>6761.68</v>
      </c>
      <c r="X8" s="1" t="s">
        <v>1734</v>
      </c>
    </row>
    <row r="9" spans="1:24">
      <c r="A9" s="1">
        <v>8</v>
      </c>
      <c r="B9" s="1" t="s">
        <v>66</v>
      </c>
      <c r="C9" s="1" t="s">
        <v>67</v>
      </c>
      <c r="D9" s="1" t="s">
        <v>1726</v>
      </c>
      <c r="E9" s="1" t="s">
        <v>1727</v>
      </c>
      <c r="F9" s="1" t="s">
        <v>1728</v>
      </c>
      <c r="G9" s="1" t="s">
        <v>1754</v>
      </c>
      <c r="H9" s="1">
        <v>1997</v>
      </c>
      <c r="I9" s="1" t="s">
        <v>1755</v>
      </c>
      <c r="J9" s="1" t="s">
        <v>1731</v>
      </c>
      <c r="K9" s="1" t="s">
        <v>1756</v>
      </c>
      <c r="L9" s="1" t="s">
        <v>1731</v>
      </c>
      <c r="M9" s="1" t="s">
        <v>1733</v>
      </c>
      <c r="N9" s="1">
        <v>972586.6</v>
      </c>
      <c r="O9" s="1">
        <v>972586.6</v>
      </c>
      <c r="P9" s="1">
        <v>1063000</v>
      </c>
      <c r="Q9" s="1"/>
      <c r="R9" s="1">
        <v>972586.6</v>
      </c>
      <c r="S9" s="1"/>
      <c r="T9" s="1"/>
      <c r="U9" s="1"/>
      <c r="V9" s="1"/>
      <c r="W9" s="1"/>
      <c r="X9" s="1" t="s">
        <v>1734</v>
      </c>
    </row>
    <row r="10" spans="1:24">
      <c r="A10" s="1">
        <v>9</v>
      </c>
      <c r="B10" s="1" t="s">
        <v>73</v>
      </c>
      <c r="C10" s="1" t="s">
        <v>74</v>
      </c>
      <c r="D10" s="1" t="s">
        <v>1726</v>
      </c>
      <c r="E10" s="1" t="s">
        <v>1727</v>
      </c>
      <c r="F10" s="1" t="s">
        <v>1728</v>
      </c>
      <c r="G10" s="1" t="s">
        <v>1757</v>
      </c>
      <c r="H10" s="1">
        <v>1997</v>
      </c>
      <c r="I10" s="1" t="s">
        <v>1758</v>
      </c>
      <c r="J10" s="1" t="s">
        <v>1731</v>
      </c>
      <c r="K10" s="1" t="s">
        <v>1759</v>
      </c>
      <c r="L10" s="1" t="s">
        <v>1731</v>
      </c>
      <c r="M10" s="1" t="s">
        <v>1733</v>
      </c>
      <c r="N10" s="1">
        <v>405630</v>
      </c>
      <c r="O10" s="1">
        <v>4622.3599999999997</v>
      </c>
      <c r="P10" s="1">
        <v>405946</v>
      </c>
      <c r="Q10" s="1"/>
      <c r="R10" s="1"/>
      <c r="S10" s="1"/>
      <c r="T10" s="1">
        <v>4622.3599999999997</v>
      </c>
      <c r="U10" s="1"/>
      <c r="V10" s="1"/>
      <c r="W10" s="1">
        <v>401031.4</v>
      </c>
      <c r="X10" s="1" t="s">
        <v>1734</v>
      </c>
    </row>
    <row r="11" spans="1:24">
      <c r="A11" s="1">
        <v>10</v>
      </c>
      <c r="B11" s="1" t="s">
        <v>78</v>
      </c>
      <c r="C11" s="1" t="s">
        <v>79</v>
      </c>
      <c r="D11" s="1" t="s">
        <v>1726</v>
      </c>
      <c r="E11" s="1" t="s">
        <v>1727</v>
      </c>
      <c r="F11" s="1" t="s">
        <v>1728</v>
      </c>
      <c r="G11" s="1" t="s">
        <v>1745</v>
      </c>
      <c r="H11" s="1">
        <v>1982</v>
      </c>
      <c r="I11" s="1" t="s">
        <v>1760</v>
      </c>
      <c r="J11" s="1" t="s">
        <v>1761</v>
      </c>
      <c r="K11" s="1" t="s">
        <v>1762</v>
      </c>
      <c r="L11" s="1" t="s">
        <v>1741</v>
      </c>
      <c r="M11" s="1" t="s">
        <v>1733</v>
      </c>
      <c r="N11" s="1">
        <v>68223.11</v>
      </c>
      <c r="O11" s="1">
        <v>68223.11</v>
      </c>
      <c r="P11" s="1">
        <v>0</v>
      </c>
      <c r="Q11" s="1"/>
      <c r="R11" s="1"/>
      <c r="S11" s="1"/>
      <c r="T11" s="1">
        <v>68223.11</v>
      </c>
      <c r="U11" s="1"/>
      <c r="V11" s="1"/>
      <c r="W11" s="1"/>
      <c r="X11" s="1" t="s">
        <v>1734</v>
      </c>
    </row>
    <row r="12" spans="1:24">
      <c r="A12" s="1">
        <v>11</v>
      </c>
      <c r="B12" s="1" t="s">
        <v>84</v>
      </c>
      <c r="C12" s="1" t="s">
        <v>85</v>
      </c>
      <c r="D12" s="1" t="s">
        <v>1726</v>
      </c>
      <c r="E12" s="1" t="s">
        <v>1727</v>
      </c>
      <c r="F12" s="1" t="s">
        <v>1728</v>
      </c>
      <c r="G12" s="1" t="s">
        <v>1763</v>
      </c>
      <c r="H12" s="1">
        <v>1985</v>
      </c>
      <c r="I12" s="1" t="s">
        <v>1764</v>
      </c>
      <c r="J12" s="1" t="s">
        <v>1731</v>
      </c>
      <c r="K12" s="1" t="s">
        <v>1765</v>
      </c>
      <c r="L12" s="1" t="s">
        <v>1741</v>
      </c>
      <c r="M12" s="1" t="s">
        <v>1733</v>
      </c>
      <c r="N12" s="1">
        <v>437517.1</v>
      </c>
      <c r="O12" s="1">
        <v>437517.1</v>
      </c>
      <c r="P12" s="1">
        <v>411184</v>
      </c>
      <c r="Q12" s="1"/>
      <c r="R12" s="1"/>
      <c r="S12" s="1"/>
      <c r="T12" s="1">
        <v>437517.1</v>
      </c>
      <c r="U12" s="1"/>
      <c r="V12" s="1"/>
      <c r="W12" s="1"/>
      <c r="X12" s="1" t="s">
        <v>1734</v>
      </c>
    </row>
    <row r="13" spans="1:24">
      <c r="A13" s="1">
        <v>12</v>
      </c>
      <c r="B13" s="1" t="s">
        <v>89</v>
      </c>
      <c r="C13" s="1" t="s">
        <v>90</v>
      </c>
      <c r="D13" s="1" t="s">
        <v>1726</v>
      </c>
      <c r="E13" s="1" t="s">
        <v>1727</v>
      </c>
      <c r="F13" s="1" t="s">
        <v>1728</v>
      </c>
      <c r="G13" s="1" t="s">
        <v>1766</v>
      </c>
      <c r="H13" s="1">
        <v>2002</v>
      </c>
      <c r="I13" s="1" t="s">
        <v>1767</v>
      </c>
      <c r="J13" s="1" t="s">
        <v>1768</v>
      </c>
      <c r="K13" s="1" t="s">
        <v>1769</v>
      </c>
      <c r="L13" s="1" t="s">
        <v>1731</v>
      </c>
      <c r="M13" s="1" t="s">
        <v>1733</v>
      </c>
      <c r="N13" s="1">
        <v>41779.160000000003</v>
      </c>
      <c r="O13" s="1">
        <v>76964.58</v>
      </c>
      <c r="P13" s="1">
        <v>61000</v>
      </c>
      <c r="Q13" s="1"/>
      <c r="R13" s="1"/>
      <c r="S13" s="1">
        <v>76964.58</v>
      </c>
      <c r="T13" s="1"/>
      <c r="U13" s="1"/>
      <c r="V13" s="1"/>
      <c r="W13" s="1"/>
      <c r="X13" s="1" t="s">
        <v>1734</v>
      </c>
    </row>
    <row r="14" spans="1:24">
      <c r="A14" s="1">
        <v>13</v>
      </c>
      <c r="B14" s="1" t="s">
        <v>91</v>
      </c>
      <c r="C14" s="1" t="s">
        <v>92</v>
      </c>
      <c r="D14" s="1" t="s">
        <v>1726</v>
      </c>
      <c r="E14" s="1" t="s">
        <v>1727</v>
      </c>
      <c r="F14" s="1" t="s">
        <v>1728</v>
      </c>
      <c r="G14" s="1" t="s">
        <v>1745</v>
      </c>
      <c r="H14" s="1">
        <v>1983</v>
      </c>
      <c r="I14" s="1" t="s">
        <v>1770</v>
      </c>
      <c r="J14" s="1" t="s">
        <v>1731</v>
      </c>
      <c r="K14" s="1" t="s">
        <v>1771</v>
      </c>
      <c r="L14" s="1" t="s">
        <v>1741</v>
      </c>
      <c r="M14" s="1" t="s">
        <v>1733</v>
      </c>
      <c r="N14" s="1">
        <v>32610.33</v>
      </c>
      <c r="O14" s="1">
        <v>31819.73</v>
      </c>
      <c r="P14" s="1">
        <v>32688</v>
      </c>
      <c r="Q14" s="1"/>
      <c r="R14" s="1"/>
      <c r="S14" s="1"/>
      <c r="T14" s="1">
        <v>31819.73</v>
      </c>
      <c r="U14" s="1"/>
      <c r="V14" s="1"/>
      <c r="W14" s="1">
        <v>798.63</v>
      </c>
      <c r="X14" s="1" t="s">
        <v>1734</v>
      </c>
    </row>
    <row r="15" spans="1:24">
      <c r="A15" s="1">
        <v>14</v>
      </c>
      <c r="B15" s="1" t="s">
        <v>97</v>
      </c>
      <c r="C15" s="1" t="s">
        <v>98</v>
      </c>
      <c r="D15" s="1" t="s">
        <v>1726</v>
      </c>
      <c r="E15" s="1" t="s">
        <v>1727</v>
      </c>
      <c r="F15" s="1" t="s">
        <v>1728</v>
      </c>
      <c r="G15" s="1" t="s">
        <v>1772</v>
      </c>
      <c r="H15" s="1">
        <v>1995</v>
      </c>
      <c r="I15" s="1" t="s">
        <v>1773</v>
      </c>
      <c r="J15" s="1" t="s">
        <v>1774</v>
      </c>
      <c r="K15" s="1" t="s">
        <v>1775</v>
      </c>
      <c r="L15" s="1" t="s">
        <v>1741</v>
      </c>
      <c r="M15" s="1" t="s">
        <v>1733</v>
      </c>
      <c r="N15" s="1">
        <v>202307</v>
      </c>
      <c r="O15" s="1">
        <v>411204.4</v>
      </c>
      <c r="P15" s="1">
        <v>196955</v>
      </c>
      <c r="Q15" s="1"/>
      <c r="R15" s="1"/>
      <c r="S15" s="1"/>
      <c r="T15" s="1">
        <v>411204.4</v>
      </c>
      <c r="U15" s="1"/>
      <c r="V15" s="1"/>
      <c r="W15" s="1">
        <v>902.81</v>
      </c>
      <c r="X15" s="1" t="s">
        <v>1734</v>
      </c>
    </row>
    <row r="16" spans="1:24">
      <c r="A16" s="1">
        <v>15</v>
      </c>
      <c r="B16" s="1" t="s">
        <v>102</v>
      </c>
      <c r="C16" s="1" t="s">
        <v>103</v>
      </c>
      <c r="D16" s="1" t="s">
        <v>1726</v>
      </c>
      <c r="E16" s="1" t="s">
        <v>1727</v>
      </c>
      <c r="F16" s="1" t="s">
        <v>1728</v>
      </c>
      <c r="G16" s="1" t="s">
        <v>1776</v>
      </c>
      <c r="H16" s="1">
        <v>1986</v>
      </c>
      <c r="I16" s="1" t="s">
        <v>1777</v>
      </c>
      <c r="J16" s="1" t="s">
        <v>1731</v>
      </c>
      <c r="K16" s="1" t="s">
        <v>1778</v>
      </c>
      <c r="L16" s="1" t="s">
        <v>1741</v>
      </c>
      <c r="M16" s="1" t="s">
        <v>1733</v>
      </c>
      <c r="N16" s="1">
        <v>154365.9</v>
      </c>
      <c r="O16" s="1">
        <v>776.5</v>
      </c>
      <c r="P16" s="1">
        <v>154000</v>
      </c>
      <c r="Q16" s="1"/>
      <c r="R16" s="1"/>
      <c r="S16" s="1"/>
      <c r="T16" s="1">
        <v>776.5</v>
      </c>
      <c r="U16" s="1"/>
      <c r="V16" s="1"/>
      <c r="W16" s="1">
        <v>153584.20000000001</v>
      </c>
      <c r="X16" s="1" t="s">
        <v>1734</v>
      </c>
    </row>
    <row r="17" spans="1:24">
      <c r="A17" s="1">
        <v>16</v>
      </c>
      <c r="B17" s="1" t="s">
        <v>106</v>
      </c>
      <c r="C17" s="1" t="s">
        <v>107</v>
      </c>
      <c r="D17" s="1" t="s">
        <v>1726</v>
      </c>
      <c r="E17" s="1" t="s">
        <v>1727</v>
      </c>
      <c r="F17" s="1" t="s">
        <v>1728</v>
      </c>
      <c r="G17" s="1" t="s">
        <v>1745</v>
      </c>
      <c r="H17" s="1">
        <v>1984</v>
      </c>
      <c r="I17" s="1" t="s">
        <v>1779</v>
      </c>
      <c r="J17" s="1" t="s">
        <v>1731</v>
      </c>
      <c r="K17" s="1" t="s">
        <v>1780</v>
      </c>
      <c r="L17" s="1" t="s">
        <v>1741</v>
      </c>
      <c r="M17" s="1" t="s">
        <v>1733</v>
      </c>
      <c r="N17" s="1">
        <v>13890.26</v>
      </c>
      <c r="O17" s="1">
        <v>8965.06</v>
      </c>
      <c r="P17" s="1">
        <v>13950</v>
      </c>
      <c r="Q17" s="1"/>
      <c r="R17" s="1"/>
      <c r="S17" s="1"/>
      <c r="T17" s="1">
        <v>8965.06</v>
      </c>
      <c r="U17" s="1"/>
      <c r="V17" s="1"/>
      <c r="W17" s="1">
        <v>4925.1899999999996</v>
      </c>
      <c r="X17" s="1" t="s">
        <v>1734</v>
      </c>
    </row>
    <row r="18" spans="1:24">
      <c r="A18" s="1">
        <v>17</v>
      </c>
      <c r="B18" s="1" t="s">
        <v>112</v>
      </c>
      <c r="C18" s="1" t="s">
        <v>113</v>
      </c>
      <c r="D18" s="1" t="s">
        <v>1726</v>
      </c>
      <c r="E18" s="1" t="s">
        <v>1727</v>
      </c>
      <c r="F18" s="1" t="s">
        <v>1728</v>
      </c>
      <c r="G18" s="1" t="s">
        <v>1781</v>
      </c>
      <c r="H18" s="1">
        <v>1985</v>
      </c>
      <c r="I18" s="1" t="s">
        <v>1782</v>
      </c>
      <c r="J18" s="1" t="s">
        <v>1783</v>
      </c>
      <c r="K18" s="1" t="s">
        <v>1784</v>
      </c>
      <c r="L18" s="1" t="s">
        <v>1741</v>
      </c>
      <c r="M18" s="1" t="s">
        <v>1733</v>
      </c>
      <c r="N18" s="1">
        <v>245640.6</v>
      </c>
      <c r="O18" s="1">
        <v>527906.69999999995</v>
      </c>
      <c r="P18" s="1">
        <v>282444</v>
      </c>
      <c r="Q18" s="1"/>
      <c r="R18" s="1"/>
      <c r="S18" s="1"/>
      <c r="T18" s="1">
        <v>527906.69999999995</v>
      </c>
      <c r="U18" s="1"/>
      <c r="V18" s="1"/>
      <c r="W18" s="1">
        <v>196.4</v>
      </c>
      <c r="X18" s="1" t="s">
        <v>1734</v>
      </c>
    </row>
    <row r="19" spans="1:24">
      <c r="A19" s="1">
        <v>18</v>
      </c>
      <c r="B19" s="1" t="s">
        <v>117</v>
      </c>
      <c r="C19" s="1" t="s">
        <v>118</v>
      </c>
      <c r="D19" s="1" t="s">
        <v>1726</v>
      </c>
      <c r="E19" s="1" t="s">
        <v>1727</v>
      </c>
      <c r="F19" s="1" t="s">
        <v>1728</v>
      </c>
      <c r="G19" s="1" t="s">
        <v>1785</v>
      </c>
      <c r="H19" s="1">
        <v>1983</v>
      </c>
      <c r="I19" s="1" t="s">
        <v>1786</v>
      </c>
      <c r="J19" s="1" t="s">
        <v>1731</v>
      </c>
      <c r="K19" s="1" t="s">
        <v>1787</v>
      </c>
      <c r="L19" s="1" t="s">
        <v>1731</v>
      </c>
      <c r="M19" s="1" t="s">
        <v>1733</v>
      </c>
      <c r="N19" s="1">
        <v>9106.83</v>
      </c>
      <c r="O19" s="1">
        <v>9039.17</v>
      </c>
      <c r="P19" s="1">
        <v>9143</v>
      </c>
      <c r="Q19" s="1"/>
      <c r="R19" s="1"/>
      <c r="S19" s="1"/>
      <c r="T19" s="1">
        <v>9039.17</v>
      </c>
      <c r="U19" s="1"/>
      <c r="V19" s="1"/>
      <c r="W19" s="1">
        <v>67.66</v>
      </c>
      <c r="X19" s="1" t="s">
        <v>1734</v>
      </c>
    </row>
    <row r="20" spans="1:24">
      <c r="A20" s="1">
        <v>19</v>
      </c>
      <c r="B20" s="1" t="s">
        <v>121</v>
      </c>
      <c r="C20" s="1" t="s">
        <v>122</v>
      </c>
      <c r="D20" s="1" t="s">
        <v>1726</v>
      </c>
      <c r="E20" s="1" t="s">
        <v>1727</v>
      </c>
      <c r="F20" s="1" t="s">
        <v>1728</v>
      </c>
      <c r="G20" s="1" t="s">
        <v>1788</v>
      </c>
      <c r="H20" s="1">
        <v>1996</v>
      </c>
      <c r="I20" s="1" t="s">
        <v>1789</v>
      </c>
      <c r="J20" s="1" t="s">
        <v>1731</v>
      </c>
      <c r="K20" s="1" t="s">
        <v>1790</v>
      </c>
      <c r="L20" s="1" t="s">
        <v>1731</v>
      </c>
      <c r="M20" s="1" t="s">
        <v>1733</v>
      </c>
      <c r="N20" s="1">
        <v>309583.09999999998</v>
      </c>
      <c r="O20" s="1">
        <v>223121.3</v>
      </c>
      <c r="P20" s="1">
        <v>313800</v>
      </c>
      <c r="Q20" s="1"/>
      <c r="R20" s="1">
        <v>85518.71</v>
      </c>
      <c r="S20" s="1">
        <v>137602.6</v>
      </c>
      <c r="T20" s="1"/>
      <c r="U20" s="1"/>
      <c r="V20" s="1"/>
      <c r="W20" s="1">
        <v>86472.18</v>
      </c>
      <c r="X20" s="1" t="s">
        <v>1734</v>
      </c>
    </row>
    <row r="21" spans="1:24">
      <c r="A21" s="1">
        <v>20</v>
      </c>
      <c r="B21" s="1" t="s">
        <v>127</v>
      </c>
      <c r="C21" s="1" t="s">
        <v>128</v>
      </c>
      <c r="D21" s="1" t="s">
        <v>1726</v>
      </c>
      <c r="E21" s="1" t="s">
        <v>1727</v>
      </c>
      <c r="F21" s="1" t="s">
        <v>1728</v>
      </c>
      <c r="G21" s="1" t="s">
        <v>1735</v>
      </c>
      <c r="H21" s="1">
        <v>1990</v>
      </c>
      <c r="I21" s="1" t="s">
        <v>1791</v>
      </c>
      <c r="J21" s="1" t="s">
        <v>1792</v>
      </c>
      <c r="K21" s="1" t="s">
        <v>1793</v>
      </c>
      <c r="L21" s="1" t="s">
        <v>1741</v>
      </c>
      <c r="M21" s="1" t="s">
        <v>1733</v>
      </c>
      <c r="N21" s="1">
        <v>37735.31</v>
      </c>
      <c r="O21" s="1">
        <v>37737.99</v>
      </c>
      <c r="P21" s="1">
        <v>35600</v>
      </c>
      <c r="Q21" s="1"/>
      <c r="R21" s="1"/>
      <c r="S21" s="1">
        <v>37737.99</v>
      </c>
      <c r="T21" s="1"/>
      <c r="U21" s="1"/>
      <c r="V21" s="1"/>
      <c r="W21" s="1"/>
      <c r="X21" s="1" t="s">
        <v>1734</v>
      </c>
    </row>
    <row r="22" spans="1:24">
      <c r="A22" s="1">
        <v>21</v>
      </c>
      <c r="B22" s="1" t="s">
        <v>132</v>
      </c>
      <c r="C22" s="1" t="s">
        <v>133</v>
      </c>
      <c r="D22" s="1" t="s">
        <v>1726</v>
      </c>
      <c r="E22" s="1" t="s">
        <v>1727</v>
      </c>
      <c r="F22" s="1" t="s">
        <v>1728</v>
      </c>
      <c r="G22" s="1" t="s">
        <v>1794</v>
      </c>
      <c r="H22" s="1">
        <v>1992</v>
      </c>
      <c r="I22" s="1" t="s">
        <v>1795</v>
      </c>
      <c r="J22" s="1" t="s">
        <v>1731</v>
      </c>
      <c r="K22" s="1" t="s">
        <v>1796</v>
      </c>
      <c r="L22" s="1" t="s">
        <v>1731</v>
      </c>
      <c r="M22" s="1" t="s">
        <v>1733</v>
      </c>
      <c r="N22" s="1">
        <v>316788</v>
      </c>
      <c r="O22" s="1">
        <v>316669.2</v>
      </c>
      <c r="P22" s="1">
        <v>318000</v>
      </c>
      <c r="Q22" s="1"/>
      <c r="R22" s="1"/>
      <c r="S22" s="1"/>
      <c r="T22" s="1"/>
      <c r="U22" s="1">
        <v>316669.2</v>
      </c>
      <c r="V22" s="1"/>
      <c r="W22" s="1"/>
      <c r="X22" s="1" t="s">
        <v>1734</v>
      </c>
    </row>
    <row r="23" spans="1:24">
      <c r="A23" s="1">
        <v>22</v>
      </c>
      <c r="B23" s="1" t="s">
        <v>138</v>
      </c>
      <c r="C23" s="1" t="s">
        <v>139</v>
      </c>
      <c r="D23" s="1" t="s">
        <v>1726</v>
      </c>
      <c r="E23" s="1" t="s">
        <v>1727</v>
      </c>
      <c r="F23" s="1" t="s">
        <v>1728</v>
      </c>
      <c r="G23" s="1" t="s">
        <v>1797</v>
      </c>
      <c r="H23" s="1">
        <v>1989</v>
      </c>
      <c r="I23" s="1" t="s">
        <v>1798</v>
      </c>
      <c r="J23" s="1" t="s">
        <v>1731</v>
      </c>
      <c r="K23" s="1" t="s">
        <v>1799</v>
      </c>
      <c r="L23" s="1" t="s">
        <v>1731</v>
      </c>
      <c r="M23" s="1" t="s">
        <v>1733</v>
      </c>
      <c r="N23" s="1">
        <v>23282.959999999999</v>
      </c>
      <c r="O23" s="1">
        <v>23282.959999999999</v>
      </c>
      <c r="P23" s="1">
        <v>20637</v>
      </c>
      <c r="Q23" s="1">
        <v>23282.959999999999</v>
      </c>
      <c r="R23" s="1"/>
      <c r="S23" s="1"/>
      <c r="T23" s="1"/>
      <c r="U23" s="1"/>
      <c r="V23" s="1"/>
      <c r="W23" s="1"/>
      <c r="X23" s="1" t="s">
        <v>1734</v>
      </c>
    </row>
    <row r="24" spans="1:24">
      <c r="A24" s="1">
        <v>23</v>
      </c>
      <c r="B24" s="1" t="s">
        <v>144</v>
      </c>
      <c r="C24" s="1" t="s">
        <v>145</v>
      </c>
      <c r="D24" s="1" t="s">
        <v>1726</v>
      </c>
      <c r="E24" s="1" t="s">
        <v>1727</v>
      </c>
      <c r="F24" s="1" t="s">
        <v>1728</v>
      </c>
      <c r="G24" s="1" t="s">
        <v>1738</v>
      </c>
      <c r="H24" s="1">
        <v>2002</v>
      </c>
      <c r="I24" s="1" t="s">
        <v>1800</v>
      </c>
      <c r="J24" s="1" t="s">
        <v>1731</v>
      </c>
      <c r="K24" s="1" t="s">
        <v>1801</v>
      </c>
      <c r="L24" s="1" t="s">
        <v>1741</v>
      </c>
      <c r="M24" s="1" t="s">
        <v>1733</v>
      </c>
      <c r="N24" s="1">
        <v>503414.8</v>
      </c>
      <c r="O24" s="1">
        <v>503532.4</v>
      </c>
      <c r="P24" s="1">
        <v>503423.4</v>
      </c>
      <c r="Q24" s="1"/>
      <c r="R24" s="1"/>
      <c r="S24" s="1">
        <v>503532.4</v>
      </c>
      <c r="T24" s="1"/>
      <c r="U24" s="1"/>
      <c r="V24" s="1"/>
      <c r="W24" s="1"/>
      <c r="X24" s="1" t="s">
        <v>1734</v>
      </c>
    </row>
    <row r="25" spans="1:24" ht="13.5" customHeight="1">
      <c r="A25" s="1">
        <v>24</v>
      </c>
      <c r="B25" s="1" t="s">
        <v>151</v>
      </c>
      <c r="C25" s="1" t="s">
        <v>152</v>
      </c>
      <c r="D25" s="1" t="s">
        <v>1726</v>
      </c>
      <c r="E25" s="1" t="s">
        <v>1727</v>
      </c>
      <c r="F25" s="1" t="s">
        <v>1728</v>
      </c>
      <c r="G25" s="1" t="s">
        <v>1802</v>
      </c>
      <c r="H25" s="1">
        <v>1998</v>
      </c>
      <c r="I25" s="1" t="s">
        <v>1803</v>
      </c>
      <c r="J25" s="1" t="s">
        <v>1731</v>
      </c>
      <c r="K25" s="1" t="s">
        <v>1804</v>
      </c>
      <c r="L25" s="1" t="s">
        <v>1805</v>
      </c>
      <c r="M25" s="1" t="s">
        <v>1733</v>
      </c>
      <c r="N25" s="1">
        <v>359186.7</v>
      </c>
      <c r="O25" s="1">
        <v>359181.9</v>
      </c>
      <c r="P25" s="1">
        <v>357126</v>
      </c>
      <c r="Q25" s="1"/>
      <c r="R25" s="1"/>
      <c r="S25" s="1">
        <v>359181.9</v>
      </c>
      <c r="T25" s="1"/>
      <c r="U25" s="1"/>
      <c r="V25" s="1"/>
      <c r="W25" s="1"/>
      <c r="X25" s="1" t="s">
        <v>1734</v>
      </c>
    </row>
    <row r="26" spans="1:24">
      <c r="A26" s="1">
        <v>25</v>
      </c>
      <c r="B26" s="1" t="s">
        <v>155</v>
      </c>
      <c r="C26" s="1" t="s">
        <v>156</v>
      </c>
      <c r="D26" s="1" t="s">
        <v>1726</v>
      </c>
      <c r="E26" s="1" t="s">
        <v>1727</v>
      </c>
      <c r="F26" s="1" t="s">
        <v>1728</v>
      </c>
      <c r="G26" s="1" t="s">
        <v>1806</v>
      </c>
      <c r="H26" s="1">
        <v>1997</v>
      </c>
      <c r="I26" s="1" t="s">
        <v>1807</v>
      </c>
      <c r="J26" s="1" t="s">
        <v>1731</v>
      </c>
      <c r="K26" s="1" t="s">
        <v>1808</v>
      </c>
      <c r="L26" s="1" t="s">
        <v>1731</v>
      </c>
      <c r="M26" s="1" t="s">
        <v>1733</v>
      </c>
      <c r="N26" s="1">
        <v>1005173</v>
      </c>
      <c r="O26" s="1">
        <v>1005173</v>
      </c>
      <c r="P26" s="1">
        <v>1003059</v>
      </c>
      <c r="Q26" s="1"/>
      <c r="R26" s="1"/>
      <c r="S26" s="1">
        <v>35.06</v>
      </c>
      <c r="T26" s="1">
        <v>1005138</v>
      </c>
      <c r="U26" s="1"/>
      <c r="V26" s="1"/>
      <c r="W26" s="1"/>
      <c r="X26" s="1" t="s">
        <v>1734</v>
      </c>
    </row>
    <row r="27" spans="1:24">
      <c r="A27" s="1">
        <v>26</v>
      </c>
      <c r="B27" s="1" t="s">
        <v>159</v>
      </c>
      <c r="C27" s="1" t="s">
        <v>160</v>
      </c>
      <c r="D27" s="1" t="s">
        <v>1726</v>
      </c>
      <c r="E27" s="1" t="s">
        <v>1727</v>
      </c>
      <c r="F27" s="1" t="s">
        <v>1728</v>
      </c>
      <c r="G27" s="1" t="s">
        <v>1735</v>
      </c>
      <c r="H27" s="1">
        <v>1990</v>
      </c>
      <c r="I27" s="1" t="s">
        <v>1809</v>
      </c>
      <c r="J27" s="1" t="s">
        <v>1731</v>
      </c>
      <c r="K27" s="1" t="s">
        <v>1810</v>
      </c>
      <c r="L27" s="1" t="s">
        <v>1741</v>
      </c>
      <c r="M27" s="1" t="s">
        <v>1733</v>
      </c>
      <c r="N27" s="1">
        <v>131768.4</v>
      </c>
      <c r="O27" s="1">
        <v>131768.4</v>
      </c>
      <c r="P27" s="1">
        <v>100431</v>
      </c>
      <c r="Q27" s="1"/>
      <c r="R27" s="1"/>
      <c r="S27" s="1">
        <v>124814.9</v>
      </c>
      <c r="T27" s="1">
        <v>6953.51</v>
      </c>
      <c r="U27" s="1"/>
      <c r="V27" s="1"/>
      <c r="W27" s="1"/>
      <c r="X27" s="1" t="s">
        <v>1734</v>
      </c>
    </row>
    <row r="28" spans="1:24">
      <c r="A28" s="1">
        <v>27</v>
      </c>
      <c r="B28" s="1" t="s">
        <v>164</v>
      </c>
      <c r="C28" s="1" t="s">
        <v>165</v>
      </c>
      <c r="D28" s="1" t="s">
        <v>1726</v>
      </c>
      <c r="E28" s="1" t="s">
        <v>1727</v>
      </c>
      <c r="F28" s="1" t="s">
        <v>1728</v>
      </c>
      <c r="G28" s="1" t="s">
        <v>1811</v>
      </c>
      <c r="H28" s="1">
        <v>2001</v>
      </c>
      <c r="I28" s="1" t="s">
        <v>1812</v>
      </c>
      <c r="J28" s="1" t="s">
        <v>1731</v>
      </c>
      <c r="K28" s="1" t="s">
        <v>1813</v>
      </c>
      <c r="L28" s="1" t="s">
        <v>1805</v>
      </c>
      <c r="M28" s="1" t="s">
        <v>1733</v>
      </c>
      <c r="N28" s="1">
        <v>173967.5</v>
      </c>
      <c r="O28" s="1">
        <v>173961.8</v>
      </c>
      <c r="P28" s="1">
        <v>176159</v>
      </c>
      <c r="Q28" s="1"/>
      <c r="R28" s="1"/>
      <c r="S28" s="1">
        <v>173961.8</v>
      </c>
      <c r="T28" s="1"/>
      <c r="U28" s="1"/>
      <c r="V28" s="1"/>
      <c r="W28" s="1"/>
      <c r="X28" s="1" t="s">
        <v>1734</v>
      </c>
    </row>
    <row r="29" spans="1:24">
      <c r="A29" s="1">
        <v>28</v>
      </c>
      <c r="B29" s="1" t="s">
        <v>167</v>
      </c>
      <c r="C29" s="1" t="s">
        <v>168</v>
      </c>
      <c r="D29" s="1" t="s">
        <v>1726</v>
      </c>
      <c r="E29" s="1" t="s">
        <v>1727</v>
      </c>
      <c r="F29" s="1" t="s">
        <v>1728</v>
      </c>
      <c r="G29" s="1" t="s">
        <v>1814</v>
      </c>
      <c r="H29" s="1">
        <v>1996</v>
      </c>
      <c r="I29" s="1" t="s">
        <v>1815</v>
      </c>
      <c r="J29" s="1" t="s">
        <v>1731</v>
      </c>
      <c r="K29" s="1" t="s">
        <v>1816</v>
      </c>
      <c r="L29" s="1" t="s">
        <v>1805</v>
      </c>
      <c r="M29" s="1" t="s">
        <v>1733</v>
      </c>
      <c r="N29" s="1">
        <v>1628729</v>
      </c>
      <c r="O29" s="1">
        <v>1628738</v>
      </c>
      <c r="P29" s="1">
        <v>1592550</v>
      </c>
      <c r="Q29" s="1"/>
      <c r="R29" s="1">
        <v>985690.3</v>
      </c>
      <c r="S29" s="1">
        <v>643047.69999999995</v>
      </c>
      <c r="T29" s="1"/>
      <c r="U29" s="1"/>
      <c r="V29" s="1"/>
      <c r="W29" s="1"/>
      <c r="X29" s="1" t="s">
        <v>1734</v>
      </c>
    </row>
    <row r="30" spans="1:24">
      <c r="A30" s="1">
        <v>29</v>
      </c>
      <c r="B30" s="1" t="s">
        <v>171</v>
      </c>
      <c r="C30" s="1" t="s">
        <v>172</v>
      </c>
      <c r="D30" s="1" t="s">
        <v>1726</v>
      </c>
      <c r="E30" s="1" t="s">
        <v>1817</v>
      </c>
      <c r="F30" s="1" t="s">
        <v>1728</v>
      </c>
      <c r="G30" s="1" t="s">
        <v>1772</v>
      </c>
      <c r="H30" s="1">
        <v>1990</v>
      </c>
      <c r="I30" s="1" t="s">
        <v>1818</v>
      </c>
      <c r="J30" s="1" t="s">
        <v>1731</v>
      </c>
      <c r="K30" s="1" t="s">
        <v>1819</v>
      </c>
      <c r="L30" s="1" t="s">
        <v>1805</v>
      </c>
      <c r="M30" s="1" t="s">
        <v>1733</v>
      </c>
      <c r="N30" s="1">
        <v>150.97</v>
      </c>
      <c r="O30" s="1">
        <v>150.97</v>
      </c>
      <c r="P30" s="1">
        <v>149</v>
      </c>
      <c r="Q30" s="1"/>
      <c r="R30" s="1"/>
      <c r="S30" s="1">
        <v>150.97</v>
      </c>
      <c r="T30" s="1"/>
      <c r="U30" s="1"/>
      <c r="V30" s="1"/>
      <c r="W30" s="1"/>
      <c r="X30" s="1" t="s">
        <v>1734</v>
      </c>
    </row>
    <row r="31" spans="1:24">
      <c r="A31" s="1">
        <v>30</v>
      </c>
      <c r="B31" s="1" t="s">
        <v>173</v>
      </c>
      <c r="C31" s="1" t="s">
        <v>174</v>
      </c>
      <c r="D31" s="1" t="s">
        <v>1726</v>
      </c>
      <c r="E31" s="1" t="s">
        <v>1817</v>
      </c>
      <c r="F31" s="1" t="s">
        <v>1728</v>
      </c>
      <c r="G31" s="1" t="s">
        <v>1742</v>
      </c>
      <c r="H31" s="1">
        <v>1985</v>
      </c>
      <c r="I31" s="1" t="s">
        <v>1820</v>
      </c>
      <c r="J31" s="1" t="s">
        <v>1731</v>
      </c>
      <c r="K31" s="1" t="s">
        <v>1744</v>
      </c>
      <c r="L31" s="1" t="s">
        <v>1805</v>
      </c>
      <c r="M31" s="1" t="s">
        <v>1733</v>
      </c>
      <c r="N31" s="1">
        <v>2057.15</v>
      </c>
      <c r="O31" s="1">
        <v>2057.48</v>
      </c>
      <c r="P31" s="1">
        <v>2100</v>
      </c>
      <c r="Q31" s="1"/>
      <c r="R31" s="1"/>
      <c r="S31" s="1">
        <v>2057.48</v>
      </c>
      <c r="T31" s="1"/>
      <c r="U31" s="1"/>
      <c r="V31" s="1"/>
      <c r="W31" s="1"/>
      <c r="X31" s="1" t="s">
        <v>1734</v>
      </c>
    </row>
    <row r="32" spans="1:24">
      <c r="A32" s="1">
        <v>31</v>
      </c>
      <c r="B32" s="1" t="s">
        <v>175</v>
      </c>
      <c r="C32" s="1" t="s">
        <v>176</v>
      </c>
      <c r="D32" s="1" t="s">
        <v>1726</v>
      </c>
      <c r="E32" s="1" t="s">
        <v>1817</v>
      </c>
      <c r="F32" s="1" t="s">
        <v>1728</v>
      </c>
      <c r="G32" s="1" t="s">
        <v>1772</v>
      </c>
      <c r="H32" s="1">
        <v>1990</v>
      </c>
      <c r="I32" s="1" t="s">
        <v>1821</v>
      </c>
      <c r="J32" s="1" t="s">
        <v>1731</v>
      </c>
      <c r="K32" s="1" t="s">
        <v>1819</v>
      </c>
      <c r="L32" s="1" t="s">
        <v>1805</v>
      </c>
      <c r="M32" s="1" t="s">
        <v>1733</v>
      </c>
      <c r="N32" s="1">
        <v>1199.03</v>
      </c>
      <c r="O32" s="1">
        <v>1182.48</v>
      </c>
      <c r="P32" s="1">
        <v>1060</v>
      </c>
      <c r="Q32" s="1"/>
      <c r="R32" s="1"/>
      <c r="S32" s="1">
        <v>1182.48</v>
      </c>
      <c r="T32" s="1"/>
      <c r="U32" s="1"/>
      <c r="V32" s="1"/>
      <c r="W32" s="1"/>
      <c r="X32" s="1" t="s">
        <v>1734</v>
      </c>
    </row>
    <row r="33" spans="1:24">
      <c r="A33" s="1">
        <v>32</v>
      </c>
      <c r="B33" s="1" t="s">
        <v>177</v>
      </c>
      <c r="C33" s="1" t="s">
        <v>178</v>
      </c>
      <c r="D33" s="1" t="s">
        <v>1726</v>
      </c>
      <c r="E33" s="1" t="s">
        <v>1822</v>
      </c>
      <c r="F33" s="1" t="s">
        <v>1823</v>
      </c>
      <c r="G33" s="1" t="s">
        <v>1745</v>
      </c>
      <c r="H33" s="1">
        <v>1989</v>
      </c>
      <c r="I33" s="1" t="s">
        <v>1824</v>
      </c>
      <c r="J33" s="1" t="s">
        <v>1825</v>
      </c>
      <c r="K33" s="1" t="s">
        <v>1826</v>
      </c>
      <c r="L33" s="1" t="s">
        <v>1741</v>
      </c>
      <c r="M33" s="1" t="s">
        <v>1733</v>
      </c>
      <c r="N33" s="1">
        <v>91.2</v>
      </c>
      <c r="O33" s="1">
        <v>46.09</v>
      </c>
      <c r="P33" s="1">
        <v>0</v>
      </c>
      <c r="Q33" s="1"/>
      <c r="R33" s="1"/>
      <c r="S33" s="1"/>
      <c r="T33" s="1">
        <v>46.09</v>
      </c>
      <c r="U33" s="1"/>
      <c r="V33" s="1"/>
      <c r="W33" s="1">
        <v>60.2</v>
      </c>
      <c r="X33" s="1" t="s">
        <v>1827</v>
      </c>
    </row>
    <row r="34" spans="1:24">
      <c r="A34" s="1">
        <v>33</v>
      </c>
      <c r="B34" s="1" t="s">
        <v>182</v>
      </c>
      <c r="C34" s="1" t="s">
        <v>183</v>
      </c>
      <c r="D34" s="1" t="s">
        <v>1726</v>
      </c>
      <c r="E34" s="1" t="s">
        <v>1817</v>
      </c>
      <c r="F34" s="1" t="s">
        <v>1728</v>
      </c>
      <c r="G34" s="1" t="s">
        <v>1745</v>
      </c>
      <c r="H34" s="1">
        <v>1985</v>
      </c>
      <c r="I34" s="1" t="s">
        <v>1828</v>
      </c>
      <c r="J34" s="1" t="s">
        <v>1731</v>
      </c>
      <c r="K34" s="1" t="s">
        <v>1829</v>
      </c>
      <c r="L34" s="1" t="s">
        <v>1741</v>
      </c>
      <c r="M34" s="1" t="s">
        <v>1733</v>
      </c>
      <c r="N34" s="1">
        <v>125.14</v>
      </c>
      <c r="O34" s="1">
        <v>121.74</v>
      </c>
      <c r="P34" s="1">
        <v>125</v>
      </c>
      <c r="Q34" s="1"/>
      <c r="R34" s="1"/>
      <c r="S34" s="1"/>
      <c r="T34" s="1">
        <v>121.74</v>
      </c>
      <c r="U34" s="1"/>
      <c r="V34" s="1"/>
      <c r="W34" s="1"/>
      <c r="X34" s="1" t="s">
        <v>1734</v>
      </c>
    </row>
    <row r="35" spans="1:24">
      <c r="A35" s="1">
        <v>34</v>
      </c>
      <c r="B35" s="1" t="s">
        <v>186</v>
      </c>
      <c r="C35" s="1" t="s">
        <v>187</v>
      </c>
      <c r="D35" s="1" t="s">
        <v>1726</v>
      </c>
      <c r="E35" s="1" t="s">
        <v>1817</v>
      </c>
      <c r="F35" s="1" t="s">
        <v>1728</v>
      </c>
      <c r="G35" s="1" t="s">
        <v>1772</v>
      </c>
      <c r="H35" s="1">
        <v>1985</v>
      </c>
      <c r="I35" s="1" t="s">
        <v>1830</v>
      </c>
      <c r="J35" s="1" t="s">
        <v>1731</v>
      </c>
      <c r="K35" s="1" t="s">
        <v>1831</v>
      </c>
      <c r="L35" s="1" t="s">
        <v>1731</v>
      </c>
      <c r="M35" s="1" t="s">
        <v>1733</v>
      </c>
      <c r="N35" s="1">
        <v>358.88</v>
      </c>
      <c r="O35" s="1">
        <v>358.88</v>
      </c>
      <c r="P35" s="1">
        <v>79830</v>
      </c>
      <c r="Q35" s="1"/>
      <c r="R35" s="1"/>
      <c r="S35" s="1"/>
      <c r="T35" s="1">
        <v>358.88</v>
      </c>
      <c r="U35" s="1"/>
      <c r="V35" s="1"/>
      <c r="W35" s="1"/>
      <c r="X35" s="1" t="s">
        <v>1734</v>
      </c>
    </row>
    <row r="36" spans="1:24">
      <c r="A36" s="1">
        <v>35</v>
      </c>
      <c r="B36" s="1" t="s">
        <v>188</v>
      </c>
      <c r="C36" s="1" t="s">
        <v>189</v>
      </c>
      <c r="D36" s="1" t="s">
        <v>1726</v>
      </c>
      <c r="E36" s="1" t="s">
        <v>1817</v>
      </c>
      <c r="F36" s="1" t="s">
        <v>1728</v>
      </c>
      <c r="G36" s="1" t="s">
        <v>1772</v>
      </c>
      <c r="H36" s="1">
        <v>1985</v>
      </c>
      <c r="I36" s="1" t="s">
        <v>1832</v>
      </c>
      <c r="J36" s="1" t="s">
        <v>1731</v>
      </c>
      <c r="K36" s="1" t="s">
        <v>1831</v>
      </c>
      <c r="L36" s="1" t="s">
        <v>1805</v>
      </c>
      <c r="M36" s="1" t="s">
        <v>1733</v>
      </c>
      <c r="N36" s="1">
        <v>65.17</v>
      </c>
      <c r="O36" s="1">
        <v>51.7</v>
      </c>
      <c r="P36" s="1">
        <v>33</v>
      </c>
      <c r="Q36" s="1"/>
      <c r="R36" s="1"/>
      <c r="S36" s="1"/>
      <c r="T36" s="1">
        <v>51.7</v>
      </c>
      <c r="U36" s="1"/>
      <c r="V36" s="1"/>
      <c r="W36" s="1">
        <v>7.85</v>
      </c>
      <c r="X36" s="1" t="s">
        <v>1734</v>
      </c>
    </row>
    <row r="37" spans="1:24">
      <c r="A37" s="1">
        <v>36</v>
      </c>
      <c r="B37" s="1" t="s">
        <v>192</v>
      </c>
      <c r="C37" s="1" t="s">
        <v>193</v>
      </c>
      <c r="D37" s="1" t="s">
        <v>1726</v>
      </c>
      <c r="E37" s="1" t="s">
        <v>1817</v>
      </c>
      <c r="F37" s="1" t="s">
        <v>1728</v>
      </c>
      <c r="G37" s="1" t="s">
        <v>1833</v>
      </c>
      <c r="H37" s="1">
        <v>1985</v>
      </c>
      <c r="I37" s="1" t="s">
        <v>1834</v>
      </c>
      <c r="J37" s="1" t="s">
        <v>1731</v>
      </c>
      <c r="K37" s="1" t="s">
        <v>1835</v>
      </c>
      <c r="L37" s="1" t="s">
        <v>1731</v>
      </c>
      <c r="M37" s="1" t="s">
        <v>1733</v>
      </c>
      <c r="N37" s="1">
        <v>13176.89</v>
      </c>
      <c r="O37" s="1">
        <v>13176.89</v>
      </c>
      <c r="P37" s="1">
        <v>15000</v>
      </c>
      <c r="Q37" s="1">
        <v>13176.89</v>
      </c>
      <c r="R37" s="1"/>
      <c r="S37" s="1"/>
      <c r="T37" s="1"/>
      <c r="U37" s="1"/>
      <c r="V37" s="1"/>
      <c r="W37" s="1"/>
      <c r="X37" s="1" t="s">
        <v>1734</v>
      </c>
    </row>
    <row r="38" spans="1:24">
      <c r="A38" s="1">
        <v>37</v>
      </c>
      <c r="B38" s="1" t="s">
        <v>196</v>
      </c>
      <c r="C38" s="1" t="s">
        <v>197</v>
      </c>
      <c r="D38" s="1" t="s">
        <v>1726</v>
      </c>
      <c r="E38" s="1" t="s">
        <v>1817</v>
      </c>
      <c r="F38" s="1" t="s">
        <v>1728</v>
      </c>
      <c r="G38" s="1" t="s">
        <v>1750</v>
      </c>
      <c r="H38" s="1">
        <v>1985</v>
      </c>
      <c r="I38" s="1" t="s">
        <v>1836</v>
      </c>
      <c r="J38" s="1" t="s">
        <v>1731</v>
      </c>
      <c r="K38" s="1" t="s">
        <v>1837</v>
      </c>
      <c r="L38" s="1" t="s">
        <v>1731</v>
      </c>
      <c r="M38" s="1" t="s">
        <v>1733</v>
      </c>
      <c r="N38" s="1">
        <v>5769.44</v>
      </c>
      <c r="O38" s="1">
        <v>5766.35</v>
      </c>
      <c r="P38" s="1">
        <v>5721</v>
      </c>
      <c r="Q38" s="1"/>
      <c r="R38" s="1"/>
      <c r="S38" s="1"/>
      <c r="T38" s="1">
        <v>5766.35</v>
      </c>
      <c r="U38" s="1"/>
      <c r="V38" s="1"/>
      <c r="W38" s="1">
        <v>3.09</v>
      </c>
      <c r="X38" s="1" t="s">
        <v>1734</v>
      </c>
    </row>
    <row r="39" spans="1:24">
      <c r="A39" s="1">
        <v>38</v>
      </c>
      <c r="B39" s="1" t="s">
        <v>199</v>
      </c>
      <c r="C39" s="1" t="s">
        <v>200</v>
      </c>
      <c r="D39" s="1" t="s">
        <v>1726</v>
      </c>
      <c r="E39" s="1" t="s">
        <v>1817</v>
      </c>
      <c r="F39" s="1" t="s">
        <v>1728</v>
      </c>
      <c r="G39" s="1" t="s">
        <v>1772</v>
      </c>
      <c r="H39" s="1">
        <v>1985</v>
      </c>
      <c r="I39" s="1" t="s">
        <v>1838</v>
      </c>
      <c r="J39" s="1" t="s">
        <v>1731</v>
      </c>
      <c r="K39" s="1" t="s">
        <v>1839</v>
      </c>
      <c r="L39" s="1" t="s">
        <v>1741</v>
      </c>
      <c r="M39" s="1" t="s">
        <v>1733</v>
      </c>
      <c r="N39" s="1">
        <v>241.55</v>
      </c>
      <c r="O39" s="1">
        <v>241.94</v>
      </c>
      <c r="P39" s="1">
        <v>251.78</v>
      </c>
      <c r="Q39" s="1"/>
      <c r="R39" s="1"/>
      <c r="S39" s="1"/>
      <c r="T39" s="1">
        <v>241.94</v>
      </c>
      <c r="U39" s="1"/>
      <c r="V39" s="1"/>
      <c r="W39" s="1"/>
      <c r="X39" s="1" t="s">
        <v>1734</v>
      </c>
    </row>
    <row r="40" spans="1:24">
      <c r="A40" s="1">
        <v>39</v>
      </c>
      <c r="B40" s="1" t="s">
        <v>202</v>
      </c>
      <c r="C40" s="1" t="s">
        <v>203</v>
      </c>
      <c r="D40" s="1" t="s">
        <v>1726</v>
      </c>
      <c r="E40" s="1" t="s">
        <v>1817</v>
      </c>
      <c r="F40" s="1" t="s">
        <v>1728</v>
      </c>
      <c r="G40" s="1" t="s">
        <v>1772</v>
      </c>
      <c r="H40" s="1">
        <v>1985</v>
      </c>
      <c r="I40" s="1" t="s">
        <v>1840</v>
      </c>
      <c r="J40" s="1" t="s">
        <v>1731</v>
      </c>
      <c r="K40" s="1" t="s">
        <v>1841</v>
      </c>
      <c r="L40" s="1" t="s">
        <v>1731</v>
      </c>
      <c r="M40" s="1" t="s">
        <v>1733</v>
      </c>
      <c r="N40" s="1">
        <v>173.09</v>
      </c>
      <c r="O40" s="1">
        <v>173.09</v>
      </c>
      <c r="P40" s="1">
        <v>173</v>
      </c>
      <c r="Q40" s="1"/>
      <c r="R40" s="1"/>
      <c r="S40" s="1"/>
      <c r="T40" s="1">
        <v>173.09</v>
      </c>
      <c r="U40" s="1"/>
      <c r="V40" s="1"/>
      <c r="W40" s="1"/>
      <c r="X40" s="1" t="s">
        <v>1734</v>
      </c>
    </row>
    <row r="41" spans="1:24">
      <c r="A41" s="1">
        <v>40</v>
      </c>
      <c r="B41" s="1" t="s">
        <v>206</v>
      </c>
      <c r="C41" s="1" t="s">
        <v>207</v>
      </c>
      <c r="D41" s="1" t="s">
        <v>1726</v>
      </c>
      <c r="E41" s="1" t="s">
        <v>1817</v>
      </c>
      <c r="F41" s="1" t="s">
        <v>1728</v>
      </c>
      <c r="G41" s="1" t="s">
        <v>1833</v>
      </c>
      <c r="H41" s="1">
        <v>1985</v>
      </c>
      <c r="I41" s="1" t="s">
        <v>1842</v>
      </c>
      <c r="J41" s="1" t="s">
        <v>1843</v>
      </c>
      <c r="K41" s="1" t="s">
        <v>1844</v>
      </c>
      <c r="L41" s="1" t="s">
        <v>1741</v>
      </c>
      <c r="M41" s="1" t="s">
        <v>1733</v>
      </c>
      <c r="N41" s="1">
        <v>3179.98</v>
      </c>
      <c r="O41" s="1">
        <v>3336.3</v>
      </c>
      <c r="P41" s="1">
        <v>3288</v>
      </c>
      <c r="Q41" s="1">
        <v>3336.3</v>
      </c>
      <c r="R41" s="1"/>
      <c r="S41" s="1"/>
      <c r="T41" s="1"/>
      <c r="U41" s="1"/>
      <c r="V41" s="1"/>
      <c r="W41" s="1"/>
      <c r="X41" s="1" t="s">
        <v>1734</v>
      </c>
    </row>
    <row r="42" spans="1:24">
      <c r="A42" s="1">
        <v>41</v>
      </c>
      <c r="B42" s="1" t="s">
        <v>209</v>
      </c>
      <c r="C42" s="1" t="s">
        <v>210</v>
      </c>
      <c r="D42" s="1" t="s">
        <v>1726</v>
      </c>
      <c r="E42" s="1" t="s">
        <v>1817</v>
      </c>
      <c r="F42" s="1" t="s">
        <v>1728</v>
      </c>
      <c r="G42" s="1" t="s">
        <v>1845</v>
      </c>
      <c r="H42" s="1">
        <v>1999</v>
      </c>
      <c r="I42" s="1" t="s">
        <v>1846</v>
      </c>
      <c r="J42" s="1" t="s">
        <v>1731</v>
      </c>
      <c r="K42" s="1" t="s">
        <v>1847</v>
      </c>
      <c r="L42" s="1" t="s">
        <v>1731</v>
      </c>
      <c r="M42" s="1" t="s">
        <v>1733</v>
      </c>
      <c r="N42" s="1">
        <v>2573.98</v>
      </c>
      <c r="O42" s="1">
        <v>2573.98</v>
      </c>
      <c r="P42" s="1">
        <v>2575</v>
      </c>
      <c r="Q42" s="1">
        <v>2573.98</v>
      </c>
      <c r="R42" s="1"/>
      <c r="S42" s="1"/>
      <c r="T42" s="1"/>
      <c r="U42" s="1"/>
      <c r="V42" s="1"/>
      <c r="W42" s="1"/>
      <c r="X42" s="1" t="s">
        <v>1734</v>
      </c>
    </row>
    <row r="43" spans="1:24">
      <c r="A43" s="1">
        <v>42</v>
      </c>
      <c r="B43" s="1" t="s">
        <v>211</v>
      </c>
      <c r="C43" s="1" t="s">
        <v>212</v>
      </c>
      <c r="D43" s="1" t="s">
        <v>1726</v>
      </c>
      <c r="E43" s="1" t="s">
        <v>1817</v>
      </c>
      <c r="F43" s="1" t="s">
        <v>1728</v>
      </c>
      <c r="G43" s="1" t="s">
        <v>1729</v>
      </c>
      <c r="H43" s="1">
        <v>1996</v>
      </c>
      <c r="I43" s="1" t="s">
        <v>1848</v>
      </c>
      <c r="J43" s="1" t="s">
        <v>1731</v>
      </c>
      <c r="K43" s="1" t="s">
        <v>1849</v>
      </c>
      <c r="L43" s="1" t="s">
        <v>1741</v>
      </c>
      <c r="M43" s="1" t="s">
        <v>1733</v>
      </c>
      <c r="N43" s="1">
        <v>5016.58</v>
      </c>
      <c r="O43" s="1">
        <v>5016.67</v>
      </c>
      <c r="P43" s="1">
        <v>4604</v>
      </c>
      <c r="Q43" s="1"/>
      <c r="R43" s="1"/>
      <c r="S43" s="1"/>
      <c r="T43" s="1">
        <v>5016.67</v>
      </c>
      <c r="U43" s="1"/>
      <c r="V43" s="1"/>
      <c r="W43" s="1"/>
      <c r="X43" s="1" t="s">
        <v>1734</v>
      </c>
    </row>
    <row r="44" spans="1:24">
      <c r="A44" s="1">
        <v>43</v>
      </c>
      <c r="B44" s="1" t="s">
        <v>214</v>
      </c>
      <c r="C44" s="1" t="s">
        <v>215</v>
      </c>
      <c r="D44" s="1" t="s">
        <v>1726</v>
      </c>
      <c r="E44" s="1" t="s">
        <v>1850</v>
      </c>
      <c r="F44" s="1" t="s">
        <v>1851</v>
      </c>
      <c r="G44" s="1" t="s">
        <v>1797</v>
      </c>
      <c r="H44" s="1">
        <v>2005</v>
      </c>
      <c r="I44" s="1" t="s">
        <v>1852</v>
      </c>
      <c r="J44" s="1" t="s">
        <v>1731</v>
      </c>
      <c r="K44" s="1" t="s">
        <v>1853</v>
      </c>
      <c r="L44" s="1" t="s">
        <v>1741</v>
      </c>
      <c r="M44" s="1" t="s">
        <v>1733</v>
      </c>
      <c r="N44" s="1">
        <v>3373111</v>
      </c>
      <c r="O44" s="1">
        <v>3373111</v>
      </c>
      <c r="P44" s="1">
        <v>3372111</v>
      </c>
      <c r="Q44" s="1">
        <v>3373111</v>
      </c>
      <c r="R44" s="1"/>
      <c r="S44" s="1"/>
      <c r="T44" s="1"/>
      <c r="U44" s="1"/>
      <c r="V44" s="1"/>
      <c r="W44" s="1"/>
      <c r="X44" s="1" t="s">
        <v>1827</v>
      </c>
    </row>
    <row r="45" spans="1:24">
      <c r="A45" s="1">
        <v>44</v>
      </c>
      <c r="B45" s="1" t="s">
        <v>218</v>
      </c>
      <c r="C45" s="1" t="s">
        <v>219</v>
      </c>
      <c r="D45" s="1" t="s">
        <v>1726</v>
      </c>
      <c r="E45" s="1" t="s">
        <v>1850</v>
      </c>
      <c r="F45" s="1" t="s">
        <v>1851</v>
      </c>
      <c r="G45" s="1" t="s">
        <v>1854</v>
      </c>
      <c r="H45" s="1">
        <v>2001</v>
      </c>
      <c r="I45" s="1" t="s">
        <v>1855</v>
      </c>
      <c r="J45" s="1" t="s">
        <v>1731</v>
      </c>
      <c r="K45" s="1" t="s">
        <v>1856</v>
      </c>
      <c r="L45" s="1" t="s">
        <v>1731</v>
      </c>
      <c r="M45" s="1" t="s">
        <v>1733</v>
      </c>
      <c r="N45" s="1">
        <v>11746.77</v>
      </c>
      <c r="O45" s="1">
        <v>11746.77</v>
      </c>
      <c r="P45" s="1">
        <v>11525.34</v>
      </c>
      <c r="Q45" s="1"/>
      <c r="R45" s="1">
        <v>11746.77</v>
      </c>
      <c r="S45" s="1"/>
      <c r="T45" s="1"/>
      <c r="U45" s="1"/>
      <c r="V45" s="1"/>
      <c r="W45" s="1"/>
      <c r="X45" s="1" t="s">
        <v>1827</v>
      </c>
    </row>
    <row r="46" spans="1:24">
      <c r="A46" s="1">
        <v>45</v>
      </c>
      <c r="B46" s="1" t="s">
        <v>221</v>
      </c>
      <c r="C46" s="1" t="s">
        <v>222</v>
      </c>
      <c r="D46" s="1" t="s">
        <v>1726</v>
      </c>
      <c r="E46" s="1" t="s">
        <v>1857</v>
      </c>
      <c r="F46" s="1" t="s">
        <v>1858</v>
      </c>
      <c r="G46" s="1" t="s">
        <v>1833</v>
      </c>
      <c r="H46" s="1">
        <v>1981</v>
      </c>
      <c r="I46" s="1" t="s">
        <v>1859</v>
      </c>
      <c r="J46" s="1" t="s">
        <v>1860</v>
      </c>
      <c r="K46" s="1" t="s">
        <v>1861</v>
      </c>
      <c r="L46" s="1" t="s">
        <v>1741</v>
      </c>
      <c r="M46" s="1" t="s">
        <v>1733</v>
      </c>
      <c r="N46" s="1">
        <v>350233.9</v>
      </c>
      <c r="O46" s="1">
        <v>691069.3</v>
      </c>
      <c r="P46" s="1">
        <v>350018</v>
      </c>
      <c r="Q46" s="1">
        <v>691069.3</v>
      </c>
      <c r="R46" s="1"/>
      <c r="S46" s="1"/>
      <c r="T46" s="1"/>
      <c r="U46" s="1"/>
      <c r="V46" s="1"/>
      <c r="W46" s="1"/>
      <c r="X46" s="1" t="s">
        <v>1827</v>
      </c>
    </row>
    <row r="47" spans="1:24">
      <c r="A47" s="1">
        <v>46</v>
      </c>
      <c r="B47" s="1" t="s">
        <v>224</v>
      </c>
      <c r="C47" s="1" t="s">
        <v>225</v>
      </c>
      <c r="D47" s="1" t="s">
        <v>1726</v>
      </c>
      <c r="E47" s="1" t="s">
        <v>1850</v>
      </c>
      <c r="F47" s="1" t="s">
        <v>1851</v>
      </c>
      <c r="G47" s="1" t="s">
        <v>1794</v>
      </c>
      <c r="H47" s="1">
        <v>1981</v>
      </c>
      <c r="I47" s="1" t="s">
        <v>1862</v>
      </c>
      <c r="J47" s="1" t="s">
        <v>1731</v>
      </c>
      <c r="K47" s="1" t="s">
        <v>1863</v>
      </c>
      <c r="L47" s="1" t="s">
        <v>1741</v>
      </c>
      <c r="M47" s="1" t="s">
        <v>1733</v>
      </c>
      <c r="N47" s="1">
        <v>276.98</v>
      </c>
      <c r="O47" s="1">
        <v>276.98</v>
      </c>
      <c r="P47" s="1">
        <v>272.63</v>
      </c>
      <c r="Q47" s="1"/>
      <c r="R47" s="1"/>
      <c r="S47" s="1"/>
      <c r="T47" s="1">
        <v>276.98</v>
      </c>
      <c r="U47" s="1"/>
      <c r="V47" s="1"/>
      <c r="W47" s="1"/>
      <c r="X47" s="1" t="s">
        <v>1827</v>
      </c>
    </row>
    <row r="48" spans="1:24">
      <c r="A48" s="1">
        <v>47</v>
      </c>
      <c r="B48" s="1" t="s">
        <v>227</v>
      </c>
      <c r="C48" s="1" t="s">
        <v>228</v>
      </c>
      <c r="D48" s="1" t="s">
        <v>1726</v>
      </c>
      <c r="E48" s="1" t="s">
        <v>1850</v>
      </c>
      <c r="F48" s="1" t="s">
        <v>1851</v>
      </c>
      <c r="G48" s="1" t="s">
        <v>1729</v>
      </c>
      <c r="H48" s="1">
        <v>1987</v>
      </c>
      <c r="I48" s="1" t="s">
        <v>1864</v>
      </c>
      <c r="J48" s="1" t="s">
        <v>1731</v>
      </c>
      <c r="K48" s="1" t="s">
        <v>1865</v>
      </c>
      <c r="L48" s="1" t="s">
        <v>1741</v>
      </c>
      <c r="M48" s="1" t="s">
        <v>1733</v>
      </c>
      <c r="N48" s="1">
        <v>759.33</v>
      </c>
      <c r="O48" s="1">
        <v>742.82</v>
      </c>
      <c r="P48" s="1">
        <v>618.70000000000005</v>
      </c>
      <c r="Q48" s="1"/>
      <c r="R48" s="1"/>
      <c r="S48" s="1"/>
      <c r="T48" s="1">
        <v>742.82</v>
      </c>
      <c r="U48" s="1"/>
      <c r="V48" s="1"/>
      <c r="W48" s="1">
        <v>16.510000000000002</v>
      </c>
      <c r="X48" s="1" t="s">
        <v>1827</v>
      </c>
    </row>
    <row r="49" spans="1:24">
      <c r="A49" s="1">
        <v>48</v>
      </c>
      <c r="B49" s="1" t="s">
        <v>232</v>
      </c>
      <c r="C49" s="1" t="s">
        <v>233</v>
      </c>
      <c r="D49" s="1" t="s">
        <v>1726</v>
      </c>
      <c r="E49" s="1" t="s">
        <v>1850</v>
      </c>
      <c r="F49" s="1" t="s">
        <v>1851</v>
      </c>
      <c r="G49" s="1" t="s">
        <v>1866</v>
      </c>
      <c r="H49" s="1">
        <v>2007</v>
      </c>
      <c r="I49" s="1" t="s">
        <v>1867</v>
      </c>
      <c r="J49" s="1" t="s">
        <v>1868</v>
      </c>
      <c r="K49" s="1" t="s">
        <v>1869</v>
      </c>
      <c r="L49" s="1" t="s">
        <v>1731</v>
      </c>
      <c r="M49" s="1" t="s">
        <v>1733</v>
      </c>
      <c r="N49" s="1">
        <v>182607.6</v>
      </c>
      <c r="O49" s="1">
        <v>476859.5</v>
      </c>
      <c r="P49" s="1">
        <v>53221</v>
      </c>
      <c r="Q49" s="1">
        <v>476859.5</v>
      </c>
      <c r="R49" s="1"/>
      <c r="S49" s="1"/>
      <c r="T49" s="1"/>
      <c r="U49" s="1"/>
      <c r="V49" s="1"/>
      <c r="W49" s="1"/>
      <c r="X49" s="1" t="s">
        <v>1827</v>
      </c>
    </row>
    <row r="50" spans="1:24">
      <c r="A50" s="1">
        <v>49</v>
      </c>
      <c r="B50" s="1" t="s">
        <v>235</v>
      </c>
      <c r="C50" s="1" t="s">
        <v>236</v>
      </c>
      <c r="D50" s="1" t="s">
        <v>1726</v>
      </c>
      <c r="E50" s="1" t="s">
        <v>1850</v>
      </c>
      <c r="F50" s="1" t="s">
        <v>1851</v>
      </c>
      <c r="G50" s="1" t="s">
        <v>1781</v>
      </c>
      <c r="H50" s="1">
        <v>1982</v>
      </c>
      <c r="I50" s="1" t="s">
        <v>1870</v>
      </c>
      <c r="J50" s="1" t="s">
        <v>1871</v>
      </c>
      <c r="K50" s="1" t="s">
        <v>1872</v>
      </c>
      <c r="L50" s="1" t="s">
        <v>1805</v>
      </c>
      <c r="M50" s="1" t="s">
        <v>1733</v>
      </c>
      <c r="N50" s="1">
        <v>4370.08</v>
      </c>
      <c r="O50" s="1">
        <v>15292.48</v>
      </c>
      <c r="P50" s="1">
        <v>13638.9</v>
      </c>
      <c r="Q50" s="1"/>
      <c r="R50" s="1"/>
      <c r="S50" s="1"/>
      <c r="T50" s="1">
        <v>15292.48</v>
      </c>
      <c r="U50" s="1"/>
      <c r="V50" s="1"/>
      <c r="W50" s="1">
        <v>12.87</v>
      </c>
      <c r="X50" s="1" t="s">
        <v>1827</v>
      </c>
    </row>
    <row r="51" spans="1:24">
      <c r="A51" s="1">
        <v>50</v>
      </c>
      <c r="B51" s="1" t="s">
        <v>239</v>
      </c>
      <c r="C51" s="1" t="s">
        <v>240</v>
      </c>
      <c r="D51" s="1" t="s">
        <v>1726</v>
      </c>
      <c r="E51" s="1" t="s">
        <v>1850</v>
      </c>
      <c r="F51" s="1" t="s">
        <v>1851</v>
      </c>
      <c r="G51" s="1" t="s">
        <v>1833</v>
      </c>
      <c r="H51" s="1">
        <v>1983</v>
      </c>
      <c r="I51" s="1" t="s">
        <v>1873</v>
      </c>
      <c r="J51" s="1" t="s">
        <v>1874</v>
      </c>
      <c r="K51" s="1" t="s">
        <v>1875</v>
      </c>
      <c r="L51" s="1" t="s">
        <v>1731</v>
      </c>
      <c r="M51" s="1" t="s">
        <v>1733</v>
      </c>
      <c r="N51" s="1">
        <v>289512.2</v>
      </c>
      <c r="O51" s="1">
        <v>575338.6</v>
      </c>
      <c r="P51" s="1">
        <v>284285</v>
      </c>
      <c r="Q51" s="1">
        <v>575338.6</v>
      </c>
      <c r="R51" s="1"/>
      <c r="S51" s="1"/>
      <c r="T51" s="1"/>
      <c r="U51" s="1"/>
      <c r="V51" s="1"/>
      <c r="W51" s="1"/>
      <c r="X51" s="1" t="s">
        <v>1827</v>
      </c>
    </row>
    <row r="52" spans="1:24">
      <c r="A52" s="1">
        <v>51</v>
      </c>
      <c r="B52" s="1" t="s">
        <v>243</v>
      </c>
      <c r="C52" s="1" t="s">
        <v>244</v>
      </c>
      <c r="D52" s="1" t="s">
        <v>1726</v>
      </c>
      <c r="E52" s="1" t="s">
        <v>1850</v>
      </c>
      <c r="F52" s="1" t="s">
        <v>1851</v>
      </c>
      <c r="G52" s="1" t="s">
        <v>1876</v>
      </c>
      <c r="H52" s="1">
        <v>1981</v>
      </c>
      <c r="I52" s="1" t="s">
        <v>1862</v>
      </c>
      <c r="J52" s="1" t="s">
        <v>1877</v>
      </c>
      <c r="K52" s="1" t="s">
        <v>1878</v>
      </c>
      <c r="L52" s="1" t="s">
        <v>1741</v>
      </c>
      <c r="M52" s="1" t="s">
        <v>1733</v>
      </c>
      <c r="N52" s="1">
        <v>154220.6</v>
      </c>
      <c r="O52" s="1">
        <v>257739.3</v>
      </c>
      <c r="P52" s="1">
        <v>101312</v>
      </c>
      <c r="Q52" s="1">
        <v>257739.3</v>
      </c>
      <c r="R52" s="1"/>
      <c r="S52" s="1"/>
      <c r="T52" s="1"/>
      <c r="U52" s="1"/>
      <c r="V52" s="1"/>
      <c r="W52" s="1"/>
      <c r="X52" s="1" t="s">
        <v>1827</v>
      </c>
    </row>
    <row r="53" spans="1:24">
      <c r="A53" s="1">
        <v>52</v>
      </c>
      <c r="B53" s="1" t="s">
        <v>248</v>
      </c>
      <c r="C53" s="1" t="s">
        <v>249</v>
      </c>
      <c r="D53" s="1" t="s">
        <v>1726</v>
      </c>
      <c r="E53" s="1" t="s">
        <v>1850</v>
      </c>
      <c r="F53" s="1" t="s">
        <v>1851</v>
      </c>
      <c r="G53" s="1" t="s">
        <v>1879</v>
      </c>
      <c r="H53" s="1">
        <v>1981</v>
      </c>
      <c r="I53" s="1" t="s">
        <v>1862</v>
      </c>
      <c r="J53" s="1" t="s">
        <v>1731</v>
      </c>
      <c r="K53" s="1" t="s">
        <v>1880</v>
      </c>
      <c r="L53" s="1" t="s">
        <v>1741</v>
      </c>
      <c r="M53" s="1" t="s">
        <v>1733</v>
      </c>
      <c r="N53" s="1">
        <v>58755.67</v>
      </c>
      <c r="O53" s="1">
        <v>54567.3</v>
      </c>
      <c r="P53" s="1">
        <v>72000</v>
      </c>
      <c r="Q53" s="1">
        <v>54567.3</v>
      </c>
      <c r="R53" s="1"/>
      <c r="S53" s="1"/>
      <c r="T53" s="1"/>
      <c r="U53" s="1"/>
      <c r="V53" s="1"/>
      <c r="W53" s="1">
        <v>4188.38</v>
      </c>
      <c r="X53" s="1" t="s">
        <v>1827</v>
      </c>
    </row>
    <row r="54" spans="1:24">
      <c r="A54" s="1">
        <v>53</v>
      </c>
      <c r="B54" s="1" t="s">
        <v>251</v>
      </c>
      <c r="C54" s="1" t="s">
        <v>252</v>
      </c>
      <c r="D54" s="1" t="s">
        <v>1726</v>
      </c>
      <c r="E54" s="1" t="s">
        <v>1850</v>
      </c>
      <c r="F54" s="1" t="s">
        <v>1851</v>
      </c>
      <c r="G54" s="1" t="s">
        <v>1785</v>
      </c>
      <c r="H54" s="1">
        <v>2001</v>
      </c>
      <c r="I54" s="1" t="s">
        <v>1881</v>
      </c>
      <c r="J54" s="1" t="s">
        <v>1731</v>
      </c>
      <c r="K54" s="1" t="s">
        <v>1882</v>
      </c>
      <c r="L54" s="1" t="s">
        <v>1741</v>
      </c>
      <c r="M54" s="1" t="s">
        <v>1733</v>
      </c>
      <c r="N54" s="1">
        <v>6131.47</v>
      </c>
      <c r="O54" s="1">
        <v>6131.47</v>
      </c>
      <c r="P54" s="1">
        <v>6116.43</v>
      </c>
      <c r="Q54" s="1"/>
      <c r="R54" s="1"/>
      <c r="S54" s="1"/>
      <c r="T54" s="1">
        <v>6131.47</v>
      </c>
      <c r="U54" s="1"/>
      <c r="V54" s="1"/>
      <c r="W54" s="1"/>
      <c r="X54" s="1" t="s">
        <v>1827</v>
      </c>
    </row>
    <row r="55" spans="1:24">
      <c r="A55" s="1">
        <v>54</v>
      </c>
      <c r="B55" s="1" t="s">
        <v>255</v>
      </c>
      <c r="C55" s="1" t="s">
        <v>256</v>
      </c>
      <c r="D55" s="1" t="s">
        <v>1726</v>
      </c>
      <c r="E55" s="1" t="s">
        <v>1850</v>
      </c>
      <c r="F55" s="1" t="s">
        <v>1851</v>
      </c>
      <c r="G55" s="1" t="s">
        <v>1876</v>
      </c>
      <c r="H55" s="1">
        <v>1985</v>
      </c>
      <c r="I55" s="1" t="s">
        <v>1883</v>
      </c>
      <c r="J55" s="1" t="s">
        <v>1731</v>
      </c>
      <c r="K55" s="1" t="s">
        <v>1884</v>
      </c>
      <c r="L55" s="1" t="s">
        <v>1741</v>
      </c>
      <c r="M55" s="1" t="s">
        <v>1733</v>
      </c>
      <c r="N55" s="1">
        <v>306399.40000000002</v>
      </c>
      <c r="O55" s="1">
        <v>306399.40000000002</v>
      </c>
      <c r="P55" s="1">
        <v>286600</v>
      </c>
      <c r="Q55" s="1">
        <v>306399.40000000002</v>
      </c>
      <c r="R55" s="1"/>
      <c r="S55" s="1"/>
      <c r="T55" s="1"/>
      <c r="U55" s="1"/>
      <c r="V55" s="1"/>
      <c r="W55" s="1"/>
      <c r="X55" s="1" t="s">
        <v>1827</v>
      </c>
    </row>
    <row r="56" spans="1:24">
      <c r="A56" s="1">
        <v>55</v>
      </c>
      <c r="B56" s="1" t="s">
        <v>259</v>
      </c>
      <c r="C56" s="1" t="s">
        <v>260</v>
      </c>
      <c r="D56" s="1" t="s">
        <v>1726</v>
      </c>
      <c r="E56" s="1" t="s">
        <v>1850</v>
      </c>
      <c r="F56" s="1" t="s">
        <v>1851</v>
      </c>
      <c r="G56" s="1" t="s">
        <v>1735</v>
      </c>
      <c r="H56" s="1">
        <v>1987</v>
      </c>
      <c r="I56" s="1" t="s">
        <v>1864</v>
      </c>
      <c r="J56" s="1" t="s">
        <v>1731</v>
      </c>
      <c r="K56" s="1" t="s">
        <v>1885</v>
      </c>
      <c r="L56" s="1" t="s">
        <v>1731</v>
      </c>
      <c r="M56" s="1" t="s">
        <v>1733</v>
      </c>
      <c r="N56" s="1">
        <v>1384.48</v>
      </c>
      <c r="O56" s="1">
        <v>1384.48</v>
      </c>
      <c r="P56" s="1">
        <v>1090</v>
      </c>
      <c r="Q56" s="1"/>
      <c r="R56" s="1"/>
      <c r="S56" s="1">
        <v>1384.48</v>
      </c>
      <c r="T56" s="1"/>
      <c r="U56" s="1"/>
      <c r="V56" s="1"/>
      <c r="W56" s="1"/>
      <c r="X56" s="1" t="s">
        <v>1827</v>
      </c>
    </row>
    <row r="57" spans="1:24">
      <c r="A57" s="1">
        <v>56</v>
      </c>
      <c r="B57" s="1" t="s">
        <v>263</v>
      </c>
      <c r="C57" s="1" t="s">
        <v>264</v>
      </c>
      <c r="D57" s="1" t="s">
        <v>1726</v>
      </c>
      <c r="E57" s="1" t="s">
        <v>1850</v>
      </c>
      <c r="F57" s="1" t="s">
        <v>1851</v>
      </c>
      <c r="G57" s="1" t="s">
        <v>1886</v>
      </c>
      <c r="H57" s="1">
        <v>1981</v>
      </c>
      <c r="I57" s="1" t="s">
        <v>1859</v>
      </c>
      <c r="J57" s="1" t="s">
        <v>1887</v>
      </c>
      <c r="K57" s="1" t="s">
        <v>1888</v>
      </c>
      <c r="L57" s="1" t="s">
        <v>1741</v>
      </c>
      <c r="M57" s="1" t="s">
        <v>1733</v>
      </c>
      <c r="N57" s="1">
        <v>11554.9</v>
      </c>
      <c r="O57" s="1">
        <v>23115.72</v>
      </c>
      <c r="P57" s="1">
        <v>11200</v>
      </c>
      <c r="Q57" s="1"/>
      <c r="R57" s="1"/>
      <c r="S57" s="1"/>
      <c r="T57" s="1"/>
      <c r="U57" s="1"/>
      <c r="V57" s="1">
        <v>23115.72</v>
      </c>
      <c r="W57" s="1"/>
      <c r="X57" s="1" t="s">
        <v>1827</v>
      </c>
    </row>
    <row r="58" spans="1:24">
      <c r="A58" s="1">
        <v>57</v>
      </c>
      <c r="B58" s="1" t="s">
        <v>268</v>
      </c>
      <c r="C58" s="1" t="s">
        <v>269</v>
      </c>
      <c r="D58" s="1" t="s">
        <v>1726</v>
      </c>
      <c r="E58" s="1" t="s">
        <v>1850</v>
      </c>
      <c r="F58" s="1" t="s">
        <v>1851</v>
      </c>
      <c r="G58" s="1" t="s">
        <v>1745</v>
      </c>
      <c r="H58" s="1">
        <v>1990</v>
      </c>
      <c r="I58" s="1" t="s">
        <v>1889</v>
      </c>
      <c r="J58" s="1" t="s">
        <v>1731</v>
      </c>
      <c r="K58" s="1" t="s">
        <v>1890</v>
      </c>
      <c r="L58" s="1" t="s">
        <v>1741</v>
      </c>
      <c r="M58" s="1" t="s">
        <v>1733</v>
      </c>
      <c r="N58" s="1">
        <v>8660.2800000000007</v>
      </c>
      <c r="O58" s="1">
        <v>296.85000000000002</v>
      </c>
      <c r="P58" s="1">
        <v>700</v>
      </c>
      <c r="Q58" s="1"/>
      <c r="R58" s="1"/>
      <c r="S58" s="1"/>
      <c r="T58" s="1">
        <v>296.85000000000002</v>
      </c>
      <c r="U58" s="1"/>
      <c r="V58" s="1"/>
      <c r="W58" s="1">
        <v>8354.2099999999991</v>
      </c>
      <c r="X58" s="1" t="s">
        <v>1827</v>
      </c>
    </row>
    <row r="59" spans="1:24">
      <c r="A59" s="1">
        <v>58</v>
      </c>
      <c r="B59" s="1" t="s">
        <v>273</v>
      </c>
      <c r="C59" s="1" t="s">
        <v>274</v>
      </c>
      <c r="D59" s="1" t="s">
        <v>1726</v>
      </c>
      <c r="E59" s="1" t="s">
        <v>1850</v>
      </c>
      <c r="F59" s="1" t="s">
        <v>1851</v>
      </c>
      <c r="G59" s="1" t="s">
        <v>1772</v>
      </c>
      <c r="H59" s="1">
        <v>1987</v>
      </c>
      <c r="I59" s="1" t="s">
        <v>1864</v>
      </c>
      <c r="J59" s="1" t="s">
        <v>1731</v>
      </c>
      <c r="K59" s="1" t="s">
        <v>1891</v>
      </c>
      <c r="L59" s="1" t="s">
        <v>1741</v>
      </c>
      <c r="M59" s="1" t="s">
        <v>1733</v>
      </c>
      <c r="N59" s="1">
        <v>2463.6</v>
      </c>
      <c r="O59" s="1">
        <v>21.99</v>
      </c>
      <c r="P59" s="1">
        <v>27.82</v>
      </c>
      <c r="Q59" s="1"/>
      <c r="R59" s="1"/>
      <c r="S59" s="1"/>
      <c r="T59" s="1">
        <v>21.99</v>
      </c>
      <c r="U59" s="1"/>
      <c r="V59" s="1"/>
      <c r="W59" s="1">
        <v>2444.4899999999998</v>
      </c>
      <c r="X59" s="1" t="s">
        <v>1827</v>
      </c>
    </row>
    <row r="60" spans="1:24">
      <c r="A60" s="1">
        <v>59</v>
      </c>
      <c r="B60" s="1" t="s">
        <v>277</v>
      </c>
      <c r="C60" s="1" t="s">
        <v>278</v>
      </c>
      <c r="D60" s="1" t="s">
        <v>1726</v>
      </c>
      <c r="E60" s="1" t="s">
        <v>1850</v>
      </c>
      <c r="F60" s="1" t="s">
        <v>1851</v>
      </c>
      <c r="G60" s="1" t="s">
        <v>1892</v>
      </c>
      <c r="H60" s="1">
        <v>1981</v>
      </c>
      <c r="I60" s="1" t="s">
        <v>1862</v>
      </c>
      <c r="J60" s="1" t="s">
        <v>1731</v>
      </c>
      <c r="K60" s="1" t="s">
        <v>1893</v>
      </c>
      <c r="L60" s="1" t="s">
        <v>1731</v>
      </c>
      <c r="M60" s="1" t="s">
        <v>1733</v>
      </c>
      <c r="N60" s="1">
        <v>135123.1</v>
      </c>
      <c r="O60" s="1">
        <v>135123.1</v>
      </c>
      <c r="P60" s="1">
        <v>135000</v>
      </c>
      <c r="Q60" s="1"/>
      <c r="R60" s="1"/>
      <c r="S60" s="1">
        <v>135123.1</v>
      </c>
      <c r="T60" s="1"/>
      <c r="U60" s="1"/>
      <c r="V60" s="1"/>
      <c r="W60" s="1"/>
      <c r="X60" s="1" t="s">
        <v>1827</v>
      </c>
    </row>
    <row r="61" spans="1:24">
      <c r="A61" s="1">
        <v>60</v>
      </c>
      <c r="B61" s="1" t="s">
        <v>279</v>
      </c>
      <c r="C61" s="1" t="s">
        <v>280</v>
      </c>
      <c r="D61" s="1" t="s">
        <v>1726</v>
      </c>
      <c r="E61" s="1" t="s">
        <v>1850</v>
      </c>
      <c r="F61" s="1" t="s">
        <v>1851</v>
      </c>
      <c r="G61" s="1" t="s">
        <v>1854</v>
      </c>
      <c r="H61" s="1">
        <v>2001</v>
      </c>
      <c r="I61" s="1" t="s">
        <v>1812</v>
      </c>
      <c r="J61" s="1" t="s">
        <v>1731</v>
      </c>
      <c r="K61" s="1" t="s">
        <v>1894</v>
      </c>
      <c r="L61" s="1" t="s">
        <v>1731</v>
      </c>
      <c r="M61" s="1" t="s">
        <v>1733</v>
      </c>
      <c r="N61" s="1">
        <v>12579.64</v>
      </c>
      <c r="O61" s="1">
        <v>12579.64</v>
      </c>
      <c r="P61" s="1">
        <v>12579.2</v>
      </c>
      <c r="Q61" s="1"/>
      <c r="R61" s="1">
        <v>12579.64</v>
      </c>
      <c r="S61" s="1"/>
      <c r="T61" s="1"/>
      <c r="U61" s="1"/>
      <c r="V61" s="1"/>
      <c r="W61" s="1"/>
      <c r="X61" s="1" t="s">
        <v>1827</v>
      </c>
    </row>
    <row r="62" spans="1:24">
      <c r="A62" s="1">
        <v>61</v>
      </c>
      <c r="B62" s="1" t="s">
        <v>283</v>
      </c>
      <c r="C62" s="1" t="s">
        <v>284</v>
      </c>
      <c r="D62" s="1" t="s">
        <v>1726</v>
      </c>
      <c r="E62" s="1" t="s">
        <v>1850</v>
      </c>
      <c r="F62" s="1" t="s">
        <v>1851</v>
      </c>
      <c r="G62" s="1" t="s">
        <v>1895</v>
      </c>
      <c r="H62" s="1">
        <v>1984</v>
      </c>
      <c r="I62" s="1" t="s">
        <v>1896</v>
      </c>
      <c r="J62" s="1" t="s">
        <v>1897</v>
      </c>
      <c r="K62" s="1" t="s">
        <v>1898</v>
      </c>
      <c r="L62" s="1" t="s">
        <v>1731</v>
      </c>
      <c r="M62" s="1" t="s">
        <v>1733</v>
      </c>
      <c r="N62" s="1">
        <v>231107.7</v>
      </c>
      <c r="O62" s="1">
        <v>462215.6</v>
      </c>
      <c r="P62" s="1">
        <v>207370</v>
      </c>
      <c r="Q62" s="1">
        <v>462215.6</v>
      </c>
      <c r="R62" s="1"/>
      <c r="S62" s="1"/>
      <c r="T62" s="1"/>
      <c r="U62" s="1"/>
      <c r="V62" s="1"/>
      <c r="W62" s="1"/>
      <c r="X62" s="1" t="s">
        <v>1827</v>
      </c>
    </row>
    <row r="63" spans="1:24">
      <c r="A63" s="1">
        <v>62</v>
      </c>
      <c r="B63" s="1" t="s">
        <v>286</v>
      </c>
      <c r="C63" s="1" t="s">
        <v>287</v>
      </c>
      <c r="D63" s="1" t="s">
        <v>1726</v>
      </c>
      <c r="E63" s="1" t="s">
        <v>1850</v>
      </c>
      <c r="F63" s="1" t="s">
        <v>1851</v>
      </c>
      <c r="G63" s="1" t="s">
        <v>1845</v>
      </c>
      <c r="H63" s="1">
        <v>1981</v>
      </c>
      <c r="I63" s="1" t="s">
        <v>1862</v>
      </c>
      <c r="J63" s="1" t="s">
        <v>1731</v>
      </c>
      <c r="K63" s="1" t="s">
        <v>1899</v>
      </c>
      <c r="L63" s="1" t="s">
        <v>1741</v>
      </c>
      <c r="M63" s="1" t="s">
        <v>1733</v>
      </c>
      <c r="N63" s="1">
        <v>79394.19</v>
      </c>
      <c r="O63" s="1">
        <v>79347.360000000001</v>
      </c>
      <c r="P63" s="1">
        <v>77500</v>
      </c>
      <c r="Q63" s="1">
        <v>79347.360000000001</v>
      </c>
      <c r="R63" s="1"/>
      <c r="S63" s="1"/>
      <c r="T63" s="1"/>
      <c r="U63" s="1"/>
      <c r="V63" s="1"/>
      <c r="W63" s="1"/>
      <c r="X63" s="1" t="s">
        <v>1827</v>
      </c>
    </row>
    <row r="64" spans="1:24">
      <c r="A64" s="1">
        <v>63</v>
      </c>
      <c r="B64" s="1" t="s">
        <v>290</v>
      </c>
      <c r="C64" s="1" t="s">
        <v>291</v>
      </c>
      <c r="D64" s="1" t="s">
        <v>1726</v>
      </c>
      <c r="E64" s="1" t="s">
        <v>1850</v>
      </c>
      <c r="F64" s="1" t="s">
        <v>1851</v>
      </c>
      <c r="G64" s="1" t="s">
        <v>1900</v>
      </c>
      <c r="H64" s="1">
        <v>1982</v>
      </c>
      <c r="I64" s="1" t="s">
        <v>1870</v>
      </c>
      <c r="J64" s="1" t="s">
        <v>1731</v>
      </c>
      <c r="K64" s="1" t="s">
        <v>1901</v>
      </c>
      <c r="L64" s="1" t="s">
        <v>1741</v>
      </c>
      <c r="M64" s="1" t="s">
        <v>1733</v>
      </c>
      <c r="N64" s="1">
        <v>1123.5999999999999</v>
      </c>
      <c r="O64" s="1">
        <v>1122.9100000000001</v>
      </c>
      <c r="P64" s="1">
        <v>1123.6099999999999</v>
      </c>
      <c r="Q64" s="1"/>
      <c r="R64" s="1">
        <v>1122.9100000000001</v>
      </c>
      <c r="S64" s="1"/>
      <c r="T64" s="1"/>
      <c r="U64" s="1"/>
      <c r="V64" s="1"/>
      <c r="W64" s="1"/>
      <c r="X64" s="1" t="s">
        <v>1827</v>
      </c>
    </row>
    <row r="65" spans="1:24">
      <c r="A65" s="1">
        <v>64</v>
      </c>
      <c r="B65" s="1" t="s">
        <v>295</v>
      </c>
      <c r="C65" s="1" t="s">
        <v>296</v>
      </c>
      <c r="D65" s="1" t="s">
        <v>1726</v>
      </c>
      <c r="E65" s="1" t="s">
        <v>1850</v>
      </c>
      <c r="F65" s="1" t="s">
        <v>1851</v>
      </c>
      <c r="G65" s="1" t="s">
        <v>1794</v>
      </c>
      <c r="H65" s="1">
        <v>1986</v>
      </c>
      <c r="I65" s="1" t="s">
        <v>1902</v>
      </c>
      <c r="J65" s="1" t="s">
        <v>1903</v>
      </c>
      <c r="K65" s="1" t="s">
        <v>1904</v>
      </c>
      <c r="L65" s="1" t="s">
        <v>1741</v>
      </c>
      <c r="M65" s="1" t="s">
        <v>1733</v>
      </c>
      <c r="N65" s="1">
        <v>32806.11</v>
      </c>
      <c r="O65" s="1">
        <v>43720.03</v>
      </c>
      <c r="P65" s="1">
        <v>10938.64</v>
      </c>
      <c r="Q65" s="1"/>
      <c r="R65" s="1"/>
      <c r="S65" s="1"/>
      <c r="T65" s="1"/>
      <c r="U65" s="1">
        <v>43720.03</v>
      </c>
      <c r="V65" s="1"/>
      <c r="W65" s="1"/>
      <c r="X65" s="1" t="s">
        <v>1827</v>
      </c>
    </row>
    <row r="66" spans="1:24">
      <c r="A66" s="1">
        <v>65</v>
      </c>
      <c r="B66" s="1" t="s">
        <v>300</v>
      </c>
      <c r="C66" s="1" t="s">
        <v>301</v>
      </c>
      <c r="D66" s="1" t="s">
        <v>1726</v>
      </c>
      <c r="E66" s="1" t="s">
        <v>1850</v>
      </c>
      <c r="F66" s="1" t="s">
        <v>1851</v>
      </c>
      <c r="G66" s="1" t="s">
        <v>1772</v>
      </c>
      <c r="H66" s="1">
        <v>1986</v>
      </c>
      <c r="I66" s="1" t="s">
        <v>1905</v>
      </c>
      <c r="J66" s="1" t="s">
        <v>1731</v>
      </c>
      <c r="K66" s="1" t="s">
        <v>1906</v>
      </c>
      <c r="L66" s="1" t="s">
        <v>1741</v>
      </c>
      <c r="M66" s="1" t="s">
        <v>1733</v>
      </c>
      <c r="N66" s="1">
        <v>1727.69</v>
      </c>
      <c r="O66" s="1">
        <v>32.46</v>
      </c>
      <c r="P66" s="1">
        <v>43.25</v>
      </c>
      <c r="Q66" s="1"/>
      <c r="R66" s="1"/>
      <c r="S66" s="1"/>
      <c r="T66" s="1">
        <v>32.46</v>
      </c>
      <c r="U66" s="1"/>
      <c r="V66" s="1"/>
      <c r="W66" s="1">
        <v>1694.73</v>
      </c>
      <c r="X66" s="1" t="s">
        <v>1827</v>
      </c>
    </row>
    <row r="67" spans="1:24">
      <c r="A67" s="1">
        <v>66</v>
      </c>
      <c r="B67" s="1" t="s">
        <v>304</v>
      </c>
      <c r="C67" s="1" t="s">
        <v>305</v>
      </c>
      <c r="D67" s="1" t="s">
        <v>1726</v>
      </c>
      <c r="E67" s="1" t="s">
        <v>1850</v>
      </c>
      <c r="F67" s="1" t="s">
        <v>1851</v>
      </c>
      <c r="G67" s="1" t="s">
        <v>1833</v>
      </c>
      <c r="H67" s="1">
        <v>1985</v>
      </c>
      <c r="I67" s="1" t="s">
        <v>1907</v>
      </c>
      <c r="J67" s="1" t="s">
        <v>1908</v>
      </c>
      <c r="K67" s="1" t="s">
        <v>1909</v>
      </c>
      <c r="L67" s="1" t="s">
        <v>1741</v>
      </c>
      <c r="M67" s="1" t="s">
        <v>1733</v>
      </c>
      <c r="N67" s="1">
        <v>831349.7</v>
      </c>
      <c r="O67" s="1">
        <v>831350.8</v>
      </c>
      <c r="P67" s="1">
        <v>572650</v>
      </c>
      <c r="Q67" s="1">
        <v>831350.8</v>
      </c>
      <c r="R67" s="1"/>
      <c r="S67" s="1"/>
      <c r="T67" s="1"/>
      <c r="U67" s="1"/>
      <c r="V67" s="1"/>
      <c r="W67" s="1"/>
      <c r="X67" s="1" t="s">
        <v>1827</v>
      </c>
    </row>
    <row r="68" spans="1:24">
      <c r="A68" s="1">
        <v>67</v>
      </c>
      <c r="B68" s="1" t="s">
        <v>308</v>
      </c>
      <c r="C68" s="1" t="s">
        <v>309</v>
      </c>
      <c r="D68" s="1" t="s">
        <v>1726</v>
      </c>
      <c r="E68" s="1" t="s">
        <v>1850</v>
      </c>
      <c r="F68" s="1" t="s">
        <v>1851</v>
      </c>
      <c r="G68" s="1" t="s">
        <v>1772</v>
      </c>
      <c r="H68" s="1">
        <v>2002</v>
      </c>
      <c r="I68" s="1" t="s">
        <v>1910</v>
      </c>
      <c r="J68" s="1" t="s">
        <v>1911</v>
      </c>
      <c r="K68" s="1" t="s">
        <v>1912</v>
      </c>
      <c r="L68" s="1" t="s">
        <v>1741</v>
      </c>
      <c r="M68" s="1" t="s">
        <v>1733</v>
      </c>
      <c r="N68" s="1">
        <v>6680.58</v>
      </c>
      <c r="O68" s="1">
        <v>13361.16</v>
      </c>
      <c r="P68" s="1">
        <v>1500</v>
      </c>
      <c r="Q68" s="1"/>
      <c r="R68" s="1"/>
      <c r="S68" s="1"/>
      <c r="T68" s="1">
        <v>13361.16</v>
      </c>
      <c r="U68" s="1"/>
      <c r="V68" s="1"/>
      <c r="W68" s="1"/>
      <c r="X68" s="1" t="s">
        <v>1827</v>
      </c>
    </row>
    <row r="69" spans="1:24">
      <c r="A69" s="1">
        <v>68</v>
      </c>
      <c r="B69" s="1" t="s">
        <v>312</v>
      </c>
      <c r="C69" s="1" t="s">
        <v>313</v>
      </c>
      <c r="D69" s="1" t="s">
        <v>1726</v>
      </c>
      <c r="E69" s="1" t="s">
        <v>1850</v>
      </c>
      <c r="F69" s="1" t="s">
        <v>1851</v>
      </c>
      <c r="G69" s="1" t="s">
        <v>1913</v>
      </c>
      <c r="H69" s="1">
        <v>1984</v>
      </c>
      <c r="I69" s="1" t="s">
        <v>1914</v>
      </c>
      <c r="J69" s="1" t="s">
        <v>1915</v>
      </c>
      <c r="K69" s="1" t="s">
        <v>1916</v>
      </c>
      <c r="L69" s="1" t="s">
        <v>1741</v>
      </c>
      <c r="M69" s="1" t="s">
        <v>1733</v>
      </c>
      <c r="N69" s="1">
        <v>104724</v>
      </c>
      <c r="O69" s="1">
        <v>209575.4</v>
      </c>
      <c r="P69" s="1">
        <v>99772</v>
      </c>
      <c r="Q69" s="1"/>
      <c r="R69" s="1">
        <v>209575.4</v>
      </c>
      <c r="S69" s="1"/>
      <c r="T69" s="1"/>
      <c r="U69" s="1"/>
      <c r="V69" s="1"/>
      <c r="W69" s="1"/>
      <c r="X69" s="1" t="s">
        <v>1827</v>
      </c>
    </row>
    <row r="70" spans="1:24">
      <c r="A70" s="1">
        <v>69</v>
      </c>
      <c r="B70" s="1" t="s">
        <v>316</v>
      </c>
      <c r="C70" s="1" t="s">
        <v>317</v>
      </c>
      <c r="D70" s="1" t="s">
        <v>1726</v>
      </c>
      <c r="E70" s="1" t="s">
        <v>1850</v>
      </c>
      <c r="F70" s="1" t="s">
        <v>1851</v>
      </c>
      <c r="G70" s="1" t="s">
        <v>1886</v>
      </c>
      <c r="H70" s="1">
        <v>1982</v>
      </c>
      <c r="I70" s="1" t="s">
        <v>1917</v>
      </c>
      <c r="J70" s="1" t="s">
        <v>1731</v>
      </c>
      <c r="K70" s="1" t="s">
        <v>1918</v>
      </c>
      <c r="L70" s="1" t="s">
        <v>1741</v>
      </c>
      <c r="M70" s="1" t="s">
        <v>1733</v>
      </c>
      <c r="N70" s="1">
        <v>27159.42</v>
      </c>
      <c r="O70" s="1">
        <v>27159.42</v>
      </c>
      <c r="P70" s="1">
        <v>28700</v>
      </c>
      <c r="Q70" s="1"/>
      <c r="R70" s="1"/>
      <c r="S70" s="1">
        <v>27159.42</v>
      </c>
      <c r="T70" s="1"/>
      <c r="U70" s="1"/>
      <c r="V70" s="1"/>
      <c r="W70" s="1"/>
      <c r="X70" s="1" t="s">
        <v>1827</v>
      </c>
    </row>
    <row r="71" spans="1:24">
      <c r="A71" s="1">
        <v>70</v>
      </c>
      <c r="B71" s="1" t="s">
        <v>320</v>
      </c>
      <c r="C71" s="1" t="s">
        <v>321</v>
      </c>
      <c r="D71" s="1" t="s">
        <v>1726</v>
      </c>
      <c r="E71" s="1" t="s">
        <v>1850</v>
      </c>
      <c r="F71" s="1" t="s">
        <v>1851</v>
      </c>
      <c r="G71" s="1" t="s">
        <v>1919</v>
      </c>
      <c r="H71" s="1">
        <v>2001</v>
      </c>
      <c r="I71" s="1" t="s">
        <v>1920</v>
      </c>
      <c r="J71" s="1" t="s">
        <v>1731</v>
      </c>
      <c r="K71" s="1" t="s">
        <v>1921</v>
      </c>
      <c r="L71" s="1" t="s">
        <v>1741</v>
      </c>
      <c r="M71" s="1" t="s">
        <v>1733</v>
      </c>
      <c r="N71" s="1">
        <v>707078</v>
      </c>
      <c r="O71" s="1">
        <v>707090.3</v>
      </c>
      <c r="P71" s="1">
        <v>716306</v>
      </c>
      <c r="Q71" s="1"/>
      <c r="R71" s="1"/>
      <c r="S71" s="1">
        <v>707090.3</v>
      </c>
      <c r="T71" s="1"/>
      <c r="U71" s="1"/>
      <c r="V71" s="1"/>
      <c r="W71" s="1"/>
      <c r="X71" s="1" t="s">
        <v>1827</v>
      </c>
    </row>
    <row r="72" spans="1:24">
      <c r="A72" s="1">
        <v>71</v>
      </c>
      <c r="B72" s="1" t="s">
        <v>323</v>
      </c>
      <c r="C72" s="1" t="s">
        <v>324</v>
      </c>
      <c r="D72" s="1" t="s">
        <v>1726</v>
      </c>
      <c r="E72" s="1" t="s">
        <v>1922</v>
      </c>
      <c r="F72" s="1" t="s">
        <v>1923</v>
      </c>
      <c r="G72" s="1" t="s">
        <v>1781</v>
      </c>
      <c r="H72" s="1">
        <v>1968</v>
      </c>
      <c r="I72" s="1" t="s">
        <v>1924</v>
      </c>
      <c r="J72" s="1" t="s">
        <v>1731</v>
      </c>
      <c r="K72" s="1" t="s">
        <v>1925</v>
      </c>
      <c r="L72" s="1" t="s">
        <v>1741</v>
      </c>
      <c r="M72" s="1" t="s">
        <v>1733</v>
      </c>
      <c r="N72" s="1">
        <v>490.81</v>
      </c>
      <c r="O72" s="1">
        <v>490.81</v>
      </c>
      <c r="P72" s="1">
        <v>728</v>
      </c>
      <c r="Q72" s="1"/>
      <c r="R72" s="1"/>
      <c r="S72" s="1"/>
      <c r="T72" s="1">
        <v>490.81</v>
      </c>
      <c r="U72" s="1"/>
      <c r="V72" s="1"/>
      <c r="W72" s="1"/>
      <c r="X72" s="1" t="s">
        <v>1734</v>
      </c>
    </row>
    <row r="73" spans="1:24">
      <c r="A73" s="1">
        <v>72</v>
      </c>
      <c r="B73" s="1" t="s">
        <v>327</v>
      </c>
      <c r="C73" s="1" t="s">
        <v>328</v>
      </c>
      <c r="D73" s="1" t="s">
        <v>1726</v>
      </c>
      <c r="E73" s="1" t="s">
        <v>1922</v>
      </c>
      <c r="F73" s="1" t="s">
        <v>1923</v>
      </c>
      <c r="G73" s="1" t="s">
        <v>1729</v>
      </c>
      <c r="H73" s="1">
        <v>1968</v>
      </c>
      <c r="I73" s="1" t="s">
        <v>1926</v>
      </c>
      <c r="J73" s="1" t="s">
        <v>1731</v>
      </c>
      <c r="K73" s="1" t="s">
        <v>1927</v>
      </c>
      <c r="L73" s="1" t="s">
        <v>1731</v>
      </c>
      <c r="M73" s="1" t="s">
        <v>1733</v>
      </c>
      <c r="N73" s="1">
        <v>706.52</v>
      </c>
      <c r="O73" s="1">
        <v>706.52</v>
      </c>
      <c r="P73" s="1">
        <v>710</v>
      </c>
      <c r="Q73" s="1"/>
      <c r="R73" s="1"/>
      <c r="S73" s="1"/>
      <c r="T73" s="1">
        <v>706.52</v>
      </c>
      <c r="U73" s="1"/>
      <c r="V73" s="1"/>
      <c r="W73" s="1"/>
      <c r="X73" s="1" t="s">
        <v>1734</v>
      </c>
    </row>
    <row r="74" spans="1:24">
      <c r="A74" s="1">
        <v>73</v>
      </c>
      <c r="B74" s="1" t="s">
        <v>330</v>
      </c>
      <c r="C74" s="1" t="s">
        <v>331</v>
      </c>
      <c r="D74" s="1" t="s">
        <v>1726</v>
      </c>
      <c r="E74" s="1" t="s">
        <v>1922</v>
      </c>
      <c r="F74" s="1" t="s">
        <v>1923</v>
      </c>
      <c r="G74" s="1" t="s">
        <v>1772</v>
      </c>
      <c r="H74" s="1">
        <v>1968</v>
      </c>
      <c r="I74" s="1" t="s">
        <v>1928</v>
      </c>
      <c r="J74" s="1" t="s">
        <v>1929</v>
      </c>
      <c r="K74" s="1" t="s">
        <v>1930</v>
      </c>
      <c r="L74" s="1" t="s">
        <v>1741</v>
      </c>
      <c r="M74" s="1" t="s">
        <v>1733</v>
      </c>
      <c r="N74" s="1">
        <v>4236.83</v>
      </c>
      <c r="O74" s="1">
        <v>4235.2</v>
      </c>
      <c r="P74" s="1">
        <v>4344</v>
      </c>
      <c r="Q74" s="1"/>
      <c r="R74" s="1"/>
      <c r="S74" s="1">
        <v>3311.54</v>
      </c>
      <c r="T74" s="1">
        <v>923.66</v>
      </c>
      <c r="U74" s="1"/>
      <c r="V74" s="1"/>
      <c r="W74" s="1"/>
      <c r="X74" s="1" t="s">
        <v>1734</v>
      </c>
    </row>
    <row r="75" spans="1:24">
      <c r="A75" s="1">
        <v>74</v>
      </c>
      <c r="B75" s="1" t="s">
        <v>333</v>
      </c>
      <c r="C75" s="1" t="s">
        <v>334</v>
      </c>
      <c r="D75" s="1" t="s">
        <v>1726</v>
      </c>
      <c r="E75" s="1" t="s">
        <v>1922</v>
      </c>
      <c r="F75" s="1" t="s">
        <v>1923</v>
      </c>
      <c r="G75" s="1" t="s">
        <v>1729</v>
      </c>
      <c r="H75" s="1">
        <v>1968</v>
      </c>
      <c r="I75" s="1" t="s">
        <v>1926</v>
      </c>
      <c r="J75" s="1" t="s">
        <v>1731</v>
      </c>
      <c r="K75" s="1" t="s">
        <v>1931</v>
      </c>
      <c r="L75" s="1" t="s">
        <v>1741</v>
      </c>
      <c r="M75" s="1" t="s">
        <v>1733</v>
      </c>
      <c r="N75" s="1">
        <v>1604.07</v>
      </c>
      <c r="O75" s="1">
        <v>1604.07</v>
      </c>
      <c r="P75" s="1">
        <v>1606</v>
      </c>
      <c r="Q75" s="1"/>
      <c r="R75" s="1"/>
      <c r="S75" s="1"/>
      <c r="T75" s="1">
        <v>1604.07</v>
      </c>
      <c r="U75" s="1"/>
      <c r="V75" s="1"/>
      <c r="W75" s="1"/>
      <c r="X75" s="1" t="s">
        <v>1734</v>
      </c>
    </row>
    <row r="76" spans="1:24">
      <c r="A76" s="1">
        <v>75</v>
      </c>
      <c r="B76" s="1" t="s">
        <v>337</v>
      </c>
      <c r="C76" s="1" t="s">
        <v>338</v>
      </c>
      <c r="D76" s="1" t="s">
        <v>1726</v>
      </c>
      <c r="E76" s="1" t="s">
        <v>1922</v>
      </c>
      <c r="F76" s="1" t="s">
        <v>1923</v>
      </c>
      <c r="G76" s="1" t="s">
        <v>1913</v>
      </c>
      <c r="H76" s="1">
        <v>1999</v>
      </c>
      <c r="I76" s="1" t="s">
        <v>1932</v>
      </c>
      <c r="J76" s="1" t="s">
        <v>1731</v>
      </c>
      <c r="K76" s="1" t="s">
        <v>1933</v>
      </c>
      <c r="L76" s="1" t="s">
        <v>1741</v>
      </c>
      <c r="M76" s="1" t="s">
        <v>1733</v>
      </c>
      <c r="N76" s="1">
        <v>11215.7</v>
      </c>
      <c r="O76" s="1">
        <v>11215.7</v>
      </c>
      <c r="P76" s="1">
        <v>11034</v>
      </c>
      <c r="Q76" s="1"/>
      <c r="R76" s="1">
        <v>11215.7</v>
      </c>
      <c r="S76" s="1"/>
      <c r="T76" s="1"/>
      <c r="U76" s="1"/>
      <c r="V76" s="1"/>
      <c r="W76" s="1"/>
      <c r="X76" s="1" t="s">
        <v>1734</v>
      </c>
    </row>
    <row r="77" spans="1:24">
      <c r="A77" s="1">
        <v>76</v>
      </c>
      <c r="B77" s="1" t="s">
        <v>341</v>
      </c>
      <c r="C77" s="1" t="s">
        <v>342</v>
      </c>
      <c r="D77" s="1" t="s">
        <v>1726</v>
      </c>
      <c r="E77" s="1" t="s">
        <v>1922</v>
      </c>
      <c r="F77" s="1" t="s">
        <v>1923</v>
      </c>
      <c r="G77" s="1" t="s">
        <v>1900</v>
      </c>
      <c r="H77" s="1">
        <v>1950</v>
      </c>
      <c r="I77" s="1" t="s">
        <v>1934</v>
      </c>
      <c r="J77" s="1" t="s">
        <v>1935</v>
      </c>
      <c r="K77" s="1" t="s">
        <v>1936</v>
      </c>
      <c r="L77" s="1" t="s">
        <v>1741</v>
      </c>
      <c r="M77" s="1" t="s">
        <v>1733</v>
      </c>
      <c r="N77" s="1">
        <v>211.38</v>
      </c>
      <c r="O77" s="1">
        <v>211.54</v>
      </c>
      <c r="P77" s="1">
        <v>215</v>
      </c>
      <c r="Q77" s="1"/>
      <c r="R77" s="1">
        <v>211.54</v>
      </c>
      <c r="S77" s="1"/>
      <c r="T77" s="1"/>
      <c r="U77" s="1"/>
      <c r="V77" s="1"/>
      <c r="W77" s="1"/>
      <c r="X77" s="1" t="s">
        <v>1734</v>
      </c>
    </row>
    <row r="78" spans="1:24">
      <c r="A78" s="1">
        <v>77</v>
      </c>
      <c r="B78" s="1" t="s">
        <v>345</v>
      </c>
      <c r="C78" s="1" t="s">
        <v>346</v>
      </c>
      <c r="D78" s="1" t="s">
        <v>1726</v>
      </c>
      <c r="E78" s="1" t="s">
        <v>1922</v>
      </c>
      <c r="F78" s="1" t="s">
        <v>1923</v>
      </c>
      <c r="G78" s="1" t="s">
        <v>1797</v>
      </c>
      <c r="H78" s="1">
        <v>1998</v>
      </c>
      <c r="I78" s="1" t="s">
        <v>1937</v>
      </c>
      <c r="J78" s="1" t="s">
        <v>1731</v>
      </c>
      <c r="K78" s="1" t="s">
        <v>1938</v>
      </c>
      <c r="L78" s="1" t="s">
        <v>1741</v>
      </c>
      <c r="M78" s="1" t="s">
        <v>1733</v>
      </c>
      <c r="N78" s="1">
        <v>725418.1</v>
      </c>
      <c r="O78" s="1">
        <v>725418.1</v>
      </c>
      <c r="P78" s="1">
        <v>689012</v>
      </c>
      <c r="Q78" s="1">
        <v>725418.1</v>
      </c>
      <c r="R78" s="1"/>
      <c r="S78" s="1"/>
      <c r="T78" s="1"/>
      <c r="U78" s="1"/>
      <c r="V78" s="1"/>
      <c r="W78" s="1"/>
      <c r="X78" s="1" t="s">
        <v>1734</v>
      </c>
    </row>
    <row r="79" spans="1:24">
      <c r="A79" s="1">
        <v>78</v>
      </c>
      <c r="B79" s="1" t="s">
        <v>349</v>
      </c>
      <c r="C79" s="1" t="s">
        <v>350</v>
      </c>
      <c r="D79" s="1" t="s">
        <v>1726</v>
      </c>
      <c r="E79" s="1" t="s">
        <v>1922</v>
      </c>
      <c r="F79" s="1" t="s">
        <v>1923</v>
      </c>
      <c r="G79" s="1" t="s">
        <v>1876</v>
      </c>
      <c r="H79" s="1">
        <v>2005</v>
      </c>
      <c r="I79" s="1" t="s">
        <v>1939</v>
      </c>
      <c r="J79" s="1" t="s">
        <v>1731</v>
      </c>
      <c r="K79" s="1" t="s">
        <v>1940</v>
      </c>
      <c r="L79" s="1" t="s">
        <v>1731</v>
      </c>
      <c r="M79" s="1" t="s">
        <v>1733</v>
      </c>
      <c r="N79" s="1">
        <v>259398.8</v>
      </c>
      <c r="O79" s="1">
        <v>259398.8</v>
      </c>
      <c r="P79" s="1">
        <v>392725</v>
      </c>
      <c r="Q79" s="1">
        <v>259398.8</v>
      </c>
      <c r="R79" s="1"/>
      <c r="S79" s="1"/>
      <c r="T79" s="1"/>
      <c r="U79" s="1"/>
      <c r="V79" s="1"/>
      <c r="W79" s="1"/>
      <c r="X79" s="1" t="s">
        <v>1734</v>
      </c>
    </row>
    <row r="80" spans="1:24">
      <c r="A80" s="1">
        <v>79</v>
      </c>
      <c r="B80" s="1" t="s">
        <v>353</v>
      </c>
      <c r="C80" s="1" t="s">
        <v>354</v>
      </c>
      <c r="D80" s="1" t="s">
        <v>1726</v>
      </c>
      <c r="E80" s="1" t="s">
        <v>1922</v>
      </c>
      <c r="F80" s="1" t="s">
        <v>1923</v>
      </c>
      <c r="G80" s="1" t="s">
        <v>1833</v>
      </c>
      <c r="H80" s="1">
        <v>2005</v>
      </c>
      <c r="I80" s="1" t="s">
        <v>1941</v>
      </c>
      <c r="J80" s="1" t="s">
        <v>1942</v>
      </c>
      <c r="K80" s="1" t="s">
        <v>1943</v>
      </c>
      <c r="L80" s="1" t="s">
        <v>1731</v>
      </c>
      <c r="M80" s="1" t="s">
        <v>1733</v>
      </c>
      <c r="N80" s="1">
        <v>1088787</v>
      </c>
      <c r="O80" s="1">
        <v>1894365</v>
      </c>
      <c r="P80" s="1">
        <v>802023</v>
      </c>
      <c r="Q80" s="1">
        <v>1894365</v>
      </c>
      <c r="R80" s="1"/>
      <c r="S80" s="1"/>
      <c r="T80" s="1"/>
      <c r="U80" s="1"/>
      <c r="V80" s="1"/>
      <c r="W80" s="1"/>
      <c r="X80" s="1" t="s">
        <v>1734</v>
      </c>
    </row>
    <row r="81" spans="1:24">
      <c r="A81" s="1">
        <v>80</v>
      </c>
      <c r="B81" s="1" t="s">
        <v>356</v>
      </c>
      <c r="C81" s="1" t="s">
        <v>357</v>
      </c>
      <c r="D81" s="1" t="s">
        <v>1726</v>
      </c>
      <c r="E81" s="1" t="s">
        <v>1922</v>
      </c>
      <c r="F81" s="1" t="s">
        <v>1923</v>
      </c>
      <c r="G81" s="1" t="s">
        <v>1738</v>
      </c>
      <c r="H81" s="1">
        <v>2022</v>
      </c>
      <c r="I81" s="1" t="s">
        <v>1944</v>
      </c>
      <c r="J81" s="1" t="s">
        <v>1945</v>
      </c>
      <c r="K81" s="1" t="s">
        <v>1740</v>
      </c>
      <c r="L81" s="1" t="s">
        <v>1731</v>
      </c>
      <c r="M81" s="1" t="s">
        <v>1733</v>
      </c>
      <c r="N81" s="1">
        <v>5622.75</v>
      </c>
      <c r="O81" s="1">
        <v>14958.83</v>
      </c>
      <c r="P81" s="1">
        <v>9346</v>
      </c>
      <c r="Q81" s="1"/>
      <c r="R81" s="1"/>
      <c r="S81" s="1">
        <v>14958.83</v>
      </c>
      <c r="T81" s="1"/>
      <c r="U81" s="1"/>
      <c r="V81" s="1"/>
      <c r="W81" s="1"/>
      <c r="X81" s="1" t="s">
        <v>1734</v>
      </c>
    </row>
    <row r="82" spans="1:24">
      <c r="A82" s="1">
        <v>81</v>
      </c>
      <c r="B82" s="1" t="s">
        <v>360</v>
      </c>
      <c r="C82" s="1" t="s">
        <v>361</v>
      </c>
      <c r="D82" s="1" t="s">
        <v>1726</v>
      </c>
      <c r="E82" s="1" t="s">
        <v>1922</v>
      </c>
      <c r="F82" s="1" t="s">
        <v>1923</v>
      </c>
      <c r="G82" s="1" t="s">
        <v>1794</v>
      </c>
      <c r="H82" s="1">
        <v>1968</v>
      </c>
      <c r="I82" s="1" t="s">
        <v>1946</v>
      </c>
      <c r="J82" s="1" t="s">
        <v>1731</v>
      </c>
      <c r="K82" s="1" t="s">
        <v>1947</v>
      </c>
      <c r="L82" s="1" t="s">
        <v>1741</v>
      </c>
      <c r="M82" s="1" t="s">
        <v>1733</v>
      </c>
      <c r="N82" s="1">
        <v>563.51</v>
      </c>
      <c r="O82" s="1">
        <v>563.51</v>
      </c>
      <c r="P82" s="1">
        <v>517</v>
      </c>
      <c r="Q82" s="1"/>
      <c r="R82" s="1"/>
      <c r="S82" s="1"/>
      <c r="T82" s="1">
        <v>563.51</v>
      </c>
      <c r="U82" s="1"/>
      <c r="V82" s="1"/>
      <c r="W82" s="1"/>
      <c r="X82" s="1" t="s">
        <v>1734</v>
      </c>
    </row>
    <row r="83" spans="1:24">
      <c r="A83" s="1">
        <v>82</v>
      </c>
      <c r="B83" s="1" t="s">
        <v>364</v>
      </c>
      <c r="C83" s="1" t="s">
        <v>365</v>
      </c>
      <c r="D83" s="1" t="s">
        <v>1726</v>
      </c>
      <c r="E83" s="1" t="s">
        <v>1922</v>
      </c>
      <c r="F83" s="1" t="s">
        <v>1923</v>
      </c>
      <c r="G83" s="1" t="s">
        <v>1797</v>
      </c>
      <c r="H83" s="1">
        <v>1998</v>
      </c>
      <c r="I83" s="1" t="s">
        <v>1948</v>
      </c>
      <c r="J83" s="1" t="s">
        <v>1731</v>
      </c>
      <c r="K83" s="1" t="s">
        <v>1949</v>
      </c>
      <c r="L83" s="1" t="s">
        <v>1741</v>
      </c>
      <c r="M83" s="1" t="s">
        <v>1733</v>
      </c>
      <c r="N83" s="1">
        <v>391253.4</v>
      </c>
      <c r="O83" s="1">
        <v>391253.4</v>
      </c>
      <c r="P83" s="1">
        <v>411948</v>
      </c>
      <c r="Q83" s="1">
        <v>391253.4</v>
      </c>
      <c r="R83" s="1"/>
      <c r="S83" s="1"/>
      <c r="T83" s="1"/>
      <c r="U83" s="1"/>
      <c r="V83" s="1"/>
      <c r="W83" s="1"/>
      <c r="X83" s="1" t="s">
        <v>1734</v>
      </c>
    </row>
    <row r="84" spans="1:24">
      <c r="A84" s="1">
        <v>83</v>
      </c>
      <c r="B84" s="1" t="s">
        <v>367</v>
      </c>
      <c r="C84" s="1" t="s">
        <v>368</v>
      </c>
      <c r="D84" s="1" t="s">
        <v>1726</v>
      </c>
      <c r="E84" s="1" t="s">
        <v>1922</v>
      </c>
      <c r="F84" s="1" t="s">
        <v>1923</v>
      </c>
      <c r="G84" s="1" t="s">
        <v>1797</v>
      </c>
      <c r="H84" s="1">
        <v>1961</v>
      </c>
      <c r="I84" s="1" t="s">
        <v>1950</v>
      </c>
      <c r="J84" s="1" t="s">
        <v>1731</v>
      </c>
      <c r="K84" s="1" t="s">
        <v>1951</v>
      </c>
      <c r="L84" s="1" t="s">
        <v>1731</v>
      </c>
      <c r="M84" s="1" t="s">
        <v>1733</v>
      </c>
      <c r="N84" s="1">
        <v>317943.09999999998</v>
      </c>
      <c r="O84" s="1">
        <v>317943.09999999998</v>
      </c>
      <c r="P84" s="1">
        <v>200000</v>
      </c>
      <c r="Q84" s="1">
        <v>317943.09999999998</v>
      </c>
      <c r="R84" s="1"/>
      <c r="S84" s="1"/>
      <c r="T84" s="1"/>
      <c r="U84" s="1"/>
      <c r="V84" s="1"/>
      <c r="W84" s="1"/>
      <c r="X84" s="1" t="s">
        <v>1734</v>
      </c>
    </row>
    <row r="85" spans="1:24">
      <c r="A85" s="1">
        <v>84</v>
      </c>
      <c r="B85" s="1" t="s">
        <v>371</v>
      </c>
      <c r="C85" s="1" t="s">
        <v>372</v>
      </c>
      <c r="D85" s="1" t="s">
        <v>1726</v>
      </c>
      <c r="E85" s="1" t="s">
        <v>1922</v>
      </c>
      <c r="F85" s="1" t="s">
        <v>1923</v>
      </c>
      <c r="G85" s="1" t="s">
        <v>1913</v>
      </c>
      <c r="H85" s="1">
        <v>2001</v>
      </c>
      <c r="I85" s="1" t="s">
        <v>1952</v>
      </c>
      <c r="J85" s="1" t="s">
        <v>1731</v>
      </c>
      <c r="K85" s="1" t="s">
        <v>1953</v>
      </c>
      <c r="L85" s="1" t="s">
        <v>1731</v>
      </c>
      <c r="M85" s="1" t="s">
        <v>1733</v>
      </c>
      <c r="N85" s="1">
        <v>12840.42</v>
      </c>
      <c r="O85" s="1">
        <v>12840.42</v>
      </c>
      <c r="P85" s="1">
        <v>11952.7</v>
      </c>
      <c r="Q85" s="1"/>
      <c r="R85" s="1"/>
      <c r="S85" s="1">
        <v>12840.42</v>
      </c>
      <c r="T85" s="1"/>
      <c r="U85" s="1"/>
      <c r="V85" s="1"/>
      <c r="W85" s="1"/>
      <c r="X85" s="1" t="s">
        <v>1734</v>
      </c>
    </row>
    <row r="86" spans="1:24">
      <c r="A86" s="1">
        <v>85</v>
      </c>
      <c r="B86" s="1" t="s">
        <v>373</v>
      </c>
      <c r="C86" s="1" t="s">
        <v>374</v>
      </c>
      <c r="D86" s="1" t="s">
        <v>1726</v>
      </c>
      <c r="E86" s="1" t="s">
        <v>1922</v>
      </c>
      <c r="F86" s="1" t="s">
        <v>1923</v>
      </c>
      <c r="G86" s="1" t="s">
        <v>1954</v>
      </c>
      <c r="H86" s="1">
        <v>2012</v>
      </c>
      <c r="I86" s="1" t="s">
        <v>1955</v>
      </c>
      <c r="J86" s="1" t="s">
        <v>1956</v>
      </c>
      <c r="K86" s="1" t="s">
        <v>1957</v>
      </c>
      <c r="L86" s="1" t="s">
        <v>1731</v>
      </c>
      <c r="M86" s="1" t="s">
        <v>1733</v>
      </c>
      <c r="N86" s="1">
        <v>1425.62</v>
      </c>
      <c r="O86" s="1">
        <v>2802.21</v>
      </c>
      <c r="P86" s="1">
        <v>1350</v>
      </c>
      <c r="Q86" s="1"/>
      <c r="R86" s="1"/>
      <c r="S86" s="1"/>
      <c r="T86" s="1">
        <v>2802.21</v>
      </c>
      <c r="U86" s="1"/>
      <c r="V86" s="1"/>
      <c r="W86" s="1"/>
      <c r="X86" s="1" t="s">
        <v>1734</v>
      </c>
    </row>
    <row r="87" spans="1:24">
      <c r="A87" s="1">
        <v>86</v>
      </c>
      <c r="B87" s="1" t="s">
        <v>377</v>
      </c>
      <c r="C87" s="1" t="s">
        <v>378</v>
      </c>
      <c r="D87" s="1" t="s">
        <v>1726</v>
      </c>
      <c r="E87" s="1" t="s">
        <v>1922</v>
      </c>
      <c r="F87" s="1" t="s">
        <v>1923</v>
      </c>
      <c r="G87" s="1" t="s">
        <v>1833</v>
      </c>
      <c r="H87" s="1">
        <v>1999</v>
      </c>
      <c r="I87" s="1" t="s">
        <v>1958</v>
      </c>
      <c r="J87" s="1" t="s">
        <v>1731</v>
      </c>
      <c r="K87" s="1" t="s">
        <v>1959</v>
      </c>
      <c r="L87" s="1" t="s">
        <v>1741</v>
      </c>
      <c r="M87" s="1" t="s">
        <v>1733</v>
      </c>
      <c r="N87" s="1">
        <v>476599.1</v>
      </c>
      <c r="O87" s="1">
        <v>476599.1</v>
      </c>
      <c r="P87" s="1">
        <v>468790</v>
      </c>
      <c r="Q87" s="1">
        <v>476599.1</v>
      </c>
      <c r="R87" s="1"/>
      <c r="S87" s="1"/>
      <c r="T87" s="1"/>
      <c r="U87" s="1"/>
      <c r="V87" s="1"/>
      <c r="W87" s="1"/>
      <c r="X87" s="1" t="s">
        <v>1734</v>
      </c>
    </row>
    <row r="88" spans="1:24">
      <c r="A88" s="1">
        <v>87</v>
      </c>
      <c r="B88" s="1" t="s">
        <v>381</v>
      </c>
      <c r="C88" s="1" t="s">
        <v>382</v>
      </c>
      <c r="D88" s="1" t="s">
        <v>1726</v>
      </c>
      <c r="E88" s="1" t="s">
        <v>1922</v>
      </c>
      <c r="F88" s="1" t="s">
        <v>1923</v>
      </c>
      <c r="G88" s="1" t="s">
        <v>1729</v>
      </c>
      <c r="H88" s="1">
        <v>1988</v>
      </c>
      <c r="I88" s="1" t="s">
        <v>1960</v>
      </c>
      <c r="J88" s="1" t="s">
        <v>1731</v>
      </c>
      <c r="K88" s="1" t="s">
        <v>1961</v>
      </c>
      <c r="L88" s="1" t="s">
        <v>1741</v>
      </c>
      <c r="M88" s="1" t="s">
        <v>1733</v>
      </c>
      <c r="N88" s="1">
        <v>519.35</v>
      </c>
      <c r="O88" s="1">
        <v>519.35</v>
      </c>
      <c r="P88" s="1">
        <v>570.58000000000004</v>
      </c>
      <c r="Q88" s="1"/>
      <c r="R88" s="1"/>
      <c r="S88" s="1"/>
      <c r="T88" s="1">
        <v>519.35</v>
      </c>
      <c r="U88" s="1"/>
      <c r="V88" s="1"/>
      <c r="W88" s="1"/>
      <c r="X88" s="1" t="s">
        <v>1734</v>
      </c>
    </row>
    <row r="89" spans="1:24">
      <c r="A89" s="1">
        <v>88</v>
      </c>
      <c r="B89" s="1" t="s">
        <v>385</v>
      </c>
      <c r="C89" s="1" t="s">
        <v>386</v>
      </c>
      <c r="D89" s="1" t="s">
        <v>1726</v>
      </c>
      <c r="E89" s="1" t="s">
        <v>1922</v>
      </c>
      <c r="F89" s="1" t="s">
        <v>1923</v>
      </c>
      <c r="G89" s="1" t="s">
        <v>1772</v>
      </c>
      <c r="H89" s="1">
        <v>1992</v>
      </c>
      <c r="I89" s="1" t="s">
        <v>1962</v>
      </c>
      <c r="J89" s="1" t="s">
        <v>1731</v>
      </c>
      <c r="K89" s="1" t="s">
        <v>1963</v>
      </c>
      <c r="L89" s="1" t="s">
        <v>1741</v>
      </c>
      <c r="M89" s="1" t="s">
        <v>1733</v>
      </c>
      <c r="N89" s="1">
        <v>5384.74</v>
      </c>
      <c r="O89" s="1">
        <v>5384.74</v>
      </c>
      <c r="P89" s="1">
        <v>5179</v>
      </c>
      <c r="Q89" s="1"/>
      <c r="R89" s="1"/>
      <c r="S89" s="1"/>
      <c r="T89" s="1">
        <v>5384.74</v>
      </c>
      <c r="U89" s="1"/>
      <c r="V89" s="1"/>
      <c r="W89" s="1"/>
      <c r="X89" s="1" t="s">
        <v>1734</v>
      </c>
    </row>
    <row r="90" spans="1:24">
      <c r="A90" s="1">
        <v>89</v>
      </c>
      <c r="B90" s="1" t="s">
        <v>392</v>
      </c>
      <c r="C90" s="1" t="s">
        <v>393</v>
      </c>
      <c r="D90" s="1" t="s">
        <v>1726</v>
      </c>
      <c r="E90" s="1" t="s">
        <v>1922</v>
      </c>
      <c r="F90" s="1" t="s">
        <v>1923</v>
      </c>
      <c r="G90" s="1" t="s">
        <v>1797</v>
      </c>
      <c r="H90" s="1">
        <v>2012</v>
      </c>
      <c r="I90" s="1" t="s">
        <v>1964</v>
      </c>
      <c r="J90" s="1" t="s">
        <v>1965</v>
      </c>
      <c r="K90" s="1" t="s">
        <v>1966</v>
      </c>
      <c r="L90" s="1" t="s">
        <v>1731</v>
      </c>
      <c r="M90" s="1" t="s">
        <v>1733</v>
      </c>
      <c r="N90" s="1">
        <v>213085.2</v>
      </c>
      <c r="O90" s="1">
        <v>425985.1</v>
      </c>
      <c r="P90" s="1">
        <v>220034</v>
      </c>
      <c r="Q90" s="1">
        <v>425985.1</v>
      </c>
      <c r="R90" s="1"/>
      <c r="S90" s="1"/>
      <c r="T90" s="1"/>
      <c r="U90" s="1"/>
      <c r="V90" s="1"/>
      <c r="W90" s="1"/>
      <c r="X90" s="1" t="s">
        <v>1734</v>
      </c>
    </row>
    <row r="91" spans="1:24">
      <c r="A91" s="1">
        <v>90</v>
      </c>
      <c r="B91" s="1" t="s">
        <v>397</v>
      </c>
      <c r="C91" s="1" t="s">
        <v>398</v>
      </c>
      <c r="D91" s="1" t="s">
        <v>1726</v>
      </c>
      <c r="E91" s="1" t="s">
        <v>1922</v>
      </c>
      <c r="F91" s="1" t="s">
        <v>1923</v>
      </c>
      <c r="G91" s="1" t="s">
        <v>1797</v>
      </c>
      <c r="H91" s="1">
        <v>1998</v>
      </c>
      <c r="I91" s="1" t="s">
        <v>1967</v>
      </c>
      <c r="J91" s="1" t="s">
        <v>1965</v>
      </c>
      <c r="K91" s="1" t="s">
        <v>1966</v>
      </c>
      <c r="L91" s="1" t="s">
        <v>1731</v>
      </c>
      <c r="M91" s="1" t="s">
        <v>1733</v>
      </c>
      <c r="N91" s="1">
        <v>397750</v>
      </c>
      <c r="O91" s="1">
        <v>796528.4</v>
      </c>
      <c r="P91" s="1">
        <v>440500</v>
      </c>
      <c r="Q91" s="1">
        <v>796528.4</v>
      </c>
      <c r="R91" s="1"/>
      <c r="S91" s="1"/>
      <c r="T91" s="1"/>
      <c r="U91" s="1"/>
      <c r="V91" s="1"/>
      <c r="W91" s="1"/>
      <c r="X91" s="1" t="s">
        <v>1734</v>
      </c>
    </row>
    <row r="92" spans="1:24">
      <c r="A92" s="1">
        <v>91</v>
      </c>
      <c r="B92" s="1" t="s">
        <v>402</v>
      </c>
      <c r="C92" s="1" t="s">
        <v>403</v>
      </c>
      <c r="D92" s="1" t="s">
        <v>1726</v>
      </c>
      <c r="E92" s="1" t="s">
        <v>1922</v>
      </c>
      <c r="F92" s="1" t="s">
        <v>1923</v>
      </c>
      <c r="G92" s="1" t="s">
        <v>1968</v>
      </c>
      <c r="H92" s="1">
        <v>2004</v>
      </c>
      <c r="I92" s="1" t="s">
        <v>1969</v>
      </c>
      <c r="J92" s="1" t="s">
        <v>1731</v>
      </c>
      <c r="K92" s="1" t="s">
        <v>1970</v>
      </c>
      <c r="L92" s="1" t="s">
        <v>1741</v>
      </c>
      <c r="M92" s="1" t="s">
        <v>1733</v>
      </c>
      <c r="N92" s="1">
        <v>220820.6</v>
      </c>
      <c r="O92" s="1">
        <v>220813</v>
      </c>
      <c r="P92" s="1">
        <v>220644.5</v>
      </c>
      <c r="Q92" s="1">
        <v>220813</v>
      </c>
      <c r="R92" s="1"/>
      <c r="S92" s="1"/>
      <c r="T92" s="1"/>
      <c r="U92" s="1"/>
      <c r="V92" s="1"/>
      <c r="W92" s="1"/>
      <c r="X92" s="1" t="s">
        <v>1734</v>
      </c>
    </row>
    <row r="93" spans="1:24">
      <c r="A93" s="1">
        <v>92</v>
      </c>
      <c r="B93" s="1" t="s">
        <v>406</v>
      </c>
      <c r="C93" s="1" t="s">
        <v>407</v>
      </c>
      <c r="D93" s="1" t="s">
        <v>1726</v>
      </c>
      <c r="E93" s="1" t="s">
        <v>1922</v>
      </c>
      <c r="F93" s="1" t="s">
        <v>1923</v>
      </c>
      <c r="G93" s="1" t="s">
        <v>1772</v>
      </c>
      <c r="H93" s="1">
        <v>2001</v>
      </c>
      <c r="I93" s="1" t="s">
        <v>1971</v>
      </c>
      <c r="J93" s="1" t="s">
        <v>1972</v>
      </c>
      <c r="K93" s="1" t="s">
        <v>1973</v>
      </c>
      <c r="L93" s="1" t="s">
        <v>1741</v>
      </c>
      <c r="M93" s="1" t="s">
        <v>1733</v>
      </c>
      <c r="N93" s="1">
        <v>281.39999999999998</v>
      </c>
      <c r="O93" s="1">
        <v>562.79999999999995</v>
      </c>
      <c r="P93" s="1">
        <v>249</v>
      </c>
      <c r="Q93" s="1"/>
      <c r="R93" s="1"/>
      <c r="S93" s="1"/>
      <c r="T93" s="1">
        <v>562.79999999999995</v>
      </c>
      <c r="U93" s="1"/>
      <c r="V93" s="1"/>
      <c r="W93" s="1"/>
      <c r="X93" s="1" t="s">
        <v>1734</v>
      </c>
    </row>
    <row r="94" spans="1:24">
      <c r="A94" s="1">
        <v>93</v>
      </c>
      <c r="B94" s="1" t="s">
        <v>410</v>
      </c>
      <c r="C94" s="1" t="s">
        <v>411</v>
      </c>
      <c r="D94" s="1" t="s">
        <v>1726</v>
      </c>
      <c r="E94" s="1" t="s">
        <v>1922</v>
      </c>
      <c r="F94" s="1" t="s">
        <v>1923</v>
      </c>
      <c r="G94" s="1" t="s">
        <v>1797</v>
      </c>
      <c r="H94" s="1">
        <v>2001</v>
      </c>
      <c r="I94" s="1" t="s">
        <v>1974</v>
      </c>
      <c r="J94" s="1" t="s">
        <v>1731</v>
      </c>
      <c r="K94" s="1" t="s">
        <v>1975</v>
      </c>
      <c r="L94" s="1" t="s">
        <v>1741</v>
      </c>
      <c r="M94" s="1" t="s">
        <v>1733</v>
      </c>
      <c r="N94" s="1">
        <v>215544.8</v>
      </c>
      <c r="O94" s="1">
        <v>215546.9</v>
      </c>
      <c r="P94" s="1">
        <v>212751</v>
      </c>
      <c r="Q94" s="1">
        <v>215546.9</v>
      </c>
      <c r="R94" s="1"/>
      <c r="S94" s="1"/>
      <c r="T94" s="1"/>
      <c r="U94" s="1"/>
      <c r="V94" s="1"/>
      <c r="W94" s="1"/>
      <c r="X94" s="1" t="s">
        <v>1734</v>
      </c>
    </row>
    <row r="95" spans="1:24">
      <c r="A95" s="1">
        <v>94</v>
      </c>
      <c r="B95" s="1" t="s">
        <v>413</v>
      </c>
      <c r="C95" s="1" t="s">
        <v>414</v>
      </c>
      <c r="D95" s="1" t="s">
        <v>1726</v>
      </c>
      <c r="E95" s="1" t="s">
        <v>1922</v>
      </c>
      <c r="F95" s="1" t="s">
        <v>1923</v>
      </c>
      <c r="G95" s="1" t="s">
        <v>1900</v>
      </c>
      <c r="H95" s="1">
        <v>2001</v>
      </c>
      <c r="I95" s="1" t="s">
        <v>1812</v>
      </c>
      <c r="J95" s="1" t="s">
        <v>1731</v>
      </c>
      <c r="K95" s="1" t="s">
        <v>1976</v>
      </c>
      <c r="L95" s="1" t="s">
        <v>1731</v>
      </c>
      <c r="M95" s="1" t="s">
        <v>1733</v>
      </c>
      <c r="N95" s="1">
        <v>168.84</v>
      </c>
      <c r="O95" s="1">
        <v>168.84</v>
      </c>
      <c r="P95" s="1">
        <v>174</v>
      </c>
      <c r="Q95" s="1"/>
      <c r="R95" s="1"/>
      <c r="S95" s="1"/>
      <c r="T95" s="1">
        <v>168.84</v>
      </c>
      <c r="U95" s="1"/>
      <c r="V95" s="1"/>
      <c r="W95" s="1"/>
      <c r="X95" s="1" t="s">
        <v>1734</v>
      </c>
    </row>
    <row r="96" spans="1:24">
      <c r="A96" s="1">
        <v>95</v>
      </c>
      <c r="B96" s="1" t="s">
        <v>417</v>
      </c>
      <c r="C96" s="1" t="s">
        <v>418</v>
      </c>
      <c r="D96" s="1" t="s">
        <v>1726</v>
      </c>
      <c r="E96" s="1" t="s">
        <v>1922</v>
      </c>
      <c r="F96" s="1" t="s">
        <v>1923</v>
      </c>
      <c r="G96" s="1" t="s">
        <v>1954</v>
      </c>
      <c r="H96" s="1">
        <v>2002</v>
      </c>
      <c r="I96" s="1" t="s">
        <v>1977</v>
      </c>
      <c r="J96" s="1" t="s">
        <v>1731</v>
      </c>
      <c r="K96" s="1" t="s">
        <v>1978</v>
      </c>
      <c r="L96" s="1" t="s">
        <v>1741</v>
      </c>
      <c r="M96" s="1" t="s">
        <v>1733</v>
      </c>
      <c r="N96" s="1">
        <v>898.82</v>
      </c>
      <c r="O96" s="1">
        <v>896.88</v>
      </c>
      <c r="P96" s="1">
        <v>450.59</v>
      </c>
      <c r="Q96" s="1"/>
      <c r="R96" s="1"/>
      <c r="S96" s="1"/>
      <c r="T96" s="1">
        <v>896.88</v>
      </c>
      <c r="U96" s="1"/>
      <c r="V96" s="1"/>
      <c r="W96" s="1"/>
      <c r="X96" s="1" t="s">
        <v>1734</v>
      </c>
    </row>
    <row r="97" spans="1:24">
      <c r="A97" s="1">
        <v>96</v>
      </c>
      <c r="B97" s="1" t="s">
        <v>421</v>
      </c>
      <c r="C97" s="1" t="s">
        <v>422</v>
      </c>
      <c r="D97" s="1" t="s">
        <v>1726</v>
      </c>
      <c r="E97" s="1" t="s">
        <v>1922</v>
      </c>
      <c r="F97" s="1" t="s">
        <v>1923</v>
      </c>
      <c r="G97" s="1" t="s">
        <v>1892</v>
      </c>
      <c r="H97" s="1">
        <v>2005</v>
      </c>
      <c r="I97" s="1" t="s">
        <v>1979</v>
      </c>
      <c r="J97" s="1" t="s">
        <v>1731</v>
      </c>
      <c r="K97" s="1" t="s">
        <v>1980</v>
      </c>
      <c r="L97" s="1" t="s">
        <v>1731</v>
      </c>
      <c r="M97" s="1" t="s">
        <v>1733</v>
      </c>
      <c r="N97" s="1">
        <v>168.21</v>
      </c>
      <c r="O97" s="1">
        <v>168.21</v>
      </c>
      <c r="P97" s="1">
        <v>170</v>
      </c>
      <c r="Q97" s="1"/>
      <c r="R97" s="1"/>
      <c r="S97" s="1">
        <v>168.21</v>
      </c>
      <c r="T97" s="1"/>
      <c r="U97" s="1"/>
      <c r="V97" s="1"/>
      <c r="W97" s="1"/>
      <c r="X97" s="1" t="s">
        <v>1734</v>
      </c>
    </row>
    <row r="98" spans="1:24">
      <c r="A98" s="1">
        <v>97</v>
      </c>
      <c r="B98" s="1" t="s">
        <v>424</v>
      </c>
      <c r="C98" s="1" t="s">
        <v>425</v>
      </c>
      <c r="D98" s="1" t="s">
        <v>1726</v>
      </c>
      <c r="E98" s="1" t="s">
        <v>1922</v>
      </c>
      <c r="F98" s="1" t="s">
        <v>1923</v>
      </c>
      <c r="G98" s="1" t="s">
        <v>1735</v>
      </c>
      <c r="H98" s="1">
        <v>2001</v>
      </c>
      <c r="I98" s="1" t="s">
        <v>1981</v>
      </c>
      <c r="J98" s="1" t="s">
        <v>1982</v>
      </c>
      <c r="K98" s="1" t="s">
        <v>1983</v>
      </c>
      <c r="L98" s="1" t="s">
        <v>1731</v>
      </c>
      <c r="M98" s="1" t="s">
        <v>1733</v>
      </c>
      <c r="N98" s="1">
        <v>203.29</v>
      </c>
      <c r="O98" s="1">
        <v>406.58</v>
      </c>
      <c r="P98" s="1">
        <v>0</v>
      </c>
      <c r="Q98" s="1"/>
      <c r="R98" s="1"/>
      <c r="S98" s="1">
        <v>406.58</v>
      </c>
      <c r="T98" s="1"/>
      <c r="U98" s="1"/>
      <c r="V98" s="1"/>
      <c r="W98" s="1"/>
      <c r="X98" s="1" t="s">
        <v>1734</v>
      </c>
    </row>
    <row r="99" spans="1:24">
      <c r="A99" s="1">
        <v>98</v>
      </c>
      <c r="B99" s="1" t="s">
        <v>429</v>
      </c>
      <c r="C99" s="1" t="s">
        <v>430</v>
      </c>
      <c r="D99" s="1" t="s">
        <v>1726</v>
      </c>
      <c r="E99" s="1" t="s">
        <v>1922</v>
      </c>
      <c r="F99" s="1" t="s">
        <v>1923</v>
      </c>
      <c r="G99" s="1" t="s">
        <v>1833</v>
      </c>
      <c r="H99" s="1">
        <v>2001</v>
      </c>
      <c r="I99" s="1" t="s">
        <v>1984</v>
      </c>
      <c r="J99" s="1" t="s">
        <v>1731</v>
      </c>
      <c r="K99" s="1" t="s">
        <v>1985</v>
      </c>
      <c r="L99" s="1" t="s">
        <v>1731</v>
      </c>
      <c r="M99" s="1" t="s">
        <v>1733</v>
      </c>
      <c r="N99" s="1">
        <v>985311.7</v>
      </c>
      <c r="O99" s="1">
        <v>985311.7</v>
      </c>
      <c r="P99" s="1">
        <v>827877</v>
      </c>
      <c r="Q99" s="1">
        <v>985311.7</v>
      </c>
      <c r="R99" s="1"/>
      <c r="S99" s="1"/>
      <c r="T99" s="1"/>
      <c r="U99" s="1"/>
      <c r="V99" s="1"/>
      <c r="W99" s="1"/>
      <c r="X99" s="1" t="s">
        <v>1734</v>
      </c>
    </row>
    <row r="100" spans="1:24">
      <c r="A100" s="1">
        <v>99</v>
      </c>
      <c r="B100" s="1" t="s">
        <v>432</v>
      </c>
      <c r="C100" s="1" t="s">
        <v>433</v>
      </c>
      <c r="D100" s="1" t="s">
        <v>1726</v>
      </c>
      <c r="E100" s="1" t="s">
        <v>1922</v>
      </c>
      <c r="F100" s="1" t="s">
        <v>1923</v>
      </c>
      <c r="G100" s="1" t="s">
        <v>1735</v>
      </c>
      <c r="H100" s="1">
        <v>1999</v>
      </c>
      <c r="I100" s="1" t="s">
        <v>1932</v>
      </c>
      <c r="J100" s="1" t="s">
        <v>1731</v>
      </c>
      <c r="K100" s="1" t="s">
        <v>1986</v>
      </c>
      <c r="L100" s="1" t="s">
        <v>1741</v>
      </c>
      <c r="M100" s="1" t="s">
        <v>1733</v>
      </c>
      <c r="N100" s="1">
        <v>89.19</v>
      </c>
      <c r="O100" s="1">
        <v>89.19</v>
      </c>
      <c r="P100" s="1">
        <v>89</v>
      </c>
      <c r="Q100" s="1"/>
      <c r="R100" s="1"/>
      <c r="S100" s="1"/>
      <c r="T100" s="1">
        <v>89.19</v>
      </c>
      <c r="U100" s="1"/>
      <c r="V100" s="1"/>
      <c r="W100" s="1"/>
      <c r="X100" s="1" t="s">
        <v>1734</v>
      </c>
    </row>
    <row r="101" spans="1:24">
      <c r="A101" s="1">
        <v>100</v>
      </c>
      <c r="B101" s="1" t="s">
        <v>436</v>
      </c>
      <c r="C101" s="1" t="s">
        <v>437</v>
      </c>
      <c r="D101" s="1" t="s">
        <v>1726</v>
      </c>
      <c r="E101" s="1" t="s">
        <v>1922</v>
      </c>
      <c r="F101" s="1" t="s">
        <v>1923</v>
      </c>
      <c r="G101" s="1" t="s">
        <v>1876</v>
      </c>
      <c r="H101" s="1">
        <v>2009</v>
      </c>
      <c r="I101" s="1" t="s">
        <v>1987</v>
      </c>
      <c r="J101" s="1" t="s">
        <v>1988</v>
      </c>
      <c r="K101" s="1" t="s">
        <v>1989</v>
      </c>
      <c r="L101" s="1" t="s">
        <v>1731</v>
      </c>
      <c r="M101" s="1" t="s">
        <v>1733</v>
      </c>
      <c r="N101" s="1">
        <v>169625.7</v>
      </c>
      <c r="O101" s="1">
        <v>3280654</v>
      </c>
      <c r="P101" s="1">
        <v>2664685</v>
      </c>
      <c r="Q101" s="1">
        <v>3280654</v>
      </c>
      <c r="R101" s="1"/>
      <c r="S101" s="1"/>
      <c r="T101" s="1"/>
      <c r="U101" s="1"/>
      <c r="V101" s="1"/>
      <c r="W101" s="1"/>
      <c r="X101" s="1" t="s">
        <v>1734</v>
      </c>
    </row>
    <row r="102" spans="1:24">
      <c r="A102" s="1">
        <v>101</v>
      </c>
      <c r="B102" s="1" t="s">
        <v>439</v>
      </c>
      <c r="C102" s="1" t="s">
        <v>440</v>
      </c>
      <c r="D102" s="1" t="s">
        <v>1726</v>
      </c>
      <c r="E102" s="1" t="s">
        <v>1922</v>
      </c>
      <c r="F102" s="1" t="s">
        <v>1923</v>
      </c>
      <c r="G102" s="1" t="s">
        <v>1845</v>
      </c>
      <c r="H102" s="1">
        <v>2001</v>
      </c>
      <c r="I102" s="1" t="s">
        <v>1984</v>
      </c>
      <c r="J102" s="1" t="s">
        <v>1731</v>
      </c>
      <c r="K102" s="1" t="s">
        <v>1990</v>
      </c>
      <c r="L102" s="1" t="s">
        <v>1731</v>
      </c>
      <c r="M102" s="1" t="s">
        <v>1733</v>
      </c>
      <c r="N102" s="1">
        <v>231552.7</v>
      </c>
      <c r="O102" s="1">
        <v>231541</v>
      </c>
      <c r="P102" s="1">
        <v>230257</v>
      </c>
      <c r="Q102" s="1">
        <v>231541</v>
      </c>
      <c r="R102" s="1"/>
      <c r="S102" s="1"/>
      <c r="T102" s="1"/>
      <c r="U102" s="1"/>
      <c r="V102" s="1"/>
      <c r="W102" s="1"/>
      <c r="X102" s="1" t="s">
        <v>1734</v>
      </c>
    </row>
    <row r="103" spans="1:24">
      <c r="A103" s="1">
        <v>102</v>
      </c>
      <c r="B103" s="1" t="s">
        <v>443</v>
      </c>
      <c r="C103" s="1" t="s">
        <v>444</v>
      </c>
      <c r="D103" s="1" t="s">
        <v>1726</v>
      </c>
      <c r="E103" s="1" t="s">
        <v>1922</v>
      </c>
      <c r="F103" s="1" t="s">
        <v>1923</v>
      </c>
      <c r="G103" s="1" t="s">
        <v>1845</v>
      </c>
      <c r="H103" s="1">
        <v>2001</v>
      </c>
      <c r="I103" s="1" t="s">
        <v>1984</v>
      </c>
      <c r="J103" s="1" t="s">
        <v>1731</v>
      </c>
      <c r="K103" s="1" t="s">
        <v>1991</v>
      </c>
      <c r="L103" s="1" t="s">
        <v>1731</v>
      </c>
      <c r="M103" s="1" t="s">
        <v>1733</v>
      </c>
      <c r="N103" s="1">
        <v>21148.14</v>
      </c>
      <c r="O103" s="1">
        <v>21148.14</v>
      </c>
      <c r="P103" s="1">
        <v>21600</v>
      </c>
      <c r="Q103" s="1">
        <v>21148.14</v>
      </c>
      <c r="R103" s="1"/>
      <c r="S103" s="1"/>
      <c r="T103" s="1"/>
      <c r="U103" s="1"/>
      <c r="V103" s="1"/>
      <c r="W103" s="1"/>
      <c r="X103" s="1" t="s">
        <v>1734</v>
      </c>
    </row>
    <row r="104" spans="1:24">
      <c r="A104" s="1">
        <v>103</v>
      </c>
      <c r="B104" s="1" t="s">
        <v>447</v>
      </c>
      <c r="C104" s="1" t="s">
        <v>448</v>
      </c>
      <c r="D104" s="1" t="s">
        <v>1726</v>
      </c>
      <c r="E104" s="1" t="s">
        <v>1922</v>
      </c>
      <c r="F104" s="1" t="s">
        <v>1923</v>
      </c>
      <c r="G104" s="1" t="s">
        <v>1797</v>
      </c>
      <c r="H104" s="1">
        <v>1989</v>
      </c>
      <c r="I104" s="1" t="s">
        <v>1992</v>
      </c>
      <c r="J104" s="1" t="s">
        <v>1731</v>
      </c>
      <c r="K104" s="1" t="s">
        <v>1993</v>
      </c>
      <c r="L104" s="1" t="s">
        <v>1741</v>
      </c>
      <c r="M104" s="1" t="s">
        <v>1733</v>
      </c>
      <c r="N104" s="1">
        <v>441280.8</v>
      </c>
      <c r="O104" s="1">
        <v>441280.8</v>
      </c>
      <c r="P104" s="1">
        <v>429600</v>
      </c>
      <c r="Q104" s="1">
        <v>441280.8</v>
      </c>
      <c r="R104" s="1"/>
      <c r="S104" s="1"/>
      <c r="T104" s="1"/>
      <c r="U104" s="1"/>
      <c r="V104" s="1"/>
      <c r="W104" s="1"/>
      <c r="X104" s="1" t="s">
        <v>1734</v>
      </c>
    </row>
    <row r="105" spans="1:24">
      <c r="A105" s="1">
        <v>104</v>
      </c>
      <c r="B105" s="1" t="s">
        <v>452</v>
      </c>
      <c r="C105" s="1" t="s">
        <v>453</v>
      </c>
      <c r="D105" s="1" t="s">
        <v>1726</v>
      </c>
      <c r="E105" s="1" t="s">
        <v>1922</v>
      </c>
      <c r="F105" s="1" t="s">
        <v>1923</v>
      </c>
      <c r="G105" s="1" t="s">
        <v>1994</v>
      </c>
      <c r="H105" s="1">
        <v>2001</v>
      </c>
      <c r="I105" s="1" t="s">
        <v>1995</v>
      </c>
      <c r="J105" s="1" t="s">
        <v>1996</v>
      </c>
      <c r="K105" s="1" t="s">
        <v>1997</v>
      </c>
      <c r="L105" s="1" t="s">
        <v>1741</v>
      </c>
      <c r="M105" s="1" t="s">
        <v>1733</v>
      </c>
      <c r="N105" s="1">
        <v>486.37</v>
      </c>
      <c r="O105" s="1">
        <v>973.91</v>
      </c>
      <c r="P105" s="1">
        <v>466.55</v>
      </c>
      <c r="Q105" s="1"/>
      <c r="R105" s="1"/>
      <c r="S105" s="1">
        <v>973.91</v>
      </c>
      <c r="T105" s="1"/>
      <c r="U105" s="1"/>
      <c r="V105" s="1"/>
      <c r="W105" s="1"/>
      <c r="X105" s="1" t="s">
        <v>1734</v>
      </c>
    </row>
    <row r="106" spans="1:24">
      <c r="A106" s="1">
        <v>105</v>
      </c>
      <c r="B106" s="1" t="s">
        <v>455</v>
      </c>
      <c r="C106" s="1" t="s">
        <v>456</v>
      </c>
      <c r="D106" s="1" t="s">
        <v>1726</v>
      </c>
      <c r="E106" s="1" t="s">
        <v>1922</v>
      </c>
      <c r="F106" s="1" t="s">
        <v>1923</v>
      </c>
      <c r="G106" s="1" t="s">
        <v>1854</v>
      </c>
      <c r="H106" s="1">
        <v>2001</v>
      </c>
      <c r="I106" s="1" t="s">
        <v>1998</v>
      </c>
      <c r="J106" s="1" t="s">
        <v>1999</v>
      </c>
      <c r="K106" s="1" t="s">
        <v>2000</v>
      </c>
      <c r="L106" s="1" t="s">
        <v>1731</v>
      </c>
      <c r="M106" s="1" t="s">
        <v>1733</v>
      </c>
      <c r="N106" s="1">
        <v>661.01</v>
      </c>
      <c r="O106" s="1">
        <v>661.01</v>
      </c>
      <c r="P106" s="1">
        <v>0</v>
      </c>
      <c r="Q106" s="1"/>
      <c r="R106" s="1">
        <v>661.01</v>
      </c>
      <c r="S106" s="1"/>
      <c r="T106" s="1"/>
      <c r="U106" s="1"/>
      <c r="V106" s="1"/>
      <c r="W106" s="1"/>
      <c r="X106" s="1" t="s">
        <v>1734</v>
      </c>
    </row>
    <row r="107" spans="1:24">
      <c r="A107" s="1">
        <v>106</v>
      </c>
      <c r="B107" s="1" t="s">
        <v>458</v>
      </c>
      <c r="C107" s="1" t="s">
        <v>459</v>
      </c>
      <c r="D107" s="1" t="s">
        <v>1726</v>
      </c>
      <c r="E107" s="1" t="s">
        <v>1922</v>
      </c>
      <c r="F107" s="1" t="s">
        <v>1923</v>
      </c>
      <c r="G107" s="1" t="s">
        <v>1833</v>
      </c>
      <c r="H107" s="1">
        <v>1989</v>
      </c>
      <c r="I107" s="1" t="s">
        <v>2001</v>
      </c>
      <c r="J107" s="1" t="s">
        <v>1731</v>
      </c>
      <c r="K107" s="1" t="s">
        <v>2002</v>
      </c>
      <c r="L107" s="1" t="s">
        <v>1731</v>
      </c>
      <c r="M107" s="1" t="s">
        <v>1733</v>
      </c>
      <c r="N107" s="1">
        <v>865116.2</v>
      </c>
      <c r="O107" s="1">
        <v>865116.2</v>
      </c>
      <c r="P107" s="1">
        <v>1020000</v>
      </c>
      <c r="Q107" s="1">
        <v>865116.2</v>
      </c>
      <c r="R107" s="1"/>
      <c r="S107" s="1"/>
      <c r="T107" s="1"/>
      <c r="U107" s="1"/>
      <c r="V107" s="1"/>
      <c r="W107" s="1"/>
      <c r="X107" s="1" t="s">
        <v>1734</v>
      </c>
    </row>
    <row r="108" spans="1:24">
      <c r="A108" s="1">
        <v>107</v>
      </c>
      <c r="B108" s="1" t="s">
        <v>463</v>
      </c>
      <c r="C108" s="1" t="s">
        <v>464</v>
      </c>
      <c r="D108" s="1" t="s">
        <v>1726</v>
      </c>
      <c r="E108" s="1" t="s">
        <v>1922</v>
      </c>
      <c r="F108" s="1" t="s">
        <v>1923</v>
      </c>
      <c r="G108" s="1" t="s">
        <v>1879</v>
      </c>
      <c r="H108" s="1">
        <v>1989</v>
      </c>
      <c r="I108" s="1" t="s">
        <v>2003</v>
      </c>
      <c r="J108" s="1" t="s">
        <v>1731</v>
      </c>
      <c r="K108" s="1" t="s">
        <v>2004</v>
      </c>
      <c r="L108" s="1" t="s">
        <v>1731</v>
      </c>
      <c r="M108" s="1" t="s">
        <v>1733</v>
      </c>
      <c r="N108" s="1">
        <v>460356.5</v>
      </c>
      <c r="O108" s="1">
        <v>460356.5</v>
      </c>
      <c r="P108" s="1">
        <v>412000</v>
      </c>
      <c r="Q108" s="1">
        <v>460356.5</v>
      </c>
      <c r="R108" s="1"/>
      <c r="S108" s="1"/>
      <c r="T108" s="1"/>
      <c r="U108" s="1"/>
      <c r="V108" s="1"/>
      <c r="W108" s="1"/>
      <c r="X108" s="1" t="s">
        <v>1734</v>
      </c>
    </row>
    <row r="109" spans="1:24">
      <c r="A109" s="1">
        <v>108</v>
      </c>
      <c r="B109" s="1" t="s">
        <v>467</v>
      </c>
      <c r="C109" s="1" t="s">
        <v>468</v>
      </c>
      <c r="D109" s="1" t="s">
        <v>1726</v>
      </c>
      <c r="E109" s="1" t="s">
        <v>1922</v>
      </c>
      <c r="F109" s="1" t="s">
        <v>1923</v>
      </c>
      <c r="G109" s="1" t="s">
        <v>1833</v>
      </c>
      <c r="H109" s="1">
        <v>1989</v>
      </c>
      <c r="I109" s="1" t="s">
        <v>2005</v>
      </c>
      <c r="J109" s="1" t="s">
        <v>1731</v>
      </c>
      <c r="K109" s="1" t="s">
        <v>2006</v>
      </c>
      <c r="L109" s="1" t="s">
        <v>1805</v>
      </c>
      <c r="M109" s="1" t="s">
        <v>1733</v>
      </c>
      <c r="N109" s="1">
        <v>1944159</v>
      </c>
      <c r="O109" s="1">
        <v>1934129</v>
      </c>
      <c r="P109" s="1">
        <v>1573100</v>
      </c>
      <c r="Q109" s="1">
        <v>1934129</v>
      </c>
      <c r="R109" s="1"/>
      <c r="S109" s="1"/>
      <c r="T109" s="1"/>
      <c r="U109" s="1"/>
      <c r="V109" s="1"/>
      <c r="W109" s="1"/>
      <c r="X109" s="1" t="s">
        <v>1734</v>
      </c>
    </row>
    <row r="110" spans="1:24">
      <c r="A110" s="1">
        <v>109</v>
      </c>
      <c r="B110" s="1" t="s">
        <v>469</v>
      </c>
      <c r="C110" s="1" t="s">
        <v>470</v>
      </c>
      <c r="D110" s="1" t="s">
        <v>1726</v>
      </c>
      <c r="E110" s="1" t="s">
        <v>1922</v>
      </c>
      <c r="F110" s="1" t="s">
        <v>1923</v>
      </c>
      <c r="G110" s="1" t="s">
        <v>1854</v>
      </c>
      <c r="H110" s="1">
        <v>2012</v>
      </c>
      <c r="I110" s="1" t="s">
        <v>2007</v>
      </c>
      <c r="J110" s="1" t="s">
        <v>1956</v>
      </c>
      <c r="K110" s="1" t="s">
        <v>2008</v>
      </c>
      <c r="L110" s="1" t="s">
        <v>1741</v>
      </c>
      <c r="M110" s="1" t="s">
        <v>1733</v>
      </c>
      <c r="N110" s="1">
        <v>38918.410000000003</v>
      </c>
      <c r="O110" s="1">
        <v>77248.31</v>
      </c>
      <c r="P110" s="1">
        <v>38330.94</v>
      </c>
      <c r="Q110" s="1"/>
      <c r="R110" s="1">
        <v>77248.31</v>
      </c>
      <c r="S110" s="1"/>
      <c r="T110" s="1"/>
      <c r="U110" s="1"/>
      <c r="V110" s="1"/>
      <c r="W110" s="1"/>
      <c r="X110" s="1" t="s">
        <v>1734</v>
      </c>
    </row>
    <row r="111" spans="1:24">
      <c r="A111" s="1">
        <v>110</v>
      </c>
      <c r="B111" s="1" t="s">
        <v>475</v>
      </c>
      <c r="C111" s="1" t="s">
        <v>476</v>
      </c>
      <c r="D111" s="1" t="s">
        <v>1726</v>
      </c>
      <c r="E111" s="1" t="s">
        <v>1922</v>
      </c>
      <c r="F111" s="1" t="s">
        <v>1923</v>
      </c>
      <c r="G111" s="1" t="s">
        <v>1968</v>
      </c>
      <c r="H111" s="1">
        <v>2010</v>
      </c>
      <c r="I111" s="1" t="s">
        <v>2009</v>
      </c>
      <c r="J111" s="1" t="s">
        <v>2010</v>
      </c>
      <c r="K111" s="1" t="s">
        <v>2011</v>
      </c>
      <c r="L111" s="1" t="s">
        <v>1731</v>
      </c>
      <c r="M111" s="1" t="s">
        <v>1733</v>
      </c>
      <c r="N111" s="1">
        <v>100084.1</v>
      </c>
      <c r="O111" s="1">
        <v>374383.3</v>
      </c>
      <c r="P111" s="1">
        <v>280000</v>
      </c>
      <c r="Q111" s="1">
        <v>374383.3</v>
      </c>
      <c r="R111" s="1"/>
      <c r="S111" s="1"/>
      <c r="T111" s="1"/>
      <c r="U111" s="1"/>
      <c r="V111" s="1"/>
      <c r="W111" s="1"/>
      <c r="X111" s="1" t="s">
        <v>1734</v>
      </c>
    </row>
    <row r="112" spans="1:24">
      <c r="A112" s="1">
        <v>111</v>
      </c>
      <c r="B112" s="1" t="s">
        <v>478</v>
      </c>
      <c r="C112" s="1" t="s">
        <v>479</v>
      </c>
      <c r="D112" s="1" t="s">
        <v>1726</v>
      </c>
      <c r="E112" s="1" t="s">
        <v>1922</v>
      </c>
      <c r="F112" s="1" t="s">
        <v>1923</v>
      </c>
      <c r="G112" s="1" t="s">
        <v>1797</v>
      </c>
      <c r="H112" s="1">
        <v>1998</v>
      </c>
      <c r="I112" s="1" t="s">
        <v>2012</v>
      </c>
      <c r="J112" s="1" t="s">
        <v>1731</v>
      </c>
      <c r="K112" s="1" t="s">
        <v>2013</v>
      </c>
      <c r="L112" s="1" t="s">
        <v>1805</v>
      </c>
      <c r="M112" s="1" t="s">
        <v>1733</v>
      </c>
      <c r="N112" s="1">
        <v>139813.9</v>
      </c>
      <c r="O112" s="1">
        <v>139813</v>
      </c>
      <c r="P112" s="1">
        <v>141400</v>
      </c>
      <c r="Q112" s="1">
        <v>139813</v>
      </c>
      <c r="R112" s="1"/>
      <c r="S112" s="1"/>
      <c r="T112" s="1"/>
      <c r="U112" s="1"/>
      <c r="V112" s="1"/>
      <c r="W112" s="1"/>
      <c r="X112" s="1" t="s">
        <v>1734</v>
      </c>
    </row>
    <row r="113" spans="1:24">
      <c r="A113" s="1">
        <v>112</v>
      </c>
      <c r="B113" s="1" t="s">
        <v>480</v>
      </c>
      <c r="C113" s="1" t="s">
        <v>481</v>
      </c>
      <c r="D113" s="1" t="s">
        <v>1726</v>
      </c>
      <c r="E113" s="1" t="s">
        <v>1922</v>
      </c>
      <c r="F113" s="1" t="s">
        <v>1923</v>
      </c>
      <c r="G113" s="1" t="s">
        <v>1968</v>
      </c>
      <c r="H113" s="1">
        <v>1984</v>
      </c>
      <c r="I113" s="1" t="s">
        <v>2014</v>
      </c>
      <c r="J113" s="1" t="s">
        <v>1731</v>
      </c>
      <c r="K113" s="1" t="s">
        <v>2015</v>
      </c>
      <c r="L113" s="1" t="s">
        <v>1741</v>
      </c>
      <c r="M113" s="1" t="s">
        <v>1733</v>
      </c>
      <c r="N113" s="1">
        <v>222160.1</v>
      </c>
      <c r="O113" s="1">
        <v>222160.1</v>
      </c>
      <c r="P113" s="1">
        <v>215000</v>
      </c>
      <c r="Q113" s="1">
        <v>222160.1</v>
      </c>
      <c r="R113" s="1"/>
      <c r="S113" s="1"/>
      <c r="T113" s="1"/>
      <c r="U113" s="1"/>
      <c r="V113" s="1"/>
      <c r="W113" s="1"/>
      <c r="X113" s="1" t="s">
        <v>1734</v>
      </c>
    </row>
    <row r="114" spans="1:24">
      <c r="A114" s="1">
        <v>113</v>
      </c>
      <c r="B114" s="1" t="s">
        <v>484</v>
      </c>
      <c r="C114" s="1" t="s">
        <v>485</v>
      </c>
      <c r="D114" s="1" t="s">
        <v>1726</v>
      </c>
      <c r="E114" s="1" t="s">
        <v>1922</v>
      </c>
      <c r="F114" s="1" t="s">
        <v>1923</v>
      </c>
      <c r="G114" s="1" t="s">
        <v>1833</v>
      </c>
      <c r="H114" s="1">
        <v>2002</v>
      </c>
      <c r="I114" s="1" t="s">
        <v>2016</v>
      </c>
      <c r="J114" s="1" t="s">
        <v>1731</v>
      </c>
      <c r="K114" s="1" t="s">
        <v>2017</v>
      </c>
      <c r="L114" s="1" t="s">
        <v>1741</v>
      </c>
      <c r="M114" s="1" t="s">
        <v>1733</v>
      </c>
      <c r="N114" s="1">
        <v>1136587</v>
      </c>
      <c r="O114" s="1">
        <v>1136664</v>
      </c>
      <c r="P114" s="1">
        <v>569428.4</v>
      </c>
      <c r="Q114" s="1">
        <v>1136664</v>
      </c>
      <c r="R114" s="1"/>
      <c r="S114" s="1"/>
      <c r="T114" s="1"/>
      <c r="U114" s="1"/>
      <c r="V114" s="1"/>
      <c r="W114" s="1"/>
      <c r="X114" s="1" t="s">
        <v>1734</v>
      </c>
    </row>
    <row r="115" spans="1:24">
      <c r="A115" s="1">
        <v>114</v>
      </c>
      <c r="B115" s="1" t="s">
        <v>488</v>
      </c>
      <c r="C115" s="1" t="s">
        <v>489</v>
      </c>
      <c r="D115" s="1" t="s">
        <v>1726</v>
      </c>
      <c r="E115" s="1" t="s">
        <v>1922</v>
      </c>
      <c r="F115" s="1" t="s">
        <v>1923</v>
      </c>
      <c r="G115" s="1" t="s">
        <v>1845</v>
      </c>
      <c r="H115" s="1">
        <v>1988</v>
      </c>
      <c r="I115" s="1" t="s">
        <v>2018</v>
      </c>
      <c r="J115" s="1" t="s">
        <v>1731</v>
      </c>
      <c r="K115" s="1" t="s">
        <v>1991</v>
      </c>
      <c r="L115" s="1" t="s">
        <v>1731</v>
      </c>
      <c r="M115" s="1" t="s">
        <v>1733</v>
      </c>
      <c r="N115" s="1">
        <v>176367.9</v>
      </c>
      <c r="O115" s="1">
        <v>176367.9</v>
      </c>
      <c r="P115" s="1">
        <v>173475</v>
      </c>
      <c r="Q115" s="1">
        <v>176367.9</v>
      </c>
      <c r="R115" s="1"/>
      <c r="S115" s="1"/>
      <c r="T115" s="1"/>
      <c r="U115" s="1"/>
      <c r="V115" s="1"/>
      <c r="W115" s="1"/>
      <c r="X115" s="1" t="s">
        <v>1734</v>
      </c>
    </row>
    <row r="116" spans="1:24">
      <c r="A116" s="1">
        <v>115</v>
      </c>
      <c r="B116" s="1" t="s">
        <v>490</v>
      </c>
      <c r="C116" s="1" t="s">
        <v>491</v>
      </c>
      <c r="D116" s="1" t="s">
        <v>1726</v>
      </c>
      <c r="E116" s="1" t="s">
        <v>1922</v>
      </c>
      <c r="F116" s="1" t="s">
        <v>1923</v>
      </c>
      <c r="G116" s="1" t="s">
        <v>1833</v>
      </c>
      <c r="H116" s="1">
        <v>1988</v>
      </c>
      <c r="I116" s="1" t="s">
        <v>2019</v>
      </c>
      <c r="J116" s="1" t="s">
        <v>1731</v>
      </c>
      <c r="K116" s="1" t="s">
        <v>2020</v>
      </c>
      <c r="L116" s="1" t="s">
        <v>1741</v>
      </c>
      <c r="M116" s="1" t="s">
        <v>1733</v>
      </c>
      <c r="N116" s="1">
        <v>256125.9</v>
      </c>
      <c r="O116" s="1">
        <v>256125.9</v>
      </c>
      <c r="P116" s="1">
        <v>256000</v>
      </c>
      <c r="Q116" s="1">
        <v>256125.9</v>
      </c>
      <c r="R116" s="1"/>
      <c r="S116" s="1"/>
      <c r="T116" s="1"/>
      <c r="U116" s="1"/>
      <c r="V116" s="1"/>
      <c r="W116" s="1"/>
      <c r="X116" s="1" t="s">
        <v>1734</v>
      </c>
    </row>
    <row r="117" spans="1:24">
      <c r="A117" s="1">
        <v>116</v>
      </c>
      <c r="B117" s="1" t="s">
        <v>493</v>
      </c>
      <c r="C117" s="1" t="s">
        <v>494</v>
      </c>
      <c r="D117" s="1" t="s">
        <v>1726</v>
      </c>
      <c r="E117" s="1" t="s">
        <v>1922</v>
      </c>
      <c r="F117" s="1" t="s">
        <v>1923</v>
      </c>
      <c r="G117" s="1" t="s">
        <v>1954</v>
      </c>
      <c r="H117" s="1">
        <v>1990</v>
      </c>
      <c r="I117" s="1" t="s">
        <v>2021</v>
      </c>
      <c r="J117" s="1" t="s">
        <v>1731</v>
      </c>
      <c r="K117" s="1" t="s">
        <v>2022</v>
      </c>
      <c r="L117" s="1" t="s">
        <v>1731</v>
      </c>
      <c r="M117" s="1" t="s">
        <v>1733</v>
      </c>
      <c r="N117" s="1">
        <v>2817.34</v>
      </c>
      <c r="O117" s="1">
        <v>2817.34</v>
      </c>
      <c r="P117" s="1">
        <v>2830</v>
      </c>
      <c r="Q117" s="1"/>
      <c r="R117" s="1"/>
      <c r="S117" s="1"/>
      <c r="T117" s="1">
        <v>2817.34</v>
      </c>
      <c r="U117" s="1"/>
      <c r="V117" s="1"/>
      <c r="W117" s="1"/>
      <c r="X117" s="1" t="s">
        <v>1734</v>
      </c>
    </row>
    <row r="118" spans="1:24">
      <c r="A118" s="1">
        <v>117</v>
      </c>
      <c r="B118" s="1" t="s">
        <v>497</v>
      </c>
      <c r="C118" s="1" t="s">
        <v>498</v>
      </c>
      <c r="D118" s="1" t="s">
        <v>1726</v>
      </c>
      <c r="E118" s="1" t="s">
        <v>1922</v>
      </c>
      <c r="F118" s="1" t="s">
        <v>1923</v>
      </c>
      <c r="G118" s="1" t="s">
        <v>1797</v>
      </c>
      <c r="H118" s="1">
        <v>1974</v>
      </c>
      <c r="I118" s="1" t="s">
        <v>2023</v>
      </c>
      <c r="J118" s="1" t="s">
        <v>2024</v>
      </c>
      <c r="K118" s="1" t="s">
        <v>2025</v>
      </c>
      <c r="L118" s="1" t="s">
        <v>1741</v>
      </c>
      <c r="M118" s="1" t="s">
        <v>1733</v>
      </c>
      <c r="N118" s="1">
        <v>525056.1</v>
      </c>
      <c r="O118" s="1">
        <v>1074132</v>
      </c>
      <c r="P118" s="1">
        <v>544927</v>
      </c>
      <c r="Q118" s="1">
        <v>1074132</v>
      </c>
      <c r="R118" s="1"/>
      <c r="S118" s="1"/>
      <c r="T118" s="1"/>
      <c r="U118" s="1"/>
      <c r="V118" s="1"/>
      <c r="W118" s="1"/>
      <c r="X118" s="1" t="s">
        <v>1734</v>
      </c>
    </row>
    <row r="119" spans="1:24">
      <c r="A119" s="1">
        <v>118</v>
      </c>
      <c r="B119" s="1" t="s">
        <v>501</v>
      </c>
      <c r="C119" s="1" t="s">
        <v>502</v>
      </c>
      <c r="D119" s="1" t="s">
        <v>1726</v>
      </c>
      <c r="E119" s="1" t="s">
        <v>1922</v>
      </c>
      <c r="F119" s="1" t="s">
        <v>1923</v>
      </c>
      <c r="G119" s="1" t="s">
        <v>1797</v>
      </c>
      <c r="H119" s="1">
        <v>1989</v>
      </c>
      <c r="I119" s="1" t="s">
        <v>2026</v>
      </c>
      <c r="J119" s="1" t="s">
        <v>1731</v>
      </c>
      <c r="K119" s="1" t="s">
        <v>2013</v>
      </c>
      <c r="L119" s="1" t="s">
        <v>1731</v>
      </c>
      <c r="M119" s="1" t="s">
        <v>1733</v>
      </c>
      <c r="N119" s="1">
        <v>196501.3</v>
      </c>
      <c r="O119" s="1">
        <v>196501.3</v>
      </c>
      <c r="P119" s="1">
        <v>190000</v>
      </c>
      <c r="Q119" s="1">
        <v>196501.3</v>
      </c>
      <c r="R119" s="1"/>
      <c r="S119" s="1"/>
      <c r="T119" s="1"/>
      <c r="U119" s="1"/>
      <c r="V119" s="1"/>
      <c r="W119" s="1"/>
      <c r="X119" s="1" t="s">
        <v>1734</v>
      </c>
    </row>
    <row r="120" spans="1:24">
      <c r="A120" s="1">
        <v>119</v>
      </c>
      <c r="B120" s="1" t="s">
        <v>505</v>
      </c>
      <c r="C120" s="1" t="s">
        <v>506</v>
      </c>
      <c r="D120" s="1" t="s">
        <v>1726</v>
      </c>
      <c r="E120" s="1" t="s">
        <v>1922</v>
      </c>
      <c r="F120" s="1" t="s">
        <v>1923</v>
      </c>
      <c r="G120" s="1" t="s">
        <v>1781</v>
      </c>
      <c r="H120" s="1">
        <v>1968</v>
      </c>
      <c r="I120" s="1" t="s">
        <v>1924</v>
      </c>
      <c r="J120" s="1" t="s">
        <v>1731</v>
      </c>
      <c r="K120" s="1" t="s">
        <v>2027</v>
      </c>
      <c r="L120" s="1" t="s">
        <v>1731</v>
      </c>
      <c r="M120" s="1" t="s">
        <v>1733</v>
      </c>
      <c r="N120" s="1">
        <v>3802.47</v>
      </c>
      <c r="O120" s="1">
        <v>3802.47</v>
      </c>
      <c r="P120" s="1">
        <v>3495</v>
      </c>
      <c r="Q120" s="1"/>
      <c r="R120" s="1"/>
      <c r="S120" s="1"/>
      <c r="T120" s="1">
        <v>3802.47</v>
      </c>
      <c r="U120" s="1"/>
      <c r="V120" s="1"/>
      <c r="W120" s="1"/>
      <c r="X120" s="1" t="s">
        <v>1734</v>
      </c>
    </row>
    <row r="121" spans="1:24">
      <c r="A121" s="1">
        <v>120</v>
      </c>
      <c r="B121" s="1" t="s">
        <v>508</v>
      </c>
      <c r="C121" s="1" t="s">
        <v>509</v>
      </c>
      <c r="D121" s="1" t="s">
        <v>1726</v>
      </c>
      <c r="E121" s="1" t="s">
        <v>1922</v>
      </c>
      <c r="F121" s="1" t="s">
        <v>1923</v>
      </c>
      <c r="G121" s="1" t="s">
        <v>1833</v>
      </c>
      <c r="H121" s="1">
        <v>1989</v>
      </c>
      <c r="I121" s="1" t="s">
        <v>2028</v>
      </c>
      <c r="J121" s="1" t="s">
        <v>1731</v>
      </c>
      <c r="K121" s="1" t="s">
        <v>2020</v>
      </c>
      <c r="L121" s="1" t="s">
        <v>1741</v>
      </c>
      <c r="M121" s="1" t="s">
        <v>1733</v>
      </c>
      <c r="N121" s="1">
        <v>368945.8</v>
      </c>
      <c r="O121" s="1">
        <v>368945.8</v>
      </c>
      <c r="P121" s="1">
        <v>370000</v>
      </c>
      <c r="Q121" s="1">
        <v>368945.8</v>
      </c>
      <c r="R121" s="1"/>
      <c r="S121" s="1"/>
      <c r="T121" s="1"/>
      <c r="U121" s="1"/>
      <c r="V121" s="1"/>
      <c r="W121" s="1"/>
      <c r="X121" s="1" t="s">
        <v>1734</v>
      </c>
    </row>
    <row r="122" spans="1:24">
      <c r="A122" s="1">
        <v>121</v>
      </c>
      <c r="B122" s="1" t="s">
        <v>512</v>
      </c>
      <c r="C122" s="1" t="s">
        <v>513</v>
      </c>
      <c r="D122" s="1" t="s">
        <v>1726</v>
      </c>
      <c r="E122" s="1" t="s">
        <v>1922</v>
      </c>
      <c r="F122" s="1" t="s">
        <v>1923</v>
      </c>
      <c r="G122" s="1" t="s">
        <v>1745</v>
      </c>
      <c r="H122" s="1">
        <v>1986</v>
      </c>
      <c r="I122" s="1" t="s">
        <v>2029</v>
      </c>
      <c r="J122" s="1" t="s">
        <v>1731</v>
      </c>
      <c r="K122" s="1" t="s">
        <v>2030</v>
      </c>
      <c r="L122" s="1" t="s">
        <v>1731</v>
      </c>
      <c r="M122" s="1" t="s">
        <v>1733</v>
      </c>
      <c r="N122" s="1">
        <v>495.98</v>
      </c>
      <c r="O122" s="1">
        <v>495.98</v>
      </c>
      <c r="P122" s="1">
        <v>493</v>
      </c>
      <c r="Q122" s="1"/>
      <c r="R122" s="1"/>
      <c r="S122" s="1"/>
      <c r="T122" s="1">
        <v>495.98</v>
      </c>
      <c r="U122" s="1"/>
      <c r="V122" s="1"/>
      <c r="W122" s="1"/>
      <c r="X122" s="1" t="s">
        <v>1734</v>
      </c>
    </row>
    <row r="123" spans="1:24">
      <c r="A123" s="1">
        <v>122</v>
      </c>
      <c r="B123" s="1" t="s">
        <v>516</v>
      </c>
      <c r="C123" s="1" t="s">
        <v>517</v>
      </c>
      <c r="D123" s="1" t="s">
        <v>1726</v>
      </c>
      <c r="E123" s="1" t="s">
        <v>1922</v>
      </c>
      <c r="F123" s="1" t="s">
        <v>1923</v>
      </c>
      <c r="G123" s="1" t="s">
        <v>1994</v>
      </c>
      <c r="H123" s="1">
        <v>2003</v>
      </c>
      <c r="I123" s="1" t="s">
        <v>2031</v>
      </c>
      <c r="J123" s="1" t="s">
        <v>1731</v>
      </c>
      <c r="K123" s="1" t="s">
        <v>2032</v>
      </c>
      <c r="L123" s="1" t="s">
        <v>1731</v>
      </c>
      <c r="M123" s="1" t="s">
        <v>1733</v>
      </c>
      <c r="N123" s="1">
        <v>2009.9</v>
      </c>
      <c r="O123" s="1">
        <v>2009.9</v>
      </c>
      <c r="P123" s="1">
        <v>2009.49</v>
      </c>
      <c r="Q123" s="1"/>
      <c r="R123" s="1"/>
      <c r="S123" s="1">
        <v>2009.9</v>
      </c>
      <c r="T123" s="1"/>
      <c r="U123" s="1"/>
      <c r="V123" s="1"/>
      <c r="W123" s="1"/>
      <c r="X123" s="1" t="s">
        <v>1734</v>
      </c>
    </row>
    <row r="124" spans="1:24">
      <c r="A124" s="1">
        <v>123</v>
      </c>
      <c r="B124" s="1" t="s">
        <v>518</v>
      </c>
      <c r="C124" s="1" t="s">
        <v>519</v>
      </c>
      <c r="D124" s="1" t="s">
        <v>1726</v>
      </c>
      <c r="E124" s="1" t="s">
        <v>1922</v>
      </c>
      <c r="F124" s="1" t="s">
        <v>1923</v>
      </c>
      <c r="G124" s="1" t="s">
        <v>1735</v>
      </c>
      <c r="H124" s="1">
        <v>1968</v>
      </c>
      <c r="I124" s="1" t="s">
        <v>2033</v>
      </c>
      <c r="J124" s="1" t="s">
        <v>1731</v>
      </c>
      <c r="K124" s="1" t="s">
        <v>2034</v>
      </c>
      <c r="L124" s="1" t="s">
        <v>1741</v>
      </c>
      <c r="M124" s="1" t="s">
        <v>1733</v>
      </c>
      <c r="N124" s="1">
        <v>335.37</v>
      </c>
      <c r="O124" s="1">
        <v>335.37</v>
      </c>
      <c r="P124" s="1">
        <v>335</v>
      </c>
      <c r="Q124" s="1"/>
      <c r="R124" s="1"/>
      <c r="S124" s="1"/>
      <c r="T124" s="1">
        <v>335.37</v>
      </c>
      <c r="U124" s="1"/>
      <c r="V124" s="1"/>
      <c r="W124" s="1"/>
      <c r="X124" s="1" t="s">
        <v>1734</v>
      </c>
    </row>
    <row r="125" spans="1:24">
      <c r="A125" s="1">
        <v>124</v>
      </c>
      <c r="B125" s="1" t="s">
        <v>522</v>
      </c>
      <c r="C125" s="1" t="s">
        <v>523</v>
      </c>
      <c r="D125" s="1" t="s">
        <v>1726</v>
      </c>
      <c r="E125" s="1" t="s">
        <v>1922</v>
      </c>
      <c r="F125" s="1" t="s">
        <v>1923</v>
      </c>
      <c r="G125" s="1" t="s">
        <v>1794</v>
      </c>
      <c r="H125" s="1">
        <v>1968</v>
      </c>
      <c r="I125" s="1" t="s">
        <v>1946</v>
      </c>
      <c r="J125" s="1" t="s">
        <v>1731</v>
      </c>
      <c r="K125" s="1" t="s">
        <v>2035</v>
      </c>
      <c r="L125" s="1" t="s">
        <v>1741</v>
      </c>
      <c r="M125" s="1" t="s">
        <v>1733</v>
      </c>
      <c r="N125" s="1">
        <v>1333.6</v>
      </c>
      <c r="O125" s="1">
        <v>1333.6</v>
      </c>
      <c r="P125" s="1">
        <v>1328</v>
      </c>
      <c r="Q125" s="1"/>
      <c r="R125" s="1"/>
      <c r="S125" s="1"/>
      <c r="T125" s="1">
        <v>1333.6</v>
      </c>
      <c r="U125" s="1"/>
      <c r="V125" s="1"/>
      <c r="W125" s="1"/>
      <c r="X125" s="1" t="s">
        <v>1734</v>
      </c>
    </row>
    <row r="126" spans="1:24">
      <c r="A126" s="1">
        <v>125</v>
      </c>
      <c r="B126" s="1" t="s">
        <v>525</v>
      </c>
      <c r="C126" s="1" t="s">
        <v>526</v>
      </c>
      <c r="D126" s="1" t="s">
        <v>1726</v>
      </c>
      <c r="E126" s="1" t="s">
        <v>1922</v>
      </c>
      <c r="F126" s="1" t="s">
        <v>1923</v>
      </c>
      <c r="G126" s="1" t="s">
        <v>1781</v>
      </c>
      <c r="H126" s="1">
        <v>2004</v>
      </c>
      <c r="I126" s="1" t="s">
        <v>2036</v>
      </c>
      <c r="J126" s="1" t="s">
        <v>1731</v>
      </c>
      <c r="K126" s="1" t="s">
        <v>2037</v>
      </c>
      <c r="L126" s="1" t="s">
        <v>1731</v>
      </c>
      <c r="M126" s="1" t="s">
        <v>1733</v>
      </c>
      <c r="N126" s="1">
        <v>150.61000000000001</v>
      </c>
      <c r="O126" s="1">
        <v>150.61000000000001</v>
      </c>
      <c r="P126" s="1">
        <v>124</v>
      </c>
      <c r="Q126" s="1"/>
      <c r="R126" s="1"/>
      <c r="S126" s="1"/>
      <c r="T126" s="1">
        <v>150.61000000000001</v>
      </c>
      <c r="U126" s="1"/>
      <c r="V126" s="1"/>
      <c r="W126" s="1"/>
      <c r="X126" s="1" t="s">
        <v>1734</v>
      </c>
    </row>
    <row r="127" spans="1:24">
      <c r="A127" s="1">
        <v>126</v>
      </c>
      <c r="B127" s="1" t="s">
        <v>528</v>
      </c>
      <c r="C127" s="1" t="s">
        <v>529</v>
      </c>
      <c r="D127" s="1" t="s">
        <v>1726</v>
      </c>
      <c r="E127" s="1" t="s">
        <v>1922</v>
      </c>
      <c r="F127" s="1" t="s">
        <v>1923</v>
      </c>
      <c r="G127" s="1" t="s">
        <v>1750</v>
      </c>
      <c r="H127" s="1">
        <v>2004</v>
      </c>
      <c r="I127" s="1" t="s">
        <v>2036</v>
      </c>
      <c r="J127" s="1" t="s">
        <v>1731</v>
      </c>
      <c r="K127" s="1" t="s">
        <v>2038</v>
      </c>
      <c r="L127" s="1" t="s">
        <v>1741</v>
      </c>
      <c r="M127" s="1" t="s">
        <v>1733</v>
      </c>
      <c r="N127" s="1">
        <v>114.62</v>
      </c>
      <c r="O127" s="1">
        <v>114.62</v>
      </c>
      <c r="P127" s="1">
        <v>103</v>
      </c>
      <c r="Q127" s="1"/>
      <c r="R127" s="1"/>
      <c r="S127" s="1"/>
      <c r="T127" s="1">
        <v>114.62</v>
      </c>
      <c r="U127" s="1"/>
      <c r="V127" s="1"/>
      <c r="W127" s="1"/>
      <c r="X127" s="1" t="s">
        <v>1734</v>
      </c>
    </row>
    <row r="128" spans="1:24">
      <c r="A128" s="1">
        <v>127</v>
      </c>
      <c r="B128" s="1" t="s">
        <v>531</v>
      </c>
      <c r="C128" s="1" t="s">
        <v>532</v>
      </c>
      <c r="D128" s="1" t="s">
        <v>1726</v>
      </c>
      <c r="E128" s="1" t="s">
        <v>1922</v>
      </c>
      <c r="F128" s="1" t="s">
        <v>1923</v>
      </c>
      <c r="G128" s="1" t="s">
        <v>1794</v>
      </c>
      <c r="H128" s="1">
        <v>1968</v>
      </c>
      <c r="I128" s="1" t="s">
        <v>1946</v>
      </c>
      <c r="J128" s="1" t="s">
        <v>2039</v>
      </c>
      <c r="K128" s="1" t="s">
        <v>2040</v>
      </c>
      <c r="L128" s="1" t="s">
        <v>1741</v>
      </c>
      <c r="M128" s="1" t="s">
        <v>1733</v>
      </c>
      <c r="N128" s="1">
        <v>1615.58</v>
      </c>
      <c r="O128" s="1">
        <v>3231.16</v>
      </c>
      <c r="P128" s="1">
        <v>1606</v>
      </c>
      <c r="Q128" s="1"/>
      <c r="R128" s="1"/>
      <c r="S128" s="1"/>
      <c r="T128" s="1">
        <v>3231.16</v>
      </c>
      <c r="U128" s="1"/>
      <c r="V128" s="1"/>
      <c r="W128" s="1"/>
      <c r="X128" s="1" t="s">
        <v>1734</v>
      </c>
    </row>
    <row r="129" spans="1:24">
      <c r="A129" s="1">
        <v>128</v>
      </c>
      <c r="B129" s="1" t="s">
        <v>536</v>
      </c>
      <c r="C129" s="1" t="s">
        <v>537</v>
      </c>
      <c r="D129" s="1" t="s">
        <v>1726</v>
      </c>
      <c r="E129" s="1" t="s">
        <v>1922</v>
      </c>
      <c r="F129" s="1" t="s">
        <v>1923</v>
      </c>
      <c r="G129" s="1" t="s">
        <v>1729</v>
      </c>
      <c r="H129" s="1">
        <v>1968</v>
      </c>
      <c r="I129" s="1" t="s">
        <v>1926</v>
      </c>
      <c r="J129" s="1" t="s">
        <v>1731</v>
      </c>
      <c r="K129" s="1" t="s">
        <v>2041</v>
      </c>
      <c r="L129" s="1" t="s">
        <v>1731</v>
      </c>
      <c r="M129" s="1" t="s">
        <v>1733</v>
      </c>
      <c r="N129" s="1">
        <v>4385.3</v>
      </c>
      <c r="O129" s="1">
        <v>4385.3</v>
      </c>
      <c r="P129" s="1">
        <v>4458</v>
      </c>
      <c r="Q129" s="1"/>
      <c r="R129" s="1"/>
      <c r="S129" s="1"/>
      <c r="T129" s="1">
        <v>4385.3</v>
      </c>
      <c r="U129" s="1"/>
      <c r="V129" s="1"/>
      <c r="W129" s="1"/>
      <c r="X129" s="1" t="s">
        <v>1734</v>
      </c>
    </row>
    <row r="130" spans="1:24">
      <c r="A130" s="1">
        <v>129</v>
      </c>
      <c r="B130" s="1" t="s">
        <v>540</v>
      </c>
      <c r="C130" s="1" t="s">
        <v>541</v>
      </c>
      <c r="D130" s="1" t="s">
        <v>1726</v>
      </c>
      <c r="E130" s="1" t="s">
        <v>1857</v>
      </c>
      <c r="F130" s="1" t="s">
        <v>1858</v>
      </c>
      <c r="G130" s="1" t="s">
        <v>1735</v>
      </c>
      <c r="H130" s="1">
        <v>1999</v>
      </c>
      <c r="I130" s="1" t="s">
        <v>1932</v>
      </c>
      <c r="J130" s="1" t="s">
        <v>1731</v>
      </c>
      <c r="K130" s="1" t="s">
        <v>2042</v>
      </c>
      <c r="L130" s="1" t="s">
        <v>1731</v>
      </c>
      <c r="M130" s="1" t="s">
        <v>1733</v>
      </c>
      <c r="N130" s="1">
        <v>56447.96</v>
      </c>
      <c r="O130" s="1">
        <v>56447.97</v>
      </c>
      <c r="P130" s="1">
        <v>56800</v>
      </c>
      <c r="Q130" s="1"/>
      <c r="R130" s="1">
        <v>33419.89</v>
      </c>
      <c r="S130" s="1">
        <v>23028.080000000002</v>
      </c>
      <c r="T130" s="1"/>
      <c r="U130" s="1"/>
      <c r="V130" s="1"/>
      <c r="W130" s="1"/>
      <c r="X130" s="1" t="s">
        <v>1827</v>
      </c>
    </row>
    <row r="131" spans="1:24">
      <c r="A131" s="1">
        <v>130</v>
      </c>
      <c r="B131" s="1" t="s">
        <v>545</v>
      </c>
      <c r="C131" s="1" t="s">
        <v>546</v>
      </c>
      <c r="D131" s="1" t="s">
        <v>1726</v>
      </c>
      <c r="E131" s="1" t="s">
        <v>1857</v>
      </c>
      <c r="F131" s="1" t="s">
        <v>1858</v>
      </c>
      <c r="G131" s="1" t="s">
        <v>2043</v>
      </c>
      <c r="H131" s="1">
        <v>1985</v>
      </c>
      <c r="I131" s="1" t="s">
        <v>2044</v>
      </c>
      <c r="J131" s="1" t="s">
        <v>2045</v>
      </c>
      <c r="K131" s="1" t="s">
        <v>2046</v>
      </c>
      <c r="L131" s="1" t="s">
        <v>1741</v>
      </c>
      <c r="M131" s="1" t="s">
        <v>1733</v>
      </c>
      <c r="N131" s="1">
        <v>1066277</v>
      </c>
      <c r="O131" s="1">
        <v>5513064</v>
      </c>
      <c r="P131" s="1">
        <v>1000000</v>
      </c>
      <c r="Q131" s="1">
        <v>5513064</v>
      </c>
      <c r="R131" s="1"/>
      <c r="S131" s="1"/>
      <c r="T131" s="1"/>
      <c r="U131" s="1"/>
      <c r="V131" s="1"/>
      <c r="W131" s="1"/>
      <c r="X131" s="1" t="s">
        <v>1827</v>
      </c>
    </row>
    <row r="132" spans="1:24">
      <c r="A132" s="1">
        <v>131</v>
      </c>
      <c r="B132" s="1" t="s">
        <v>549</v>
      </c>
      <c r="C132" s="1" t="s">
        <v>550</v>
      </c>
      <c r="D132" s="1" t="s">
        <v>1726</v>
      </c>
      <c r="E132" s="1" t="s">
        <v>1857</v>
      </c>
      <c r="F132" s="1" t="s">
        <v>1858</v>
      </c>
      <c r="G132" s="1" t="s">
        <v>1913</v>
      </c>
      <c r="H132" s="1">
        <v>1985</v>
      </c>
      <c r="I132" s="1" t="s">
        <v>2047</v>
      </c>
      <c r="J132" s="1" t="s">
        <v>1731</v>
      </c>
      <c r="K132" s="1" t="s">
        <v>2048</v>
      </c>
      <c r="L132" s="1" t="s">
        <v>1741</v>
      </c>
      <c r="M132" s="1" t="s">
        <v>1733</v>
      </c>
      <c r="N132" s="1">
        <v>151818.6</v>
      </c>
      <c r="O132" s="1">
        <v>151818.6</v>
      </c>
      <c r="P132" s="1">
        <v>152000</v>
      </c>
      <c r="Q132" s="1"/>
      <c r="R132" s="1">
        <v>151818.6</v>
      </c>
      <c r="S132" s="1"/>
      <c r="T132" s="1"/>
      <c r="U132" s="1"/>
      <c r="V132" s="1"/>
      <c r="W132" s="1"/>
      <c r="X132" s="1" t="s">
        <v>1827</v>
      </c>
    </row>
    <row r="133" spans="1:24">
      <c r="A133" s="1">
        <v>132</v>
      </c>
      <c r="B133" s="1" t="s">
        <v>552</v>
      </c>
      <c r="C133" s="1" t="s">
        <v>553</v>
      </c>
      <c r="D133" s="1" t="s">
        <v>1726</v>
      </c>
      <c r="E133" s="1" t="s">
        <v>1857</v>
      </c>
      <c r="F133" s="1" t="s">
        <v>1858</v>
      </c>
      <c r="G133" s="1" t="s">
        <v>1886</v>
      </c>
      <c r="H133" s="1">
        <v>1989</v>
      </c>
      <c r="I133" s="1" t="s">
        <v>2049</v>
      </c>
      <c r="J133" s="1" t="s">
        <v>1731</v>
      </c>
      <c r="K133" s="1" t="s">
        <v>2050</v>
      </c>
      <c r="L133" s="1" t="s">
        <v>1741</v>
      </c>
      <c r="M133" s="1" t="s">
        <v>1733</v>
      </c>
      <c r="N133" s="1">
        <v>32646.5</v>
      </c>
      <c r="O133" s="1">
        <v>32647.75</v>
      </c>
      <c r="P133" s="1">
        <v>33000</v>
      </c>
      <c r="Q133" s="1"/>
      <c r="R133" s="1"/>
      <c r="S133" s="1">
        <v>32647.75</v>
      </c>
      <c r="T133" s="1"/>
      <c r="U133" s="1"/>
      <c r="V133" s="1"/>
      <c r="W133" s="1"/>
      <c r="X133" s="1" t="s">
        <v>1827</v>
      </c>
    </row>
    <row r="134" spans="1:24">
      <c r="A134" s="1">
        <v>133</v>
      </c>
      <c r="B134" s="1" t="s">
        <v>555</v>
      </c>
      <c r="C134" s="1" t="s">
        <v>556</v>
      </c>
      <c r="D134" s="1" t="s">
        <v>1726</v>
      </c>
      <c r="E134" s="1" t="s">
        <v>1857</v>
      </c>
      <c r="F134" s="1" t="s">
        <v>1858</v>
      </c>
      <c r="G134" s="1" t="s">
        <v>1994</v>
      </c>
      <c r="H134" s="1">
        <v>2017</v>
      </c>
      <c r="I134" s="1" t="s">
        <v>2051</v>
      </c>
      <c r="J134" s="1" t="s">
        <v>2052</v>
      </c>
      <c r="K134" s="1" t="s">
        <v>2053</v>
      </c>
      <c r="L134" s="1" t="s">
        <v>1741</v>
      </c>
      <c r="M134" s="1" t="s">
        <v>1733</v>
      </c>
      <c r="N134" s="1">
        <v>240582</v>
      </c>
      <c r="O134" s="1">
        <v>499693.6</v>
      </c>
      <c r="P134" s="1">
        <v>0</v>
      </c>
      <c r="Q134" s="1"/>
      <c r="R134" s="1"/>
      <c r="S134" s="1">
        <v>499693.6</v>
      </c>
      <c r="T134" s="1"/>
      <c r="U134" s="1"/>
      <c r="V134" s="1"/>
      <c r="W134" s="1"/>
      <c r="X134" s="1" t="s">
        <v>1827</v>
      </c>
    </row>
    <row r="135" spans="1:24">
      <c r="A135" s="1">
        <v>134</v>
      </c>
      <c r="B135" s="1" t="s">
        <v>559</v>
      </c>
      <c r="C135" s="1" t="s">
        <v>560</v>
      </c>
      <c r="D135" s="1" t="s">
        <v>1726</v>
      </c>
      <c r="E135" s="1" t="s">
        <v>1857</v>
      </c>
      <c r="F135" s="1" t="s">
        <v>1858</v>
      </c>
      <c r="G135" s="1" t="s">
        <v>1794</v>
      </c>
      <c r="H135" s="1">
        <v>1986</v>
      </c>
      <c r="I135" s="1" t="s">
        <v>2054</v>
      </c>
      <c r="J135" s="1" t="s">
        <v>1731</v>
      </c>
      <c r="K135" s="1" t="s">
        <v>2055</v>
      </c>
      <c r="L135" s="1" t="s">
        <v>1741</v>
      </c>
      <c r="M135" s="1" t="s">
        <v>1733</v>
      </c>
      <c r="N135" s="1">
        <v>36724.230000000003</v>
      </c>
      <c r="O135" s="1">
        <v>32398.83</v>
      </c>
      <c r="P135" s="1">
        <v>34400</v>
      </c>
      <c r="Q135" s="1"/>
      <c r="R135" s="1"/>
      <c r="S135" s="1"/>
      <c r="T135" s="1"/>
      <c r="U135" s="1">
        <v>32398.83</v>
      </c>
      <c r="V135" s="1"/>
      <c r="W135" s="1">
        <v>4326.59</v>
      </c>
      <c r="X135" s="1" t="s">
        <v>1827</v>
      </c>
    </row>
    <row r="136" spans="1:24">
      <c r="A136" s="1">
        <v>135</v>
      </c>
      <c r="B136" s="1" t="s">
        <v>564</v>
      </c>
      <c r="C136" s="1" t="s">
        <v>565</v>
      </c>
      <c r="D136" s="1" t="s">
        <v>1726</v>
      </c>
      <c r="E136" s="1" t="s">
        <v>1857</v>
      </c>
      <c r="F136" s="1" t="s">
        <v>1858</v>
      </c>
      <c r="G136" s="1" t="s">
        <v>1745</v>
      </c>
      <c r="H136" s="1">
        <v>1998</v>
      </c>
      <c r="I136" s="1" t="s">
        <v>2056</v>
      </c>
      <c r="J136" s="1" t="s">
        <v>1731</v>
      </c>
      <c r="K136" s="1" t="s">
        <v>2057</v>
      </c>
      <c r="L136" s="1" t="s">
        <v>1741</v>
      </c>
      <c r="M136" s="1" t="s">
        <v>1733</v>
      </c>
      <c r="N136" s="1">
        <v>14919.18</v>
      </c>
      <c r="O136" s="1">
        <v>14889.86</v>
      </c>
      <c r="P136" s="1">
        <v>14863</v>
      </c>
      <c r="Q136" s="1"/>
      <c r="R136" s="1"/>
      <c r="S136" s="1"/>
      <c r="T136" s="1">
        <v>14889.86</v>
      </c>
      <c r="U136" s="1"/>
      <c r="V136" s="1"/>
      <c r="W136" s="1">
        <v>29.33</v>
      </c>
      <c r="X136" s="1" t="s">
        <v>1827</v>
      </c>
    </row>
    <row r="137" spans="1:24">
      <c r="A137" s="1">
        <v>136</v>
      </c>
      <c r="B137" s="1" t="s">
        <v>567</v>
      </c>
      <c r="C137" s="1" t="s">
        <v>568</v>
      </c>
      <c r="D137" s="1" t="s">
        <v>1726</v>
      </c>
      <c r="E137" s="1" t="s">
        <v>1857</v>
      </c>
      <c r="F137" s="1" t="s">
        <v>1858</v>
      </c>
      <c r="G137" s="1" t="s">
        <v>2058</v>
      </c>
      <c r="H137" s="1">
        <v>1972</v>
      </c>
      <c r="I137" s="1" t="s">
        <v>2059</v>
      </c>
      <c r="J137" s="1" t="s">
        <v>2060</v>
      </c>
      <c r="K137" s="1" t="s">
        <v>2061</v>
      </c>
      <c r="L137" s="1" t="s">
        <v>1741</v>
      </c>
      <c r="M137" s="1" t="s">
        <v>1733</v>
      </c>
      <c r="N137" s="1">
        <v>106564.6</v>
      </c>
      <c r="O137" s="1">
        <v>106402.7</v>
      </c>
      <c r="P137" s="1">
        <v>134000</v>
      </c>
      <c r="Q137" s="1"/>
      <c r="R137" s="1"/>
      <c r="S137" s="1"/>
      <c r="T137" s="1">
        <v>106402.7</v>
      </c>
      <c r="U137" s="1"/>
      <c r="V137" s="1"/>
      <c r="W137" s="1">
        <v>161.94</v>
      </c>
      <c r="X137" s="1" t="s">
        <v>1827</v>
      </c>
    </row>
    <row r="138" spans="1:24">
      <c r="A138" s="1">
        <v>137</v>
      </c>
      <c r="B138" s="1" t="s">
        <v>571</v>
      </c>
      <c r="C138" s="1" t="s">
        <v>572</v>
      </c>
      <c r="D138" s="1" t="s">
        <v>1726</v>
      </c>
      <c r="E138" s="1" t="s">
        <v>1857</v>
      </c>
      <c r="F138" s="1" t="s">
        <v>1858</v>
      </c>
      <c r="G138" s="1" t="s">
        <v>2062</v>
      </c>
      <c r="H138" s="1">
        <v>2000</v>
      </c>
      <c r="I138" s="1" t="s">
        <v>2063</v>
      </c>
      <c r="J138" s="1" t="s">
        <v>1731</v>
      </c>
      <c r="K138" s="1" t="s">
        <v>2064</v>
      </c>
      <c r="L138" s="1" t="s">
        <v>1741</v>
      </c>
      <c r="M138" s="1" t="s">
        <v>1733</v>
      </c>
      <c r="N138" s="1">
        <v>76975.16</v>
      </c>
      <c r="O138" s="1">
        <v>76973.72</v>
      </c>
      <c r="P138" s="1">
        <v>76481</v>
      </c>
      <c r="Q138" s="1"/>
      <c r="R138" s="1"/>
      <c r="S138" s="1">
        <v>76973.72</v>
      </c>
      <c r="T138" s="1"/>
      <c r="U138" s="1"/>
      <c r="V138" s="1"/>
      <c r="W138" s="1"/>
      <c r="X138" s="1" t="s">
        <v>1827</v>
      </c>
    </row>
    <row r="139" spans="1:24">
      <c r="A139" s="1">
        <v>138</v>
      </c>
      <c r="B139" s="1" t="s">
        <v>576</v>
      </c>
      <c r="C139" s="1" t="s">
        <v>577</v>
      </c>
      <c r="D139" s="1" t="s">
        <v>1726</v>
      </c>
      <c r="E139" s="1" t="s">
        <v>1857</v>
      </c>
      <c r="F139" s="1" t="s">
        <v>1858</v>
      </c>
      <c r="G139" s="1" t="s">
        <v>1735</v>
      </c>
      <c r="H139" s="1">
        <v>1972</v>
      </c>
      <c r="I139" s="1" t="s">
        <v>2065</v>
      </c>
      <c r="J139" s="1" t="s">
        <v>1731</v>
      </c>
      <c r="K139" s="1" t="s">
        <v>2066</v>
      </c>
      <c r="L139" s="1" t="s">
        <v>1741</v>
      </c>
      <c r="M139" s="1" t="s">
        <v>1733</v>
      </c>
      <c r="N139" s="1">
        <v>197968.7</v>
      </c>
      <c r="O139" s="1">
        <v>197968.7</v>
      </c>
      <c r="P139" s="1">
        <v>200000</v>
      </c>
      <c r="Q139" s="1"/>
      <c r="R139" s="1"/>
      <c r="S139" s="1">
        <v>197968.7</v>
      </c>
      <c r="T139" s="1"/>
      <c r="U139" s="1"/>
      <c r="V139" s="1"/>
      <c r="W139" s="1"/>
      <c r="X139" s="1" t="s">
        <v>1827</v>
      </c>
    </row>
    <row r="140" spans="1:24">
      <c r="A140" s="1">
        <v>139</v>
      </c>
      <c r="B140" s="1" t="s">
        <v>580</v>
      </c>
      <c r="C140" s="1" t="s">
        <v>581</v>
      </c>
      <c r="D140" s="1" t="s">
        <v>1726</v>
      </c>
      <c r="E140" s="1" t="s">
        <v>1857</v>
      </c>
      <c r="F140" s="1" t="s">
        <v>1858</v>
      </c>
      <c r="G140" s="1" t="s">
        <v>1892</v>
      </c>
      <c r="H140" s="1">
        <v>1990</v>
      </c>
      <c r="I140" s="1" t="s">
        <v>2067</v>
      </c>
      <c r="J140" s="1" t="s">
        <v>2068</v>
      </c>
      <c r="K140" s="1" t="s">
        <v>2069</v>
      </c>
      <c r="L140" s="1" t="s">
        <v>1741</v>
      </c>
      <c r="M140" s="1" t="s">
        <v>1733</v>
      </c>
      <c r="N140" s="1">
        <v>100761.5</v>
      </c>
      <c r="O140" s="1">
        <v>201524.2</v>
      </c>
      <c r="P140" s="1">
        <v>100000</v>
      </c>
      <c r="Q140" s="1"/>
      <c r="R140" s="1">
        <v>201524.2</v>
      </c>
      <c r="S140" s="1"/>
      <c r="T140" s="1"/>
      <c r="U140" s="1"/>
      <c r="V140" s="1"/>
      <c r="W140" s="1"/>
      <c r="X140" s="1" t="s">
        <v>1827</v>
      </c>
    </row>
    <row r="141" spans="1:24">
      <c r="A141" s="1">
        <v>140</v>
      </c>
      <c r="B141" s="1" t="s">
        <v>584</v>
      </c>
      <c r="C141" s="1" t="s">
        <v>585</v>
      </c>
      <c r="D141" s="1" t="s">
        <v>1726</v>
      </c>
      <c r="E141" s="1" t="s">
        <v>1857</v>
      </c>
      <c r="F141" s="1" t="s">
        <v>1858</v>
      </c>
      <c r="G141" s="1" t="s">
        <v>1892</v>
      </c>
      <c r="H141" s="1">
        <v>2010</v>
      </c>
      <c r="I141" s="1" t="s">
        <v>1803</v>
      </c>
      <c r="J141" s="1" t="s">
        <v>2070</v>
      </c>
      <c r="K141" s="1" t="s">
        <v>2071</v>
      </c>
      <c r="L141" s="1" t="s">
        <v>1741</v>
      </c>
      <c r="M141" s="1" t="s">
        <v>1733</v>
      </c>
      <c r="N141" s="1">
        <v>823833.7</v>
      </c>
      <c r="O141" s="1">
        <v>1347749</v>
      </c>
      <c r="P141" s="1">
        <v>502411</v>
      </c>
      <c r="Q141" s="1"/>
      <c r="R141" s="1">
        <v>1177547</v>
      </c>
      <c r="S141" s="1">
        <v>170202</v>
      </c>
      <c r="T141" s="1"/>
      <c r="U141" s="1"/>
      <c r="V141" s="1"/>
      <c r="W141" s="1"/>
      <c r="X141" s="1" t="s">
        <v>1827</v>
      </c>
    </row>
    <row r="142" spans="1:24">
      <c r="A142" s="1">
        <v>141</v>
      </c>
      <c r="B142" s="1" t="s">
        <v>587</v>
      </c>
      <c r="C142" s="1" t="s">
        <v>588</v>
      </c>
      <c r="D142" s="1" t="s">
        <v>1726</v>
      </c>
      <c r="E142" s="1" t="s">
        <v>1857</v>
      </c>
      <c r="F142" s="1" t="s">
        <v>1858</v>
      </c>
      <c r="G142" s="1" t="s">
        <v>2072</v>
      </c>
      <c r="H142" s="1">
        <v>2005</v>
      </c>
      <c r="I142" s="1" t="s">
        <v>2073</v>
      </c>
      <c r="J142" s="1" t="s">
        <v>1731</v>
      </c>
      <c r="K142" s="1" t="s">
        <v>2074</v>
      </c>
      <c r="L142" s="1" t="s">
        <v>1731</v>
      </c>
      <c r="M142" s="1" t="s">
        <v>1733</v>
      </c>
      <c r="N142" s="1">
        <v>8024.63</v>
      </c>
      <c r="O142" s="1">
        <v>8024.63</v>
      </c>
      <c r="P142" s="1">
        <v>8030</v>
      </c>
      <c r="Q142" s="1"/>
      <c r="R142" s="1">
        <v>1.92</v>
      </c>
      <c r="S142" s="1"/>
      <c r="T142" s="1">
        <v>8022.71</v>
      </c>
      <c r="U142" s="1"/>
      <c r="V142" s="1"/>
      <c r="W142" s="1"/>
      <c r="X142" s="1" t="s">
        <v>1827</v>
      </c>
    </row>
    <row r="143" spans="1:24">
      <c r="A143" s="1">
        <v>142</v>
      </c>
      <c r="B143" s="1" t="s">
        <v>590</v>
      </c>
      <c r="C143" s="1" t="s">
        <v>591</v>
      </c>
      <c r="D143" s="1" t="s">
        <v>1726</v>
      </c>
      <c r="E143" s="1" t="s">
        <v>1857</v>
      </c>
      <c r="F143" s="1" t="s">
        <v>1858</v>
      </c>
      <c r="G143" s="1" t="s">
        <v>1735</v>
      </c>
      <c r="H143" s="1">
        <v>1984</v>
      </c>
      <c r="I143" s="1" t="s">
        <v>2075</v>
      </c>
      <c r="J143" s="1" t="s">
        <v>2076</v>
      </c>
      <c r="K143" s="1" t="s">
        <v>2077</v>
      </c>
      <c r="L143" s="1" t="s">
        <v>1741</v>
      </c>
      <c r="M143" s="1" t="s">
        <v>1733</v>
      </c>
      <c r="N143" s="1">
        <v>31639.02</v>
      </c>
      <c r="O143" s="1">
        <v>63277.94</v>
      </c>
      <c r="P143" s="1">
        <v>33800</v>
      </c>
      <c r="Q143" s="1"/>
      <c r="R143" s="1"/>
      <c r="S143" s="1">
        <v>62617.9</v>
      </c>
      <c r="T143" s="1">
        <v>660.04</v>
      </c>
      <c r="U143" s="1"/>
      <c r="V143" s="1"/>
      <c r="W143" s="1"/>
      <c r="X143" s="1" t="s">
        <v>1827</v>
      </c>
    </row>
    <row r="144" spans="1:24">
      <c r="A144" s="1">
        <v>143</v>
      </c>
      <c r="B144" s="1" t="s">
        <v>594</v>
      </c>
      <c r="C144" s="1" t="s">
        <v>595</v>
      </c>
      <c r="D144" s="1" t="s">
        <v>1726</v>
      </c>
      <c r="E144" s="1" t="s">
        <v>1857</v>
      </c>
      <c r="F144" s="1" t="s">
        <v>1858</v>
      </c>
      <c r="G144" s="1" t="s">
        <v>1845</v>
      </c>
      <c r="H144" s="1">
        <v>1989</v>
      </c>
      <c r="I144" s="1" t="s">
        <v>2078</v>
      </c>
      <c r="J144" s="1" t="s">
        <v>1731</v>
      </c>
      <c r="K144" s="1" t="s">
        <v>2079</v>
      </c>
      <c r="L144" s="1" t="s">
        <v>1741</v>
      </c>
      <c r="M144" s="1" t="s">
        <v>1733</v>
      </c>
      <c r="N144" s="1">
        <v>837554.4</v>
      </c>
      <c r="O144" s="1">
        <v>829382.4</v>
      </c>
      <c r="P144" s="1">
        <v>846633</v>
      </c>
      <c r="Q144" s="1">
        <v>829382.4</v>
      </c>
      <c r="R144" s="1"/>
      <c r="S144" s="1"/>
      <c r="T144" s="1"/>
      <c r="U144" s="1"/>
      <c r="V144" s="1"/>
      <c r="W144" s="1"/>
      <c r="X144" s="1" t="s">
        <v>1827</v>
      </c>
    </row>
    <row r="145" spans="1:24">
      <c r="A145" s="1">
        <v>144</v>
      </c>
      <c r="B145" s="1" t="s">
        <v>597</v>
      </c>
      <c r="C145" s="1" t="s">
        <v>598</v>
      </c>
      <c r="D145" s="1" t="s">
        <v>1726</v>
      </c>
      <c r="E145" s="1" t="s">
        <v>1857</v>
      </c>
      <c r="F145" s="1" t="s">
        <v>1858</v>
      </c>
      <c r="G145" s="1" t="s">
        <v>1729</v>
      </c>
      <c r="H145" s="1">
        <v>2004</v>
      </c>
      <c r="I145" s="1" t="s">
        <v>2080</v>
      </c>
      <c r="J145" s="1" t="s">
        <v>2081</v>
      </c>
      <c r="K145" s="1" t="s">
        <v>2082</v>
      </c>
      <c r="L145" s="1" t="s">
        <v>1741</v>
      </c>
      <c r="M145" s="1" t="s">
        <v>1733</v>
      </c>
      <c r="N145" s="1">
        <v>56917.72</v>
      </c>
      <c r="O145" s="1">
        <v>56918.49</v>
      </c>
      <c r="P145" s="1">
        <v>57374</v>
      </c>
      <c r="Q145" s="1"/>
      <c r="R145" s="1"/>
      <c r="S145" s="1"/>
      <c r="T145" s="1">
        <v>56918.49</v>
      </c>
      <c r="U145" s="1"/>
      <c r="V145" s="1"/>
      <c r="W145" s="1"/>
      <c r="X145" s="1" t="s">
        <v>1827</v>
      </c>
    </row>
    <row r="146" spans="1:24">
      <c r="A146" s="1">
        <v>145</v>
      </c>
      <c r="B146" s="1" t="s">
        <v>600</v>
      </c>
      <c r="C146" s="1" t="s">
        <v>601</v>
      </c>
      <c r="D146" s="1" t="s">
        <v>1726</v>
      </c>
      <c r="E146" s="1" t="s">
        <v>1857</v>
      </c>
      <c r="F146" s="1" t="s">
        <v>1858</v>
      </c>
      <c r="G146" s="1" t="s">
        <v>1797</v>
      </c>
      <c r="H146" s="1">
        <v>2005</v>
      </c>
      <c r="I146" s="1" t="s">
        <v>1941</v>
      </c>
      <c r="J146" s="1" t="s">
        <v>1731</v>
      </c>
      <c r="K146" s="1" t="s">
        <v>1853</v>
      </c>
      <c r="L146" s="1" t="s">
        <v>1731</v>
      </c>
      <c r="M146" s="1" t="s">
        <v>1733</v>
      </c>
      <c r="N146" s="1">
        <v>445392</v>
      </c>
      <c r="O146" s="1">
        <v>445392</v>
      </c>
      <c r="P146" s="1">
        <v>445392</v>
      </c>
      <c r="Q146" s="1">
        <v>445392</v>
      </c>
      <c r="R146" s="1"/>
      <c r="S146" s="1"/>
      <c r="T146" s="1"/>
      <c r="U146" s="1"/>
      <c r="V146" s="1"/>
      <c r="W146" s="1"/>
      <c r="X146" s="1" t="s">
        <v>1827</v>
      </c>
    </row>
    <row r="147" spans="1:24">
      <c r="A147" s="1">
        <v>146</v>
      </c>
      <c r="B147" s="1" t="s">
        <v>604</v>
      </c>
      <c r="C147" s="1" t="s">
        <v>605</v>
      </c>
      <c r="D147" s="1" t="s">
        <v>1726</v>
      </c>
      <c r="E147" s="1" t="s">
        <v>1857</v>
      </c>
      <c r="F147" s="1" t="s">
        <v>1858</v>
      </c>
      <c r="G147" s="1" t="s">
        <v>1745</v>
      </c>
      <c r="H147" s="1">
        <v>2008</v>
      </c>
      <c r="I147" s="1" t="s">
        <v>2083</v>
      </c>
      <c r="J147" s="1" t="s">
        <v>2084</v>
      </c>
      <c r="K147" s="1" t="s">
        <v>2085</v>
      </c>
      <c r="L147" s="1" t="s">
        <v>1741</v>
      </c>
      <c r="M147" s="1" t="s">
        <v>1733</v>
      </c>
      <c r="N147" s="1">
        <v>20020.400000000001</v>
      </c>
      <c r="O147" s="1">
        <v>50541.61</v>
      </c>
      <c r="P147" s="1">
        <v>10527</v>
      </c>
      <c r="Q147" s="1"/>
      <c r="R147" s="1"/>
      <c r="S147" s="1"/>
      <c r="T147" s="1">
        <v>50541.61</v>
      </c>
      <c r="U147" s="1"/>
      <c r="V147" s="1"/>
      <c r="W147" s="1"/>
      <c r="X147" s="1" t="s">
        <v>1827</v>
      </c>
    </row>
    <row r="148" spans="1:24">
      <c r="A148" s="1">
        <v>147</v>
      </c>
      <c r="B148" s="1" t="s">
        <v>607</v>
      </c>
      <c r="C148" s="1" t="s">
        <v>608</v>
      </c>
      <c r="D148" s="1" t="s">
        <v>1726</v>
      </c>
      <c r="E148" s="1" t="s">
        <v>1857</v>
      </c>
      <c r="F148" s="1" t="s">
        <v>1858</v>
      </c>
      <c r="G148" s="1" t="s">
        <v>2086</v>
      </c>
      <c r="H148" s="1">
        <v>1992</v>
      </c>
      <c r="I148" s="1" t="s">
        <v>2087</v>
      </c>
      <c r="J148" s="1" t="s">
        <v>1731</v>
      </c>
      <c r="K148" s="1" t="s">
        <v>2088</v>
      </c>
      <c r="L148" s="1" t="s">
        <v>1741</v>
      </c>
      <c r="M148" s="1" t="s">
        <v>1733</v>
      </c>
      <c r="N148" s="1">
        <v>17301.830000000002</v>
      </c>
      <c r="O148" s="1">
        <v>17301.830000000002</v>
      </c>
      <c r="P148" s="1">
        <v>17300</v>
      </c>
      <c r="Q148" s="1"/>
      <c r="R148" s="1"/>
      <c r="S148" s="1"/>
      <c r="T148" s="1">
        <v>17301.830000000002</v>
      </c>
      <c r="U148" s="1"/>
      <c r="V148" s="1"/>
      <c r="W148" s="1"/>
      <c r="X148" s="1" t="s">
        <v>1827</v>
      </c>
    </row>
    <row r="149" spans="1:24">
      <c r="A149" s="1">
        <v>148</v>
      </c>
      <c r="B149" s="1" t="s">
        <v>611</v>
      </c>
      <c r="C149" s="1" t="s">
        <v>612</v>
      </c>
      <c r="D149" s="1" t="s">
        <v>1726</v>
      </c>
      <c r="E149" s="1" t="s">
        <v>1857</v>
      </c>
      <c r="F149" s="1" t="s">
        <v>1858</v>
      </c>
      <c r="G149" s="1" t="s">
        <v>1745</v>
      </c>
      <c r="H149" s="1">
        <v>1972</v>
      </c>
      <c r="I149" s="1" t="s">
        <v>2089</v>
      </c>
      <c r="J149" s="1" t="s">
        <v>2090</v>
      </c>
      <c r="K149" s="1" t="s">
        <v>2091</v>
      </c>
      <c r="L149" s="1" t="s">
        <v>1741</v>
      </c>
      <c r="M149" s="1" t="s">
        <v>1733</v>
      </c>
      <c r="N149" s="1">
        <v>3958.46</v>
      </c>
      <c r="O149" s="1">
        <v>15833.78</v>
      </c>
      <c r="P149" s="1">
        <v>3200</v>
      </c>
      <c r="Q149" s="1"/>
      <c r="R149" s="1"/>
      <c r="S149" s="1"/>
      <c r="T149" s="1">
        <v>15833.78</v>
      </c>
      <c r="U149" s="1"/>
      <c r="V149" s="1"/>
      <c r="W149" s="1"/>
      <c r="X149" s="1" t="s">
        <v>1827</v>
      </c>
    </row>
    <row r="150" spans="1:24">
      <c r="A150" s="1">
        <v>149</v>
      </c>
      <c r="B150" s="1" t="s">
        <v>615</v>
      </c>
      <c r="C150" s="1" t="s">
        <v>616</v>
      </c>
      <c r="D150" s="1" t="s">
        <v>1726</v>
      </c>
      <c r="E150" s="1" t="s">
        <v>1857</v>
      </c>
      <c r="F150" s="1" t="s">
        <v>1858</v>
      </c>
      <c r="G150" s="1" t="s">
        <v>1994</v>
      </c>
      <c r="H150" s="1">
        <v>1972</v>
      </c>
      <c r="I150" s="1" t="s">
        <v>2092</v>
      </c>
      <c r="J150" s="1" t="s">
        <v>2093</v>
      </c>
      <c r="K150" s="1" t="s">
        <v>2094</v>
      </c>
      <c r="L150" s="1" t="s">
        <v>1741</v>
      </c>
      <c r="M150" s="1" t="s">
        <v>1733</v>
      </c>
      <c r="N150" s="1">
        <v>132783.9</v>
      </c>
      <c r="O150" s="1">
        <v>265424.90000000002</v>
      </c>
      <c r="P150" s="1">
        <v>0</v>
      </c>
      <c r="Q150" s="1"/>
      <c r="R150" s="1"/>
      <c r="S150" s="1">
        <v>265424.90000000002</v>
      </c>
      <c r="T150" s="1"/>
      <c r="U150" s="1"/>
      <c r="V150" s="1"/>
      <c r="W150" s="1"/>
      <c r="X150" s="1" t="s">
        <v>1827</v>
      </c>
    </row>
    <row r="151" spans="1:24">
      <c r="A151" s="1">
        <v>150</v>
      </c>
      <c r="B151" s="1" t="s">
        <v>619</v>
      </c>
      <c r="C151" s="1" t="s">
        <v>620</v>
      </c>
      <c r="D151" s="1" t="s">
        <v>1726</v>
      </c>
      <c r="E151" s="1" t="s">
        <v>1857</v>
      </c>
      <c r="F151" s="1" t="s">
        <v>1858</v>
      </c>
      <c r="G151" s="1" t="s">
        <v>2095</v>
      </c>
      <c r="H151" s="1">
        <v>2015</v>
      </c>
      <c r="I151" s="1" t="s">
        <v>1910</v>
      </c>
      <c r="J151" s="1" t="s">
        <v>2096</v>
      </c>
      <c r="K151" s="1" t="s">
        <v>2097</v>
      </c>
      <c r="L151" s="1" t="s">
        <v>1731</v>
      </c>
      <c r="M151" s="1" t="s">
        <v>1733</v>
      </c>
      <c r="N151" s="1">
        <v>749759.9</v>
      </c>
      <c r="O151" s="1">
        <v>1499504</v>
      </c>
      <c r="P151" s="1">
        <v>729813</v>
      </c>
      <c r="Q151" s="1"/>
      <c r="R151" s="1"/>
      <c r="S151" s="1">
        <v>1499504</v>
      </c>
      <c r="T151" s="1"/>
      <c r="U151" s="1"/>
      <c r="V151" s="1"/>
      <c r="W151" s="1"/>
      <c r="X151" s="1" t="s">
        <v>1827</v>
      </c>
    </row>
    <row r="152" spans="1:24">
      <c r="A152" s="1">
        <v>151</v>
      </c>
      <c r="B152" s="1" t="s">
        <v>622</v>
      </c>
      <c r="C152" s="1" t="s">
        <v>623</v>
      </c>
      <c r="D152" s="1" t="s">
        <v>1726</v>
      </c>
      <c r="E152" s="1" t="s">
        <v>1857</v>
      </c>
      <c r="F152" s="1" t="s">
        <v>1858</v>
      </c>
      <c r="G152" s="1" t="s">
        <v>1735</v>
      </c>
      <c r="H152" s="1">
        <v>2002</v>
      </c>
      <c r="I152" s="1" t="s">
        <v>2098</v>
      </c>
      <c r="J152" s="1" t="s">
        <v>1731</v>
      </c>
      <c r="K152" s="1" t="s">
        <v>2099</v>
      </c>
      <c r="L152" s="1" t="s">
        <v>1741</v>
      </c>
      <c r="M152" s="1" t="s">
        <v>1733</v>
      </c>
      <c r="N152" s="1">
        <v>124154</v>
      </c>
      <c r="O152" s="1">
        <v>124135</v>
      </c>
      <c r="P152" s="1">
        <v>124000</v>
      </c>
      <c r="Q152" s="1"/>
      <c r="R152" s="1"/>
      <c r="S152" s="1">
        <v>124135</v>
      </c>
      <c r="T152" s="1"/>
      <c r="U152" s="1"/>
      <c r="V152" s="1"/>
      <c r="W152" s="1"/>
      <c r="X152" s="1" t="s">
        <v>1827</v>
      </c>
    </row>
    <row r="153" spans="1:24">
      <c r="A153" s="1">
        <v>152</v>
      </c>
      <c r="B153" s="1" t="s">
        <v>626</v>
      </c>
      <c r="C153" s="1" t="s">
        <v>627</v>
      </c>
      <c r="D153" s="1" t="s">
        <v>1726</v>
      </c>
      <c r="E153" s="1" t="s">
        <v>1857</v>
      </c>
      <c r="F153" s="1" t="s">
        <v>1858</v>
      </c>
      <c r="G153" s="1" t="s">
        <v>2086</v>
      </c>
      <c r="H153" s="1">
        <v>1972</v>
      </c>
      <c r="I153" s="1" t="s">
        <v>2100</v>
      </c>
      <c r="J153" s="1" t="s">
        <v>2101</v>
      </c>
      <c r="K153" s="1" t="s">
        <v>2102</v>
      </c>
      <c r="L153" s="1" t="s">
        <v>1741</v>
      </c>
      <c r="M153" s="1" t="s">
        <v>1733</v>
      </c>
      <c r="N153" s="1">
        <v>13148.06</v>
      </c>
      <c r="O153" s="1">
        <v>26212.38</v>
      </c>
      <c r="P153" s="1">
        <v>10250</v>
      </c>
      <c r="Q153" s="1"/>
      <c r="R153" s="1"/>
      <c r="S153" s="1"/>
      <c r="T153" s="1">
        <v>26212.38</v>
      </c>
      <c r="U153" s="1"/>
      <c r="V153" s="1"/>
      <c r="W153" s="1"/>
      <c r="X153" s="1" t="s">
        <v>1827</v>
      </c>
    </row>
    <row r="154" spans="1:24">
      <c r="A154" s="1">
        <v>153</v>
      </c>
      <c r="B154" s="1" t="s">
        <v>629</v>
      </c>
      <c r="C154" s="1" t="s">
        <v>630</v>
      </c>
      <c r="D154" s="1" t="s">
        <v>1726</v>
      </c>
      <c r="E154" s="1" t="s">
        <v>1857</v>
      </c>
      <c r="F154" s="1" t="s">
        <v>1858</v>
      </c>
      <c r="G154" s="1" t="s">
        <v>1738</v>
      </c>
      <c r="H154" s="1">
        <v>1961</v>
      </c>
      <c r="I154" s="1" t="s">
        <v>2103</v>
      </c>
      <c r="J154" s="1" t="s">
        <v>2104</v>
      </c>
      <c r="K154" s="1" t="s">
        <v>1801</v>
      </c>
      <c r="L154" s="1" t="s">
        <v>1731</v>
      </c>
      <c r="M154" s="1" t="s">
        <v>1733</v>
      </c>
      <c r="N154" s="1">
        <v>42355.24</v>
      </c>
      <c r="O154" s="1">
        <v>84240.2</v>
      </c>
      <c r="P154" s="1">
        <v>30000</v>
      </c>
      <c r="Q154" s="1"/>
      <c r="R154" s="1"/>
      <c r="S154" s="1">
        <v>84240.2</v>
      </c>
      <c r="T154" s="1"/>
      <c r="U154" s="1"/>
      <c r="V154" s="1"/>
      <c r="W154" s="1"/>
      <c r="X154" s="1" t="s">
        <v>1827</v>
      </c>
    </row>
    <row r="155" spans="1:24">
      <c r="A155" s="1">
        <v>154</v>
      </c>
      <c r="B155" s="1" t="s">
        <v>632</v>
      </c>
      <c r="C155" s="1" t="s">
        <v>633</v>
      </c>
      <c r="D155" s="1" t="s">
        <v>1726</v>
      </c>
      <c r="E155" s="1" t="s">
        <v>1857</v>
      </c>
      <c r="F155" s="1" t="s">
        <v>1858</v>
      </c>
      <c r="G155" s="1" t="s">
        <v>2105</v>
      </c>
      <c r="H155" s="1">
        <v>1961</v>
      </c>
      <c r="I155" s="1" t="s">
        <v>2106</v>
      </c>
      <c r="J155" s="1" t="s">
        <v>2107</v>
      </c>
      <c r="K155" s="1" t="s">
        <v>2108</v>
      </c>
      <c r="L155" s="1" t="s">
        <v>1741</v>
      </c>
      <c r="M155" s="1" t="s">
        <v>1733</v>
      </c>
      <c r="N155" s="1">
        <v>31762.71</v>
      </c>
      <c r="O155" s="1">
        <v>95288.13</v>
      </c>
      <c r="P155" s="1">
        <v>0</v>
      </c>
      <c r="Q155" s="1"/>
      <c r="R155" s="1"/>
      <c r="S155" s="1"/>
      <c r="T155" s="1">
        <v>95288.13</v>
      </c>
      <c r="U155" s="1"/>
      <c r="V155" s="1"/>
      <c r="W155" s="1"/>
      <c r="X155" s="1" t="s">
        <v>1827</v>
      </c>
    </row>
    <row r="156" spans="1:24">
      <c r="A156" s="1">
        <v>155</v>
      </c>
      <c r="B156" s="1" t="s">
        <v>635</v>
      </c>
      <c r="C156" s="1" t="s">
        <v>636</v>
      </c>
      <c r="D156" s="1" t="s">
        <v>1726</v>
      </c>
      <c r="E156" s="1" t="s">
        <v>1857</v>
      </c>
      <c r="F156" s="1" t="s">
        <v>1858</v>
      </c>
      <c r="G156" s="1" t="s">
        <v>2109</v>
      </c>
      <c r="H156" s="1">
        <v>1997</v>
      </c>
      <c r="I156" s="1" t="s">
        <v>1807</v>
      </c>
      <c r="J156" s="1" t="s">
        <v>1731</v>
      </c>
      <c r="K156" s="1" t="s">
        <v>2110</v>
      </c>
      <c r="L156" s="1" t="s">
        <v>1741</v>
      </c>
      <c r="M156" s="1" t="s">
        <v>1733</v>
      </c>
      <c r="N156" s="1">
        <v>76137.649999999994</v>
      </c>
      <c r="O156" s="1">
        <v>76137.649999999994</v>
      </c>
      <c r="P156" s="1">
        <v>78875</v>
      </c>
      <c r="Q156" s="1"/>
      <c r="R156" s="1"/>
      <c r="S156" s="1"/>
      <c r="T156" s="1">
        <v>76137.649999999994</v>
      </c>
      <c r="U156" s="1"/>
      <c r="V156" s="1"/>
      <c r="W156" s="1"/>
      <c r="X156" s="1" t="s">
        <v>1827</v>
      </c>
    </row>
    <row r="157" spans="1:24">
      <c r="A157" s="1">
        <v>156</v>
      </c>
      <c r="B157" s="1" t="s">
        <v>638</v>
      </c>
      <c r="C157" s="1" t="s">
        <v>639</v>
      </c>
      <c r="D157" s="1" t="s">
        <v>1726</v>
      </c>
      <c r="E157" s="1" t="s">
        <v>1857</v>
      </c>
      <c r="F157" s="1" t="s">
        <v>1858</v>
      </c>
      <c r="G157" s="1" t="s">
        <v>1854</v>
      </c>
      <c r="H157" s="1">
        <v>2002</v>
      </c>
      <c r="I157" s="1" t="s">
        <v>2111</v>
      </c>
      <c r="J157" s="1" t="s">
        <v>2112</v>
      </c>
      <c r="K157" s="1" t="s">
        <v>2113</v>
      </c>
      <c r="L157" s="1" t="s">
        <v>1741</v>
      </c>
      <c r="M157" s="1" t="s">
        <v>1733</v>
      </c>
      <c r="N157" s="1">
        <v>8855.36</v>
      </c>
      <c r="O157" s="1">
        <v>13224.92</v>
      </c>
      <c r="P157" s="1">
        <v>8416</v>
      </c>
      <c r="Q157" s="1"/>
      <c r="R157" s="1">
        <v>13224.92</v>
      </c>
      <c r="S157" s="1"/>
      <c r="T157" s="1"/>
      <c r="U157" s="1"/>
      <c r="V157" s="1"/>
      <c r="W157" s="1">
        <v>4493.22</v>
      </c>
      <c r="X157" s="1" t="s">
        <v>1827</v>
      </c>
    </row>
    <row r="158" spans="1:24">
      <c r="A158" s="1">
        <v>157</v>
      </c>
      <c r="B158" s="1" t="s">
        <v>641</v>
      </c>
      <c r="C158" s="1" t="s">
        <v>642</v>
      </c>
      <c r="D158" s="1" t="s">
        <v>1726</v>
      </c>
      <c r="E158" s="1" t="s">
        <v>1857</v>
      </c>
      <c r="F158" s="1" t="s">
        <v>1858</v>
      </c>
      <c r="G158" s="1" t="s">
        <v>1968</v>
      </c>
      <c r="H158" s="1">
        <v>1979</v>
      </c>
      <c r="I158" s="1" t="s">
        <v>2114</v>
      </c>
      <c r="J158" s="1" t="s">
        <v>1731</v>
      </c>
      <c r="K158" s="1" t="s">
        <v>2115</v>
      </c>
      <c r="L158" s="1" t="s">
        <v>1741</v>
      </c>
      <c r="M158" s="1" t="s">
        <v>1733</v>
      </c>
      <c r="N158" s="1">
        <v>706117.1</v>
      </c>
      <c r="O158" s="1">
        <v>706115.8</v>
      </c>
      <c r="P158" s="1">
        <v>764801</v>
      </c>
      <c r="Q158" s="1">
        <v>706115.8</v>
      </c>
      <c r="R158" s="1"/>
      <c r="S158" s="1"/>
      <c r="T158" s="1"/>
      <c r="U158" s="1"/>
      <c r="V158" s="1"/>
      <c r="W158" s="1"/>
      <c r="X158" s="1" t="s">
        <v>1827</v>
      </c>
    </row>
    <row r="159" spans="1:24">
      <c r="A159" s="1">
        <v>158</v>
      </c>
      <c r="B159" s="1" t="s">
        <v>646</v>
      </c>
      <c r="C159" s="1" t="s">
        <v>647</v>
      </c>
      <c r="D159" s="1" t="s">
        <v>1726</v>
      </c>
      <c r="E159" s="1" t="s">
        <v>1857</v>
      </c>
      <c r="F159" s="1" t="s">
        <v>1858</v>
      </c>
      <c r="G159" s="1" t="s">
        <v>1781</v>
      </c>
      <c r="H159" s="1">
        <v>2001</v>
      </c>
      <c r="I159" s="1" t="s">
        <v>2116</v>
      </c>
      <c r="J159" s="1" t="s">
        <v>1731</v>
      </c>
      <c r="K159" s="1" t="s">
        <v>2117</v>
      </c>
      <c r="L159" s="1" t="s">
        <v>1731</v>
      </c>
      <c r="M159" s="1" t="s">
        <v>1733</v>
      </c>
      <c r="N159" s="1">
        <v>24352.13</v>
      </c>
      <c r="O159" s="1">
        <v>24352.13</v>
      </c>
      <c r="P159" s="1">
        <v>25000</v>
      </c>
      <c r="Q159" s="1"/>
      <c r="R159" s="1"/>
      <c r="S159" s="1"/>
      <c r="T159" s="1">
        <v>24352.13</v>
      </c>
      <c r="U159" s="1"/>
      <c r="V159" s="1"/>
      <c r="W159" s="1"/>
      <c r="X159" s="1" t="s">
        <v>1827</v>
      </c>
    </row>
    <row r="160" spans="1:24">
      <c r="A160" s="1">
        <v>159</v>
      </c>
      <c r="B160" s="1" t="s">
        <v>649</v>
      </c>
      <c r="C160" s="1" t="s">
        <v>650</v>
      </c>
      <c r="D160" s="1" t="s">
        <v>1726</v>
      </c>
      <c r="E160" s="1" t="s">
        <v>1857</v>
      </c>
      <c r="F160" s="1" t="s">
        <v>1858</v>
      </c>
      <c r="G160" s="1" t="s">
        <v>1729</v>
      </c>
      <c r="H160" s="1">
        <v>2016</v>
      </c>
      <c r="I160" s="1" t="s">
        <v>2118</v>
      </c>
      <c r="J160" s="1" t="s">
        <v>2119</v>
      </c>
      <c r="K160" s="1" t="s">
        <v>2120</v>
      </c>
      <c r="L160" s="1" t="s">
        <v>1731</v>
      </c>
      <c r="M160" s="1" t="s">
        <v>1733</v>
      </c>
      <c r="N160" s="1">
        <v>49671.66</v>
      </c>
      <c r="O160" s="1">
        <v>95195.34</v>
      </c>
      <c r="P160" s="1">
        <v>49300</v>
      </c>
      <c r="Q160" s="1"/>
      <c r="R160" s="1"/>
      <c r="S160" s="1"/>
      <c r="T160" s="1">
        <v>95195.34</v>
      </c>
      <c r="U160" s="1"/>
      <c r="V160" s="1"/>
      <c r="W160" s="1"/>
      <c r="X160" s="1" t="s">
        <v>1827</v>
      </c>
    </row>
    <row r="161" spans="1:24">
      <c r="A161" s="1">
        <v>160</v>
      </c>
      <c r="B161" s="1" t="s">
        <v>652</v>
      </c>
      <c r="C161" s="1" t="s">
        <v>653</v>
      </c>
      <c r="D161" s="1" t="s">
        <v>1726</v>
      </c>
      <c r="E161" s="1" t="s">
        <v>1857</v>
      </c>
      <c r="F161" s="1" t="s">
        <v>1858</v>
      </c>
      <c r="G161" s="1" t="s">
        <v>1892</v>
      </c>
      <c r="H161" s="1">
        <v>1961</v>
      </c>
      <c r="I161" s="1" t="s">
        <v>2121</v>
      </c>
      <c r="J161" s="1" t="s">
        <v>1731</v>
      </c>
      <c r="K161" s="1" t="s">
        <v>2122</v>
      </c>
      <c r="L161" s="1" t="s">
        <v>1731</v>
      </c>
      <c r="M161" s="1" t="s">
        <v>1733</v>
      </c>
      <c r="N161" s="1">
        <v>6303.57</v>
      </c>
      <c r="O161" s="1">
        <v>6303.57</v>
      </c>
      <c r="P161" s="1">
        <v>7700</v>
      </c>
      <c r="Q161" s="1"/>
      <c r="R161" s="1"/>
      <c r="S161" s="1">
        <v>6303.57</v>
      </c>
      <c r="T161" s="1"/>
      <c r="U161" s="1"/>
      <c r="V161" s="1"/>
      <c r="W161" s="1"/>
      <c r="X161" s="1" t="s">
        <v>1827</v>
      </c>
    </row>
    <row r="162" spans="1:24">
      <c r="A162" s="1">
        <v>161</v>
      </c>
      <c r="B162" s="1" t="s">
        <v>656</v>
      </c>
      <c r="C162" s="1" t="s">
        <v>657</v>
      </c>
      <c r="D162" s="1" t="s">
        <v>1726</v>
      </c>
      <c r="E162" s="1" t="s">
        <v>1857</v>
      </c>
      <c r="F162" s="1" t="s">
        <v>1858</v>
      </c>
      <c r="G162" s="1" t="s">
        <v>1854</v>
      </c>
      <c r="H162" s="1">
        <v>2002</v>
      </c>
      <c r="I162" s="1" t="s">
        <v>2123</v>
      </c>
      <c r="J162" s="1" t="s">
        <v>2124</v>
      </c>
      <c r="K162" s="1" t="s">
        <v>2125</v>
      </c>
      <c r="L162" s="1" t="s">
        <v>1741</v>
      </c>
      <c r="M162" s="1" t="s">
        <v>1733</v>
      </c>
      <c r="N162" s="1">
        <v>6269.38</v>
      </c>
      <c r="O162" s="1">
        <v>6269.38</v>
      </c>
      <c r="P162" s="1">
        <v>4000</v>
      </c>
      <c r="Q162" s="1"/>
      <c r="R162" s="1">
        <v>6269.38</v>
      </c>
      <c r="S162" s="1"/>
      <c r="T162" s="1"/>
      <c r="U162" s="1"/>
      <c r="V162" s="1"/>
      <c r="W162" s="1"/>
      <c r="X162" s="1" t="s">
        <v>1827</v>
      </c>
    </row>
    <row r="163" spans="1:24">
      <c r="A163" s="1">
        <v>162</v>
      </c>
      <c r="B163" s="1" t="s">
        <v>660</v>
      </c>
      <c r="C163" s="1" t="s">
        <v>661</v>
      </c>
      <c r="D163" s="1" t="s">
        <v>1726</v>
      </c>
      <c r="E163" s="1" t="s">
        <v>1857</v>
      </c>
      <c r="F163" s="1" t="s">
        <v>1858</v>
      </c>
      <c r="G163" s="1" t="s">
        <v>1766</v>
      </c>
      <c r="H163" s="1">
        <v>1971</v>
      </c>
      <c r="I163" s="1" t="s">
        <v>2126</v>
      </c>
      <c r="J163" s="1" t="s">
        <v>2127</v>
      </c>
      <c r="K163" s="1" t="s">
        <v>2128</v>
      </c>
      <c r="L163" s="1" t="s">
        <v>1741</v>
      </c>
      <c r="M163" s="1" t="s">
        <v>1733</v>
      </c>
      <c r="N163" s="1">
        <v>555496.5</v>
      </c>
      <c r="O163" s="1">
        <v>2221981</v>
      </c>
      <c r="P163" s="1">
        <v>557714</v>
      </c>
      <c r="Q163" s="1"/>
      <c r="R163" s="1"/>
      <c r="S163" s="1">
        <v>2221981</v>
      </c>
      <c r="T163" s="1"/>
      <c r="U163" s="1"/>
      <c r="V163" s="1"/>
      <c r="W163" s="1"/>
      <c r="X163" s="1" t="s">
        <v>1827</v>
      </c>
    </row>
    <row r="164" spans="1:24">
      <c r="A164" s="1">
        <v>163</v>
      </c>
      <c r="B164" s="1" t="s">
        <v>664</v>
      </c>
      <c r="C164" s="1" t="s">
        <v>665</v>
      </c>
      <c r="D164" s="1" t="s">
        <v>1726</v>
      </c>
      <c r="E164" s="1" t="s">
        <v>1857</v>
      </c>
      <c r="F164" s="1" t="s">
        <v>1858</v>
      </c>
      <c r="G164" s="1" t="s">
        <v>1879</v>
      </c>
      <c r="H164" s="1">
        <v>1980</v>
      </c>
      <c r="I164" s="1" t="s">
        <v>2129</v>
      </c>
      <c r="J164" s="1" t="s">
        <v>1731</v>
      </c>
      <c r="K164" s="1" t="s">
        <v>2130</v>
      </c>
      <c r="L164" s="1" t="s">
        <v>1741</v>
      </c>
      <c r="M164" s="1" t="s">
        <v>1733</v>
      </c>
      <c r="N164" s="1">
        <v>657324.80000000005</v>
      </c>
      <c r="O164" s="1">
        <v>441921.4</v>
      </c>
      <c r="P164" s="1">
        <v>619000</v>
      </c>
      <c r="Q164" s="1">
        <v>441921.4</v>
      </c>
      <c r="R164" s="1"/>
      <c r="S164" s="1"/>
      <c r="T164" s="1"/>
      <c r="U164" s="1"/>
      <c r="V164" s="1"/>
      <c r="W164" s="1">
        <v>215403.4</v>
      </c>
      <c r="X164" s="1" t="s">
        <v>1827</v>
      </c>
    </row>
    <row r="165" spans="1:24">
      <c r="A165" s="1">
        <v>164</v>
      </c>
      <c r="B165" s="1" t="s">
        <v>668</v>
      </c>
      <c r="C165" s="1" t="s">
        <v>669</v>
      </c>
      <c r="D165" s="1" t="s">
        <v>1726</v>
      </c>
      <c r="E165" s="1" t="s">
        <v>1857</v>
      </c>
      <c r="F165" s="1" t="s">
        <v>1858</v>
      </c>
      <c r="G165" s="1" t="s">
        <v>1776</v>
      </c>
      <c r="H165" s="1">
        <v>2002</v>
      </c>
      <c r="I165" s="1" t="s">
        <v>2098</v>
      </c>
      <c r="J165" s="1" t="s">
        <v>1731</v>
      </c>
      <c r="K165" s="1" t="s">
        <v>2131</v>
      </c>
      <c r="L165" s="1" t="s">
        <v>1731</v>
      </c>
      <c r="M165" s="1" t="s">
        <v>1733</v>
      </c>
      <c r="N165" s="1">
        <v>62294.11</v>
      </c>
      <c r="O165" s="1">
        <v>62294.11</v>
      </c>
      <c r="P165" s="1">
        <v>62555</v>
      </c>
      <c r="Q165" s="1"/>
      <c r="R165" s="1">
        <v>62294.11</v>
      </c>
      <c r="S165" s="1"/>
      <c r="T165" s="1"/>
      <c r="U165" s="1"/>
      <c r="V165" s="1"/>
      <c r="W165" s="1"/>
      <c r="X165" s="1" t="s">
        <v>1827</v>
      </c>
    </row>
    <row r="166" spans="1:24">
      <c r="A166" s="1">
        <v>165</v>
      </c>
      <c r="B166" s="1" t="s">
        <v>673</v>
      </c>
      <c r="C166" s="1" t="s">
        <v>674</v>
      </c>
      <c r="D166" s="1" t="s">
        <v>1726</v>
      </c>
      <c r="E166" s="1" t="s">
        <v>1857</v>
      </c>
      <c r="F166" s="1" t="s">
        <v>1858</v>
      </c>
      <c r="G166" s="1" t="s">
        <v>1913</v>
      </c>
      <c r="H166" s="1">
        <v>2012</v>
      </c>
      <c r="I166" s="1" t="s">
        <v>2132</v>
      </c>
      <c r="J166" s="1" t="s">
        <v>1956</v>
      </c>
      <c r="K166" s="1" t="s">
        <v>2133</v>
      </c>
      <c r="L166" s="1" t="s">
        <v>1731</v>
      </c>
      <c r="M166" s="1" t="s">
        <v>1733</v>
      </c>
      <c r="N166" s="1">
        <v>22693.91</v>
      </c>
      <c r="O166" s="1">
        <v>43838.81</v>
      </c>
      <c r="P166" s="1">
        <v>21145.03</v>
      </c>
      <c r="Q166" s="1"/>
      <c r="R166" s="1"/>
      <c r="S166" s="1"/>
      <c r="T166" s="1">
        <v>43838.81</v>
      </c>
      <c r="U166" s="1"/>
      <c r="V166" s="1"/>
      <c r="W166" s="1"/>
      <c r="X166" s="1" t="s">
        <v>1827</v>
      </c>
    </row>
    <row r="167" spans="1:24">
      <c r="A167" s="1">
        <v>166</v>
      </c>
      <c r="B167" s="1" t="s">
        <v>676</v>
      </c>
      <c r="C167" s="1" t="s">
        <v>677</v>
      </c>
      <c r="D167" s="1" t="s">
        <v>1726</v>
      </c>
      <c r="E167" s="1" t="s">
        <v>1857</v>
      </c>
      <c r="F167" s="1" t="s">
        <v>1858</v>
      </c>
      <c r="G167" s="1" t="s">
        <v>1781</v>
      </c>
      <c r="H167" s="1">
        <v>1939</v>
      </c>
      <c r="I167" s="1" t="s">
        <v>2134</v>
      </c>
      <c r="J167" s="1" t="s">
        <v>2135</v>
      </c>
      <c r="K167" s="1" t="s">
        <v>2136</v>
      </c>
      <c r="L167" s="1" t="s">
        <v>1741</v>
      </c>
      <c r="M167" s="1" t="s">
        <v>1733</v>
      </c>
      <c r="N167" s="1">
        <v>169695.2</v>
      </c>
      <c r="O167" s="1">
        <v>338811.9</v>
      </c>
      <c r="P167" s="1">
        <v>0</v>
      </c>
      <c r="Q167" s="1"/>
      <c r="R167" s="1"/>
      <c r="S167" s="1"/>
      <c r="T167" s="1">
        <v>338811.9</v>
      </c>
      <c r="U167" s="1"/>
      <c r="V167" s="1"/>
      <c r="W167" s="1"/>
      <c r="X167" s="1" t="s">
        <v>1827</v>
      </c>
    </row>
    <row r="168" spans="1:24">
      <c r="A168" s="1">
        <v>167</v>
      </c>
      <c r="B168" s="1" t="s">
        <v>680</v>
      </c>
      <c r="C168" s="1" t="s">
        <v>681</v>
      </c>
      <c r="D168" s="1" t="s">
        <v>1726</v>
      </c>
      <c r="E168" s="1" t="s">
        <v>1857</v>
      </c>
      <c r="F168" s="1" t="s">
        <v>1858</v>
      </c>
      <c r="G168" s="1" t="s">
        <v>1833</v>
      </c>
      <c r="H168" s="1">
        <v>1980</v>
      </c>
      <c r="I168" s="1" t="s">
        <v>2137</v>
      </c>
      <c r="J168" s="1" t="s">
        <v>1731</v>
      </c>
      <c r="K168" s="1" t="s">
        <v>2138</v>
      </c>
      <c r="L168" s="1" t="s">
        <v>1741</v>
      </c>
      <c r="M168" s="1" t="s">
        <v>1733</v>
      </c>
      <c r="N168" s="1">
        <v>2367323</v>
      </c>
      <c r="O168" s="1">
        <v>2367339</v>
      </c>
      <c r="P168" s="1">
        <v>2272000</v>
      </c>
      <c r="Q168" s="1">
        <v>2367339</v>
      </c>
      <c r="R168" s="1"/>
      <c r="S168" s="1"/>
      <c r="T168" s="1"/>
      <c r="U168" s="1"/>
      <c r="V168" s="1"/>
      <c r="W168" s="1"/>
      <c r="X168" s="1" t="s">
        <v>1827</v>
      </c>
    </row>
    <row r="169" spans="1:24">
      <c r="A169" s="1">
        <v>168</v>
      </c>
      <c r="B169" s="1" t="s">
        <v>684</v>
      </c>
      <c r="C169" s="1" t="s">
        <v>685</v>
      </c>
      <c r="D169" s="1" t="s">
        <v>1726</v>
      </c>
      <c r="E169" s="1" t="s">
        <v>1857</v>
      </c>
      <c r="F169" s="1" t="s">
        <v>1858</v>
      </c>
      <c r="G169" s="1" t="s">
        <v>1876</v>
      </c>
      <c r="H169" s="1">
        <v>1989</v>
      </c>
      <c r="I169" s="1" t="s">
        <v>2139</v>
      </c>
      <c r="J169" s="1" t="s">
        <v>1731</v>
      </c>
      <c r="K169" s="1" t="s">
        <v>2140</v>
      </c>
      <c r="L169" s="1" t="s">
        <v>1731</v>
      </c>
      <c r="M169" s="1" t="s">
        <v>1733</v>
      </c>
      <c r="N169" s="1">
        <v>116749.4</v>
      </c>
      <c r="O169" s="1">
        <v>114339.8</v>
      </c>
      <c r="P169" s="1">
        <v>116000</v>
      </c>
      <c r="Q169" s="1">
        <v>114339.8</v>
      </c>
      <c r="R169" s="1"/>
      <c r="S169" s="1"/>
      <c r="T169" s="1"/>
      <c r="U169" s="1"/>
      <c r="V169" s="1"/>
      <c r="W169" s="1"/>
      <c r="X169" s="1" t="s">
        <v>1827</v>
      </c>
    </row>
    <row r="170" spans="1:24">
      <c r="A170" s="1">
        <v>169</v>
      </c>
      <c r="B170" s="1" t="s">
        <v>687</v>
      </c>
      <c r="C170" s="1" t="s">
        <v>688</v>
      </c>
      <c r="D170" s="1" t="s">
        <v>1726</v>
      </c>
      <c r="E170" s="1" t="s">
        <v>1857</v>
      </c>
      <c r="F170" s="1" t="s">
        <v>1858</v>
      </c>
      <c r="G170" s="1" t="s">
        <v>2141</v>
      </c>
      <c r="H170" s="1">
        <v>1981</v>
      </c>
      <c r="I170" s="1" t="s">
        <v>2142</v>
      </c>
      <c r="J170" s="1" t="s">
        <v>1731</v>
      </c>
      <c r="K170" s="1" t="s">
        <v>2143</v>
      </c>
      <c r="L170" s="1" t="s">
        <v>1741</v>
      </c>
      <c r="M170" s="1" t="s">
        <v>1733</v>
      </c>
      <c r="N170" s="1">
        <v>135921.79999999999</v>
      </c>
      <c r="O170" s="1">
        <v>135921.79999999999</v>
      </c>
      <c r="P170" s="1">
        <v>135000</v>
      </c>
      <c r="Q170" s="1"/>
      <c r="R170" s="1"/>
      <c r="S170" s="1"/>
      <c r="T170" s="1"/>
      <c r="U170" s="1"/>
      <c r="V170" s="1">
        <v>135921.79999999999</v>
      </c>
      <c r="W170" s="1"/>
      <c r="X170" s="1" t="s">
        <v>1827</v>
      </c>
    </row>
    <row r="171" spans="1:24">
      <c r="A171" s="1">
        <v>170</v>
      </c>
      <c r="B171" s="1" t="s">
        <v>690</v>
      </c>
      <c r="C171" s="1" t="s">
        <v>691</v>
      </c>
      <c r="D171" s="1" t="s">
        <v>1726</v>
      </c>
      <c r="E171" s="1" t="s">
        <v>1857</v>
      </c>
      <c r="F171" s="1" t="s">
        <v>1858</v>
      </c>
      <c r="G171" s="1" t="s">
        <v>1913</v>
      </c>
      <c r="H171" s="1">
        <v>2010</v>
      </c>
      <c r="I171" s="1" t="s">
        <v>2144</v>
      </c>
      <c r="J171" s="1" t="s">
        <v>2145</v>
      </c>
      <c r="K171" s="1" t="s">
        <v>2146</v>
      </c>
      <c r="L171" s="1" t="s">
        <v>1741</v>
      </c>
      <c r="M171" s="1" t="s">
        <v>1733</v>
      </c>
      <c r="N171" s="1">
        <v>18934.23</v>
      </c>
      <c r="O171" s="1">
        <v>30487.439999999999</v>
      </c>
      <c r="P171" s="1">
        <v>11538</v>
      </c>
      <c r="Q171" s="1"/>
      <c r="R171" s="1"/>
      <c r="S171" s="1"/>
      <c r="T171" s="1">
        <v>30487.439999999999</v>
      </c>
      <c r="U171" s="1"/>
      <c r="V171" s="1"/>
      <c r="W171" s="1"/>
      <c r="X171" s="1" t="s">
        <v>1827</v>
      </c>
    </row>
    <row r="172" spans="1:24">
      <c r="A172" s="1">
        <v>171</v>
      </c>
      <c r="B172" s="1" t="s">
        <v>693</v>
      </c>
      <c r="C172" s="1" t="s">
        <v>694</v>
      </c>
      <c r="D172" s="1" t="s">
        <v>1726</v>
      </c>
      <c r="E172" s="1" t="s">
        <v>1857</v>
      </c>
      <c r="F172" s="1" t="s">
        <v>1858</v>
      </c>
      <c r="G172" s="1" t="s">
        <v>1833</v>
      </c>
      <c r="H172" s="1">
        <v>1979</v>
      </c>
      <c r="I172" s="1" t="s">
        <v>2147</v>
      </c>
      <c r="J172" s="1" t="s">
        <v>1731</v>
      </c>
      <c r="K172" s="1" t="s">
        <v>2148</v>
      </c>
      <c r="L172" s="1" t="s">
        <v>1741</v>
      </c>
      <c r="M172" s="1" t="s">
        <v>1733</v>
      </c>
      <c r="N172" s="1">
        <v>2252389</v>
      </c>
      <c r="O172" s="1">
        <v>2247362</v>
      </c>
      <c r="P172" s="1">
        <v>2200000</v>
      </c>
      <c r="Q172" s="1">
        <v>2247362</v>
      </c>
      <c r="R172" s="1"/>
      <c r="S172" s="1"/>
      <c r="T172" s="1"/>
      <c r="U172" s="1"/>
      <c r="V172" s="1"/>
      <c r="W172" s="1"/>
      <c r="X172" s="1" t="s">
        <v>1827</v>
      </c>
    </row>
    <row r="173" spans="1:24">
      <c r="A173" s="1">
        <v>172</v>
      </c>
      <c r="B173" s="1" t="s">
        <v>696</v>
      </c>
      <c r="C173" s="1" t="s">
        <v>697</v>
      </c>
      <c r="D173" s="1" t="s">
        <v>1726</v>
      </c>
      <c r="E173" s="1" t="s">
        <v>1857</v>
      </c>
      <c r="F173" s="1" t="s">
        <v>1858</v>
      </c>
      <c r="G173" s="1" t="s">
        <v>1781</v>
      </c>
      <c r="H173" s="1">
        <v>1989</v>
      </c>
      <c r="I173" s="1" t="s">
        <v>2149</v>
      </c>
      <c r="J173" s="1" t="s">
        <v>2150</v>
      </c>
      <c r="K173" s="1" t="s">
        <v>1872</v>
      </c>
      <c r="L173" s="1" t="s">
        <v>1741</v>
      </c>
      <c r="M173" s="1" t="s">
        <v>1733</v>
      </c>
      <c r="N173" s="1">
        <v>33860.39</v>
      </c>
      <c r="O173" s="1">
        <v>33704.19</v>
      </c>
      <c r="P173" s="1">
        <v>21400</v>
      </c>
      <c r="Q173" s="1"/>
      <c r="R173" s="1"/>
      <c r="S173" s="1"/>
      <c r="T173" s="1">
        <v>33704.19</v>
      </c>
      <c r="U173" s="1"/>
      <c r="V173" s="1"/>
      <c r="W173" s="1">
        <v>155.4</v>
      </c>
      <c r="X173" s="1" t="s">
        <v>1827</v>
      </c>
    </row>
    <row r="174" spans="1:24">
      <c r="A174" s="1">
        <v>173</v>
      </c>
      <c r="B174" s="1" t="s">
        <v>699</v>
      </c>
      <c r="C174" s="1" t="s">
        <v>700</v>
      </c>
      <c r="D174" s="1" t="s">
        <v>1726</v>
      </c>
      <c r="E174" s="1" t="s">
        <v>1857</v>
      </c>
      <c r="F174" s="1" t="s">
        <v>1858</v>
      </c>
      <c r="G174" s="1" t="s">
        <v>1876</v>
      </c>
      <c r="H174" s="1">
        <v>1998</v>
      </c>
      <c r="I174" s="1" t="s">
        <v>2151</v>
      </c>
      <c r="J174" s="1" t="s">
        <v>2152</v>
      </c>
      <c r="K174" s="1" t="s">
        <v>1940</v>
      </c>
      <c r="L174" s="1" t="s">
        <v>1741</v>
      </c>
      <c r="M174" s="1" t="s">
        <v>1733</v>
      </c>
      <c r="N174" s="1">
        <v>280982.3</v>
      </c>
      <c r="O174" s="1">
        <v>280982.7</v>
      </c>
      <c r="P174" s="1">
        <v>227011</v>
      </c>
      <c r="Q174" s="1">
        <v>280982.7</v>
      </c>
      <c r="R174" s="1"/>
      <c r="S174" s="1"/>
      <c r="T174" s="1"/>
      <c r="U174" s="1"/>
      <c r="V174" s="1"/>
      <c r="W174" s="1"/>
      <c r="X174" s="1" t="s">
        <v>1827</v>
      </c>
    </row>
    <row r="175" spans="1:24">
      <c r="A175" s="1">
        <v>174</v>
      </c>
      <c r="B175" s="1" t="s">
        <v>702</v>
      </c>
      <c r="C175" s="1" t="s">
        <v>703</v>
      </c>
      <c r="D175" s="1" t="s">
        <v>1726</v>
      </c>
      <c r="E175" s="1" t="s">
        <v>1857</v>
      </c>
      <c r="F175" s="1" t="s">
        <v>1858</v>
      </c>
      <c r="G175" s="1" t="s">
        <v>2153</v>
      </c>
      <c r="H175" s="1">
        <v>1981</v>
      </c>
      <c r="I175" s="1" t="s">
        <v>2154</v>
      </c>
      <c r="J175" s="1" t="s">
        <v>1731</v>
      </c>
      <c r="K175" s="1" t="s">
        <v>2155</v>
      </c>
      <c r="L175" s="1" t="s">
        <v>1741</v>
      </c>
      <c r="M175" s="1" t="s">
        <v>1733</v>
      </c>
      <c r="N175" s="1">
        <v>156565.4</v>
      </c>
      <c r="O175" s="1">
        <v>145923.70000000001</v>
      </c>
      <c r="P175" s="1">
        <v>155000</v>
      </c>
      <c r="Q175" s="1">
        <v>173.61</v>
      </c>
      <c r="R175" s="1"/>
      <c r="S175" s="1">
        <v>145750.1</v>
      </c>
      <c r="T175" s="1"/>
      <c r="U175" s="1"/>
      <c r="V175" s="1"/>
      <c r="W175" s="1">
        <v>10620.8</v>
      </c>
      <c r="X175" s="1" t="s">
        <v>1827</v>
      </c>
    </row>
    <row r="176" spans="1:24">
      <c r="A176" s="1">
        <v>175</v>
      </c>
      <c r="B176" s="1" t="s">
        <v>705</v>
      </c>
      <c r="C176" s="1" t="s">
        <v>706</v>
      </c>
      <c r="D176" s="1" t="s">
        <v>1726</v>
      </c>
      <c r="E176" s="1" t="s">
        <v>1822</v>
      </c>
      <c r="F176" s="1" t="s">
        <v>1823</v>
      </c>
      <c r="G176" s="1" t="s">
        <v>1954</v>
      </c>
      <c r="H176" s="1">
        <v>2008</v>
      </c>
      <c r="I176" s="1" t="s">
        <v>2156</v>
      </c>
      <c r="J176" s="1" t="s">
        <v>2157</v>
      </c>
      <c r="K176" s="1" t="s">
        <v>2158</v>
      </c>
      <c r="L176" s="1" t="s">
        <v>1731</v>
      </c>
      <c r="M176" s="1" t="s">
        <v>1733</v>
      </c>
      <c r="N176" s="1">
        <v>17443.3</v>
      </c>
      <c r="O176" s="1">
        <v>34886.589999999997</v>
      </c>
      <c r="P176" s="1">
        <v>17496</v>
      </c>
      <c r="Q176" s="1"/>
      <c r="R176" s="1"/>
      <c r="S176" s="1"/>
      <c r="T176" s="1">
        <v>34886.589999999997</v>
      </c>
      <c r="U176" s="1"/>
      <c r="V176" s="1"/>
      <c r="W176" s="1"/>
      <c r="X176" s="1" t="s">
        <v>1827</v>
      </c>
    </row>
    <row r="177" spans="1:24">
      <c r="A177" s="1">
        <v>176</v>
      </c>
      <c r="B177" s="1" t="s">
        <v>707</v>
      </c>
      <c r="C177" s="1" t="s">
        <v>708</v>
      </c>
      <c r="D177" s="1" t="s">
        <v>1726</v>
      </c>
      <c r="E177" s="1" t="s">
        <v>1857</v>
      </c>
      <c r="F177" s="1" t="s">
        <v>1858</v>
      </c>
      <c r="G177" s="1" t="s">
        <v>1913</v>
      </c>
      <c r="H177" s="1">
        <v>2000</v>
      </c>
      <c r="I177" s="1" t="s">
        <v>2159</v>
      </c>
      <c r="J177" s="1" t="s">
        <v>2160</v>
      </c>
      <c r="K177" s="1" t="s">
        <v>2161</v>
      </c>
      <c r="L177" s="1" t="s">
        <v>1731</v>
      </c>
      <c r="M177" s="1" t="s">
        <v>1733</v>
      </c>
      <c r="N177" s="1">
        <v>22239.4</v>
      </c>
      <c r="O177" s="1">
        <v>44394.54</v>
      </c>
      <c r="P177" s="1">
        <v>22500</v>
      </c>
      <c r="Q177" s="1"/>
      <c r="R177" s="1"/>
      <c r="S177" s="1"/>
      <c r="T177" s="1">
        <v>44394.54</v>
      </c>
      <c r="U177" s="1"/>
      <c r="V177" s="1"/>
      <c r="W177" s="1">
        <v>176.61</v>
      </c>
      <c r="X177" s="1" t="s">
        <v>1827</v>
      </c>
    </row>
    <row r="178" spans="1:24">
      <c r="A178" s="1">
        <v>177</v>
      </c>
      <c r="B178" s="1" t="s">
        <v>710</v>
      </c>
      <c r="C178" s="1" t="s">
        <v>711</v>
      </c>
      <c r="D178" s="1" t="s">
        <v>1726</v>
      </c>
      <c r="E178" s="1" t="s">
        <v>1857</v>
      </c>
      <c r="F178" s="1" t="s">
        <v>1858</v>
      </c>
      <c r="G178" s="1" t="s">
        <v>2162</v>
      </c>
      <c r="H178" s="1">
        <v>1989</v>
      </c>
      <c r="I178" s="1" t="s">
        <v>2163</v>
      </c>
      <c r="J178" s="1" t="s">
        <v>2164</v>
      </c>
      <c r="K178" s="1" t="s">
        <v>2165</v>
      </c>
      <c r="L178" s="1" t="s">
        <v>1741</v>
      </c>
      <c r="M178" s="1" t="s">
        <v>1733</v>
      </c>
      <c r="N178" s="1">
        <v>230853.3</v>
      </c>
      <c r="O178" s="1">
        <v>230851.6</v>
      </c>
      <c r="P178" s="1">
        <v>84000</v>
      </c>
      <c r="Q178" s="1"/>
      <c r="R178" s="1"/>
      <c r="S178" s="1">
        <v>230851.6</v>
      </c>
      <c r="T178" s="1"/>
      <c r="U178" s="1"/>
      <c r="V178" s="1"/>
      <c r="W178" s="1"/>
      <c r="X178" s="1" t="s">
        <v>1827</v>
      </c>
    </row>
    <row r="179" spans="1:24">
      <c r="A179" s="1">
        <v>178</v>
      </c>
      <c r="B179" s="1" t="s">
        <v>713</v>
      </c>
      <c r="C179" s="1" t="s">
        <v>714</v>
      </c>
      <c r="D179" s="1" t="s">
        <v>1726</v>
      </c>
      <c r="E179" s="1" t="s">
        <v>1857</v>
      </c>
      <c r="F179" s="1" t="s">
        <v>1858</v>
      </c>
      <c r="G179" s="1" t="s">
        <v>2166</v>
      </c>
      <c r="H179" s="1">
        <v>1937</v>
      </c>
      <c r="I179" s="1" t="s">
        <v>2167</v>
      </c>
      <c r="J179" s="1" t="s">
        <v>2168</v>
      </c>
      <c r="K179" s="1" t="s">
        <v>2169</v>
      </c>
      <c r="L179" s="1" t="s">
        <v>1731</v>
      </c>
      <c r="M179" s="1" t="s">
        <v>1733</v>
      </c>
      <c r="N179" s="1">
        <v>28086.15</v>
      </c>
      <c r="O179" s="1">
        <v>56170.05</v>
      </c>
      <c r="P179" s="1">
        <v>11943</v>
      </c>
      <c r="Q179" s="1"/>
      <c r="R179" s="1"/>
      <c r="S179" s="1"/>
      <c r="T179" s="1">
        <v>56170.05</v>
      </c>
      <c r="U179" s="1"/>
      <c r="V179" s="1"/>
      <c r="W179" s="1"/>
      <c r="X179" s="1" t="s">
        <v>1827</v>
      </c>
    </row>
    <row r="180" spans="1:24">
      <c r="A180" s="1">
        <v>179</v>
      </c>
      <c r="B180" s="1" t="s">
        <v>716</v>
      </c>
      <c r="C180" s="1" t="s">
        <v>717</v>
      </c>
      <c r="D180" s="1" t="s">
        <v>1726</v>
      </c>
      <c r="E180" s="1" t="s">
        <v>1857</v>
      </c>
      <c r="F180" s="1" t="s">
        <v>1858</v>
      </c>
      <c r="G180" s="1" t="s">
        <v>1913</v>
      </c>
      <c r="H180" s="1">
        <v>1983</v>
      </c>
      <c r="I180" s="1" t="s">
        <v>2170</v>
      </c>
      <c r="J180" s="1" t="s">
        <v>1731</v>
      </c>
      <c r="K180" s="1" t="s">
        <v>2171</v>
      </c>
      <c r="L180" s="1" t="s">
        <v>1731</v>
      </c>
      <c r="M180" s="1" t="s">
        <v>1733</v>
      </c>
      <c r="N180" s="1">
        <v>87945.66</v>
      </c>
      <c r="O180" s="1">
        <v>53.92</v>
      </c>
      <c r="P180" s="1">
        <v>91255</v>
      </c>
      <c r="Q180" s="1"/>
      <c r="R180" s="1"/>
      <c r="S180" s="1"/>
      <c r="T180" s="1">
        <v>53.92</v>
      </c>
      <c r="U180" s="1"/>
      <c r="V180" s="1"/>
      <c r="W180" s="1">
        <v>87890.99</v>
      </c>
      <c r="X180" s="1" t="s">
        <v>1827</v>
      </c>
    </row>
    <row r="181" spans="1:24">
      <c r="A181" s="1">
        <v>180</v>
      </c>
      <c r="B181" s="1" t="s">
        <v>719</v>
      </c>
      <c r="C181" s="1" t="s">
        <v>720</v>
      </c>
      <c r="D181" s="1" t="s">
        <v>1726</v>
      </c>
      <c r="E181" s="1" t="s">
        <v>1857</v>
      </c>
      <c r="F181" s="1" t="s">
        <v>1858</v>
      </c>
      <c r="G181" s="1" t="s">
        <v>1776</v>
      </c>
      <c r="H181" s="1">
        <v>1988</v>
      </c>
      <c r="I181" s="1" t="s">
        <v>2172</v>
      </c>
      <c r="J181" s="1" t="s">
        <v>1731</v>
      </c>
      <c r="K181" s="1" t="s">
        <v>1778</v>
      </c>
      <c r="L181" s="1" t="s">
        <v>1731</v>
      </c>
      <c r="M181" s="1" t="s">
        <v>1733</v>
      </c>
      <c r="N181" s="1">
        <v>10932.58</v>
      </c>
      <c r="O181" s="1">
        <v>1142.47</v>
      </c>
      <c r="P181" s="1">
        <v>11270</v>
      </c>
      <c r="Q181" s="1"/>
      <c r="R181" s="1"/>
      <c r="S181" s="1"/>
      <c r="T181" s="1">
        <v>1142.47</v>
      </c>
      <c r="U181" s="1"/>
      <c r="V181" s="1"/>
      <c r="W181" s="1">
        <v>9794.06</v>
      </c>
      <c r="X181" s="1" t="s">
        <v>1827</v>
      </c>
    </row>
    <row r="182" spans="1:24">
      <c r="A182" s="1">
        <v>181</v>
      </c>
      <c r="B182" s="1" t="s">
        <v>722</v>
      </c>
      <c r="C182" s="1" t="s">
        <v>723</v>
      </c>
      <c r="D182" s="1" t="s">
        <v>1726</v>
      </c>
      <c r="E182" s="1" t="s">
        <v>1857</v>
      </c>
      <c r="F182" s="1" t="s">
        <v>1858</v>
      </c>
      <c r="G182" s="1" t="s">
        <v>1895</v>
      </c>
      <c r="H182" s="1">
        <v>2002</v>
      </c>
      <c r="I182" s="1" t="s">
        <v>2173</v>
      </c>
      <c r="J182" s="1" t="s">
        <v>1731</v>
      </c>
      <c r="K182" s="1" t="s">
        <v>2174</v>
      </c>
      <c r="L182" s="1" t="s">
        <v>1741</v>
      </c>
      <c r="M182" s="1" t="s">
        <v>1733</v>
      </c>
      <c r="N182" s="1">
        <v>3865126</v>
      </c>
      <c r="O182" s="1">
        <v>3827790</v>
      </c>
      <c r="P182" s="1">
        <v>3867000</v>
      </c>
      <c r="Q182" s="1">
        <v>3827790</v>
      </c>
      <c r="R182" s="1"/>
      <c r="S182" s="1"/>
      <c r="T182" s="1"/>
      <c r="U182" s="1"/>
      <c r="V182" s="1"/>
      <c r="W182" s="1"/>
      <c r="X182" s="1" t="s">
        <v>1827</v>
      </c>
    </row>
    <row r="183" spans="1:24">
      <c r="A183" s="1">
        <v>182</v>
      </c>
      <c r="B183" s="1" t="s">
        <v>726</v>
      </c>
      <c r="C183" s="1" t="s">
        <v>727</v>
      </c>
      <c r="D183" s="1" t="s">
        <v>1726</v>
      </c>
      <c r="E183" s="1" t="s">
        <v>1857</v>
      </c>
      <c r="F183" s="1" t="s">
        <v>1858</v>
      </c>
      <c r="G183" s="1" t="s">
        <v>1968</v>
      </c>
      <c r="H183" s="1">
        <v>2001</v>
      </c>
      <c r="I183" s="1" t="s">
        <v>2175</v>
      </c>
      <c r="J183" s="1" t="s">
        <v>1731</v>
      </c>
      <c r="K183" s="1" t="s">
        <v>2176</v>
      </c>
      <c r="L183" s="1" t="s">
        <v>1741</v>
      </c>
      <c r="M183" s="1" t="s">
        <v>1733</v>
      </c>
      <c r="N183" s="1">
        <v>283498.09999999998</v>
      </c>
      <c r="O183" s="1">
        <v>283498.09999999998</v>
      </c>
      <c r="P183" s="1">
        <v>283611</v>
      </c>
      <c r="Q183" s="1">
        <v>283498.09999999998</v>
      </c>
      <c r="R183" s="1"/>
      <c r="S183" s="1"/>
      <c r="T183" s="1"/>
      <c r="U183" s="1"/>
      <c r="V183" s="1"/>
      <c r="W183" s="1"/>
      <c r="X183" s="1" t="s">
        <v>1827</v>
      </c>
    </row>
    <row r="184" spans="1:24">
      <c r="A184" s="1">
        <v>183</v>
      </c>
      <c r="B184" s="1" t="s">
        <v>729</v>
      </c>
      <c r="C184" s="1" t="s">
        <v>730</v>
      </c>
      <c r="D184" s="1" t="s">
        <v>1726</v>
      </c>
      <c r="E184" s="1" t="s">
        <v>1857</v>
      </c>
      <c r="F184" s="1" t="s">
        <v>1858</v>
      </c>
      <c r="G184" s="1" t="s">
        <v>2177</v>
      </c>
      <c r="H184" s="1">
        <v>1998</v>
      </c>
      <c r="I184" s="1" t="s">
        <v>2178</v>
      </c>
      <c r="J184" s="1" t="s">
        <v>1731</v>
      </c>
      <c r="K184" s="1" t="s">
        <v>2179</v>
      </c>
      <c r="L184" s="1" t="s">
        <v>1741</v>
      </c>
      <c r="M184" s="1" t="s">
        <v>1733</v>
      </c>
      <c r="N184" s="1">
        <v>359371.1</v>
      </c>
      <c r="O184" s="1">
        <v>359371.1</v>
      </c>
      <c r="P184" s="1">
        <v>350960</v>
      </c>
      <c r="Q184" s="1">
        <v>359371.1</v>
      </c>
      <c r="R184" s="1"/>
      <c r="S184" s="1"/>
      <c r="T184" s="1"/>
      <c r="U184" s="1"/>
      <c r="V184" s="1"/>
      <c r="W184" s="1"/>
      <c r="X184" s="1" t="s">
        <v>1827</v>
      </c>
    </row>
    <row r="185" spans="1:24">
      <c r="A185" s="1">
        <v>184</v>
      </c>
      <c r="B185" s="1" t="s">
        <v>733</v>
      </c>
      <c r="C185" s="1" t="s">
        <v>734</v>
      </c>
      <c r="D185" s="1" t="s">
        <v>1726</v>
      </c>
      <c r="E185" s="1" t="s">
        <v>2180</v>
      </c>
      <c r="F185" s="1" t="s">
        <v>1823</v>
      </c>
      <c r="G185" s="1" t="s">
        <v>1794</v>
      </c>
      <c r="H185" s="1">
        <v>1983</v>
      </c>
      <c r="I185" s="1" t="s">
        <v>2181</v>
      </c>
      <c r="J185" s="1" t="s">
        <v>2182</v>
      </c>
      <c r="K185" s="1" t="s">
        <v>2183</v>
      </c>
      <c r="L185" s="1" t="s">
        <v>1731</v>
      </c>
      <c r="M185" s="1" t="s">
        <v>1733</v>
      </c>
      <c r="N185" s="1">
        <v>142.38999999999999</v>
      </c>
      <c r="O185" s="1">
        <v>0</v>
      </c>
      <c r="P185" s="1">
        <v>1.7</v>
      </c>
      <c r="Q185" s="1"/>
      <c r="R185" s="1"/>
      <c r="S185" s="1"/>
      <c r="T185" s="1"/>
      <c r="U185" s="1"/>
      <c r="V185" s="1"/>
      <c r="W185" s="1">
        <v>284.77999999999997</v>
      </c>
      <c r="X185" s="1" t="s">
        <v>1827</v>
      </c>
    </row>
    <row r="186" spans="1:24">
      <c r="A186" s="1">
        <v>185</v>
      </c>
      <c r="B186" s="1" t="s">
        <v>737</v>
      </c>
      <c r="C186" s="1" t="s">
        <v>738</v>
      </c>
      <c r="D186" s="1" t="s">
        <v>1726</v>
      </c>
      <c r="E186" s="1" t="s">
        <v>2184</v>
      </c>
      <c r="F186" s="1" t="s">
        <v>1851</v>
      </c>
      <c r="G186" s="1" t="s">
        <v>1954</v>
      </c>
      <c r="H186" s="1">
        <v>1982</v>
      </c>
      <c r="I186" s="1" t="s">
        <v>2185</v>
      </c>
      <c r="J186" s="1" t="s">
        <v>2186</v>
      </c>
      <c r="K186" s="1" t="s">
        <v>2187</v>
      </c>
      <c r="L186" s="1" t="s">
        <v>1741</v>
      </c>
      <c r="M186" s="1" t="s">
        <v>1733</v>
      </c>
      <c r="N186" s="1">
        <v>3562.26</v>
      </c>
      <c r="O186" s="1">
        <v>7124.52</v>
      </c>
      <c r="P186" s="1">
        <v>4000</v>
      </c>
      <c r="Q186" s="1"/>
      <c r="R186" s="1"/>
      <c r="S186" s="1"/>
      <c r="T186" s="1">
        <v>7124.52</v>
      </c>
      <c r="U186" s="1"/>
      <c r="V186" s="1"/>
      <c r="W186" s="1"/>
      <c r="X186" s="1" t="s">
        <v>1827</v>
      </c>
    </row>
    <row r="187" spans="1:24">
      <c r="A187" s="1">
        <v>186</v>
      </c>
      <c r="B187" s="1" t="s">
        <v>740</v>
      </c>
      <c r="C187" s="1" t="s">
        <v>741</v>
      </c>
      <c r="D187" s="1" t="s">
        <v>1726</v>
      </c>
      <c r="E187" s="1" t="s">
        <v>2184</v>
      </c>
      <c r="F187" s="1" t="s">
        <v>1851</v>
      </c>
      <c r="G187" s="1" t="s">
        <v>1742</v>
      </c>
      <c r="H187" s="1">
        <v>2002</v>
      </c>
      <c r="I187" s="1" t="s">
        <v>2098</v>
      </c>
      <c r="J187" s="1" t="s">
        <v>1731</v>
      </c>
      <c r="K187" s="1" t="s">
        <v>1744</v>
      </c>
      <c r="L187" s="1" t="s">
        <v>1731</v>
      </c>
      <c r="M187" s="1" t="s">
        <v>1733</v>
      </c>
      <c r="N187" s="1">
        <v>3411.69</v>
      </c>
      <c r="O187" s="1">
        <v>3411.69</v>
      </c>
      <c r="P187" s="1">
        <v>3470</v>
      </c>
      <c r="Q187" s="1"/>
      <c r="R187" s="1"/>
      <c r="S187" s="1">
        <v>3411.69</v>
      </c>
      <c r="T187" s="1"/>
      <c r="U187" s="1"/>
      <c r="V187" s="1"/>
      <c r="W187" s="1"/>
      <c r="X187" s="1" t="s">
        <v>1827</v>
      </c>
    </row>
    <row r="188" spans="1:24">
      <c r="A188" s="1">
        <v>187</v>
      </c>
      <c r="B188" s="1" t="s">
        <v>743</v>
      </c>
      <c r="C188" s="1" t="s">
        <v>744</v>
      </c>
      <c r="D188" s="1" t="s">
        <v>1726</v>
      </c>
      <c r="E188" s="1" t="s">
        <v>2184</v>
      </c>
      <c r="F188" s="1" t="s">
        <v>1851</v>
      </c>
      <c r="G188" s="1" t="s">
        <v>1735</v>
      </c>
      <c r="H188" s="1">
        <v>2003</v>
      </c>
      <c r="I188" s="1" t="s">
        <v>2188</v>
      </c>
      <c r="J188" s="1" t="s">
        <v>1731</v>
      </c>
      <c r="K188" s="1" t="s">
        <v>2189</v>
      </c>
      <c r="L188" s="1" t="s">
        <v>1731</v>
      </c>
      <c r="M188" s="1" t="s">
        <v>1733</v>
      </c>
      <c r="N188" s="1">
        <v>50891.74</v>
      </c>
      <c r="O188" s="1">
        <v>50891.74</v>
      </c>
      <c r="P188" s="1">
        <v>50890</v>
      </c>
      <c r="Q188" s="1"/>
      <c r="R188" s="1"/>
      <c r="S188" s="1"/>
      <c r="T188" s="1">
        <v>50891.74</v>
      </c>
      <c r="U188" s="1"/>
      <c r="V188" s="1"/>
      <c r="W188" s="1"/>
      <c r="X188" s="1" t="s">
        <v>1827</v>
      </c>
    </row>
    <row r="189" spans="1:24">
      <c r="A189" s="1">
        <v>188</v>
      </c>
      <c r="B189" s="1" t="s">
        <v>746</v>
      </c>
      <c r="C189" s="1" t="s">
        <v>747</v>
      </c>
      <c r="D189" s="1" t="s">
        <v>1726</v>
      </c>
      <c r="E189" s="1" t="s">
        <v>2184</v>
      </c>
      <c r="F189" s="1" t="s">
        <v>1851</v>
      </c>
      <c r="G189" s="1" t="s">
        <v>1833</v>
      </c>
      <c r="H189" s="1">
        <v>1982</v>
      </c>
      <c r="I189" s="1" t="s">
        <v>2190</v>
      </c>
      <c r="J189" s="1" t="s">
        <v>1731</v>
      </c>
      <c r="K189" s="1" t="s">
        <v>2191</v>
      </c>
      <c r="L189" s="1" t="s">
        <v>1741</v>
      </c>
      <c r="M189" s="1" t="s">
        <v>1733</v>
      </c>
      <c r="N189" s="1">
        <v>224745</v>
      </c>
      <c r="O189" s="1">
        <v>224745</v>
      </c>
      <c r="P189" s="1">
        <v>288000</v>
      </c>
      <c r="Q189" s="1">
        <v>224745</v>
      </c>
      <c r="R189" s="1"/>
      <c r="S189" s="1"/>
      <c r="T189" s="1"/>
      <c r="U189" s="1"/>
      <c r="V189" s="1"/>
      <c r="W189" s="1"/>
      <c r="X189" s="1" t="s">
        <v>1827</v>
      </c>
    </row>
    <row r="190" spans="1:24">
      <c r="A190" s="1">
        <v>189</v>
      </c>
      <c r="B190" s="1" t="s">
        <v>751</v>
      </c>
      <c r="C190" s="1" t="s">
        <v>752</v>
      </c>
      <c r="D190" s="1" t="s">
        <v>1726</v>
      </c>
      <c r="E190" s="1" t="s">
        <v>2184</v>
      </c>
      <c r="F190" s="1" t="s">
        <v>1851</v>
      </c>
      <c r="G190" s="1" t="s">
        <v>1954</v>
      </c>
      <c r="H190" s="1">
        <v>1984</v>
      </c>
      <c r="I190" s="1" t="s">
        <v>2192</v>
      </c>
      <c r="J190" s="1" t="s">
        <v>1731</v>
      </c>
      <c r="K190" s="1" t="s">
        <v>2193</v>
      </c>
      <c r="L190" s="1" t="s">
        <v>1741</v>
      </c>
      <c r="M190" s="1" t="s">
        <v>1733</v>
      </c>
      <c r="N190" s="1">
        <v>784.64</v>
      </c>
      <c r="O190" s="1">
        <v>784.27</v>
      </c>
      <c r="P190" s="1">
        <v>4000</v>
      </c>
      <c r="Q190" s="1"/>
      <c r="R190" s="1"/>
      <c r="S190" s="1"/>
      <c r="T190" s="1">
        <v>784.27</v>
      </c>
      <c r="U190" s="1"/>
      <c r="V190" s="1"/>
      <c r="W190" s="1">
        <v>0.36</v>
      </c>
      <c r="X190" s="1" t="s">
        <v>1827</v>
      </c>
    </row>
    <row r="191" spans="1:24">
      <c r="A191" s="1">
        <v>190</v>
      </c>
      <c r="B191" s="1" t="s">
        <v>754</v>
      </c>
      <c r="C191" s="1" t="s">
        <v>755</v>
      </c>
      <c r="D191" s="1" t="s">
        <v>1726</v>
      </c>
      <c r="E191" s="1" t="s">
        <v>2184</v>
      </c>
      <c r="F191" s="1" t="s">
        <v>1851</v>
      </c>
      <c r="G191" s="1" t="s">
        <v>1750</v>
      </c>
      <c r="H191" s="1">
        <v>1990</v>
      </c>
      <c r="I191" s="1" t="s">
        <v>2194</v>
      </c>
      <c r="J191" s="1" t="s">
        <v>1731</v>
      </c>
      <c r="K191" s="1" t="s">
        <v>2195</v>
      </c>
      <c r="L191" s="1" t="s">
        <v>1741</v>
      </c>
      <c r="M191" s="1" t="s">
        <v>1733</v>
      </c>
      <c r="N191" s="1">
        <v>4051.59</v>
      </c>
      <c r="O191" s="1">
        <v>4051.59</v>
      </c>
      <c r="P191" s="1">
        <v>4321</v>
      </c>
      <c r="Q191" s="1"/>
      <c r="R191" s="1">
        <v>36.11</v>
      </c>
      <c r="S191" s="1"/>
      <c r="T191" s="1">
        <v>4015.48</v>
      </c>
      <c r="U191" s="1"/>
      <c r="V191" s="1"/>
      <c r="W191" s="1"/>
      <c r="X191" s="1" t="s">
        <v>1827</v>
      </c>
    </row>
    <row r="192" spans="1:24">
      <c r="A192" s="1">
        <v>191</v>
      </c>
      <c r="B192" s="1" t="s">
        <v>759</v>
      </c>
      <c r="C192" s="1" t="s">
        <v>760</v>
      </c>
      <c r="D192" s="1" t="s">
        <v>1726</v>
      </c>
      <c r="E192" s="1" t="s">
        <v>2184</v>
      </c>
      <c r="F192" s="1" t="s">
        <v>1851</v>
      </c>
      <c r="G192" s="1" t="s">
        <v>1757</v>
      </c>
      <c r="H192" s="1">
        <v>1989</v>
      </c>
      <c r="I192" s="1" t="s">
        <v>2196</v>
      </c>
      <c r="J192" s="1" t="s">
        <v>1731</v>
      </c>
      <c r="K192" s="1" t="s">
        <v>2197</v>
      </c>
      <c r="L192" s="1" t="s">
        <v>1741</v>
      </c>
      <c r="M192" s="1" t="s">
        <v>1733</v>
      </c>
      <c r="N192" s="1">
        <v>4382.34</v>
      </c>
      <c r="O192" s="1">
        <v>4382.34</v>
      </c>
      <c r="P192" s="1">
        <v>4469</v>
      </c>
      <c r="Q192" s="1"/>
      <c r="R192" s="1"/>
      <c r="S192" s="1"/>
      <c r="T192" s="1">
        <v>4382.34</v>
      </c>
      <c r="U192" s="1"/>
      <c r="V192" s="1"/>
      <c r="W192" s="1"/>
      <c r="X192" s="1" t="s">
        <v>1827</v>
      </c>
    </row>
    <row r="193" spans="1:24">
      <c r="A193" s="1">
        <v>192</v>
      </c>
      <c r="B193" s="1" t="s">
        <v>765</v>
      </c>
      <c r="C193" s="1" t="s">
        <v>766</v>
      </c>
      <c r="D193" s="1" t="s">
        <v>1726</v>
      </c>
      <c r="E193" s="1" t="s">
        <v>2184</v>
      </c>
      <c r="F193" s="1" t="s">
        <v>1851</v>
      </c>
      <c r="G193" s="1" t="s">
        <v>1776</v>
      </c>
      <c r="H193" s="1">
        <v>1983</v>
      </c>
      <c r="I193" s="1" t="s">
        <v>2198</v>
      </c>
      <c r="J193" s="1" t="s">
        <v>1731</v>
      </c>
      <c r="K193" s="1" t="s">
        <v>2199</v>
      </c>
      <c r="L193" s="1" t="s">
        <v>1741</v>
      </c>
      <c r="M193" s="1" t="s">
        <v>1733</v>
      </c>
      <c r="N193" s="1">
        <v>562.55999999999995</v>
      </c>
      <c r="O193" s="1">
        <v>562.55999999999995</v>
      </c>
      <c r="P193" s="1">
        <v>548</v>
      </c>
      <c r="Q193" s="1"/>
      <c r="R193" s="1"/>
      <c r="S193" s="1"/>
      <c r="T193" s="1">
        <v>562.55999999999995</v>
      </c>
      <c r="U193" s="1"/>
      <c r="V193" s="1"/>
      <c r="W193" s="1"/>
      <c r="X193" s="1" t="s">
        <v>1827</v>
      </c>
    </row>
    <row r="194" spans="1:24">
      <c r="A194" s="1">
        <v>193</v>
      </c>
      <c r="B194" s="1" t="s">
        <v>768</v>
      </c>
      <c r="C194" s="1" t="s">
        <v>769</v>
      </c>
      <c r="D194" s="1" t="s">
        <v>1726</v>
      </c>
      <c r="E194" s="1" t="s">
        <v>2184</v>
      </c>
      <c r="F194" s="1" t="s">
        <v>1851</v>
      </c>
      <c r="G194" s="1" t="s">
        <v>2072</v>
      </c>
      <c r="H194" s="1">
        <v>1988</v>
      </c>
      <c r="I194" s="1" t="s">
        <v>2200</v>
      </c>
      <c r="J194" s="1" t="s">
        <v>1731</v>
      </c>
      <c r="K194" s="1" t="s">
        <v>2201</v>
      </c>
      <c r="L194" s="1" t="s">
        <v>1731</v>
      </c>
      <c r="M194" s="1" t="s">
        <v>1733</v>
      </c>
      <c r="N194" s="1">
        <v>4110.12</v>
      </c>
      <c r="O194" s="1">
        <v>3886.75</v>
      </c>
      <c r="P194" s="1">
        <v>2766</v>
      </c>
      <c r="Q194" s="1"/>
      <c r="R194" s="1"/>
      <c r="S194" s="1"/>
      <c r="T194" s="1">
        <v>3886.75</v>
      </c>
      <c r="U194" s="1"/>
      <c r="V194" s="1"/>
      <c r="W194" s="1">
        <v>214.38</v>
      </c>
      <c r="X194" s="1" t="s">
        <v>1827</v>
      </c>
    </row>
    <row r="195" spans="1:24">
      <c r="A195" s="1">
        <v>194</v>
      </c>
      <c r="B195" s="1" t="s">
        <v>772</v>
      </c>
      <c r="C195" s="1" t="s">
        <v>773</v>
      </c>
      <c r="D195" s="1" t="s">
        <v>1726</v>
      </c>
      <c r="E195" s="1" t="s">
        <v>2184</v>
      </c>
      <c r="F195" s="1" t="s">
        <v>1851</v>
      </c>
      <c r="G195" s="1" t="s">
        <v>1776</v>
      </c>
      <c r="H195" s="1">
        <v>1982</v>
      </c>
      <c r="I195" s="1" t="s">
        <v>2202</v>
      </c>
      <c r="J195" s="1" t="s">
        <v>1731</v>
      </c>
      <c r="K195" s="1" t="s">
        <v>2203</v>
      </c>
      <c r="L195" s="1" t="s">
        <v>1741</v>
      </c>
      <c r="M195" s="1" t="s">
        <v>1733</v>
      </c>
      <c r="N195" s="1">
        <v>624.84</v>
      </c>
      <c r="O195" s="1">
        <v>624.84</v>
      </c>
      <c r="P195" s="1">
        <v>1100</v>
      </c>
      <c r="Q195" s="1"/>
      <c r="R195" s="1">
        <v>624.84</v>
      </c>
      <c r="S195" s="1"/>
      <c r="T195" s="1"/>
      <c r="U195" s="1"/>
      <c r="V195" s="1"/>
      <c r="W195" s="1"/>
      <c r="X195" s="1" t="s">
        <v>1827</v>
      </c>
    </row>
    <row r="196" spans="1:24">
      <c r="A196" s="1">
        <v>195</v>
      </c>
      <c r="B196" s="1" t="s">
        <v>776</v>
      </c>
      <c r="C196" s="1" t="s">
        <v>777</v>
      </c>
      <c r="D196" s="1" t="s">
        <v>1726</v>
      </c>
      <c r="E196" s="1" t="s">
        <v>2184</v>
      </c>
      <c r="F196" s="1" t="s">
        <v>1851</v>
      </c>
      <c r="G196" s="1" t="s">
        <v>1954</v>
      </c>
      <c r="H196" s="1">
        <v>1982</v>
      </c>
      <c r="I196" s="1" t="s">
        <v>2204</v>
      </c>
      <c r="J196" s="1" t="s">
        <v>1731</v>
      </c>
      <c r="K196" s="1" t="s">
        <v>2205</v>
      </c>
      <c r="L196" s="1" t="s">
        <v>1731</v>
      </c>
      <c r="M196" s="1" t="s">
        <v>1733</v>
      </c>
      <c r="N196" s="1">
        <v>27858.59</v>
      </c>
      <c r="O196" s="1">
        <v>27858.59</v>
      </c>
      <c r="P196" s="1">
        <v>24000</v>
      </c>
      <c r="Q196" s="1"/>
      <c r="R196" s="1"/>
      <c r="S196" s="1"/>
      <c r="T196" s="1">
        <v>27858.59</v>
      </c>
      <c r="U196" s="1"/>
      <c r="V196" s="1"/>
      <c r="W196" s="1"/>
      <c r="X196" s="1" t="s">
        <v>1827</v>
      </c>
    </row>
    <row r="197" spans="1:24">
      <c r="A197" s="1">
        <v>196</v>
      </c>
      <c r="B197" s="1" t="s">
        <v>779</v>
      </c>
      <c r="C197" s="1" t="s">
        <v>780</v>
      </c>
      <c r="D197" s="1" t="s">
        <v>1726</v>
      </c>
      <c r="E197" s="1" t="s">
        <v>2184</v>
      </c>
      <c r="F197" s="1" t="s">
        <v>1851</v>
      </c>
      <c r="G197" s="1" t="s">
        <v>1913</v>
      </c>
      <c r="H197" s="1">
        <v>1980</v>
      </c>
      <c r="I197" s="1" t="s">
        <v>2206</v>
      </c>
      <c r="J197" s="1" t="s">
        <v>2207</v>
      </c>
      <c r="K197" s="1" t="s">
        <v>2208</v>
      </c>
      <c r="L197" s="1" t="s">
        <v>1741</v>
      </c>
      <c r="M197" s="1" t="s">
        <v>1733</v>
      </c>
      <c r="N197" s="1">
        <v>18724.72</v>
      </c>
      <c r="O197" s="1">
        <v>37239.56</v>
      </c>
      <c r="P197" s="1">
        <v>11400</v>
      </c>
      <c r="Q197" s="1"/>
      <c r="R197" s="1"/>
      <c r="S197" s="1"/>
      <c r="T197" s="1">
        <v>37239.56</v>
      </c>
      <c r="U197" s="1"/>
      <c r="V197" s="1"/>
      <c r="W197" s="1"/>
      <c r="X197" s="1" t="s">
        <v>1827</v>
      </c>
    </row>
    <row r="198" spans="1:24">
      <c r="A198" s="1">
        <v>197</v>
      </c>
      <c r="B198" s="1" t="s">
        <v>782</v>
      </c>
      <c r="C198" s="1" t="s">
        <v>783</v>
      </c>
      <c r="D198" s="1" t="s">
        <v>1726</v>
      </c>
      <c r="E198" s="1" t="s">
        <v>2184</v>
      </c>
      <c r="F198" s="1" t="s">
        <v>1851</v>
      </c>
      <c r="G198" s="1" t="s">
        <v>1900</v>
      </c>
      <c r="H198" s="1">
        <v>1979</v>
      </c>
      <c r="I198" s="1" t="s">
        <v>2209</v>
      </c>
      <c r="J198" s="1" t="s">
        <v>1731</v>
      </c>
      <c r="K198" s="1" t="s">
        <v>2210</v>
      </c>
      <c r="L198" s="1" t="s">
        <v>1741</v>
      </c>
      <c r="M198" s="1" t="s">
        <v>1733</v>
      </c>
      <c r="N198" s="1">
        <v>35185.93</v>
      </c>
      <c r="O198" s="1">
        <v>694.94</v>
      </c>
      <c r="P198" s="1">
        <v>36249</v>
      </c>
      <c r="Q198" s="1"/>
      <c r="R198" s="1"/>
      <c r="S198" s="1"/>
      <c r="T198" s="1">
        <v>694.94</v>
      </c>
      <c r="U198" s="1"/>
      <c r="V198" s="1"/>
      <c r="W198" s="1">
        <v>34492.33</v>
      </c>
      <c r="X198" s="1" t="s">
        <v>1827</v>
      </c>
    </row>
    <row r="199" spans="1:24">
      <c r="A199" s="1">
        <v>198</v>
      </c>
      <c r="B199" s="1" t="s">
        <v>786</v>
      </c>
      <c r="C199" s="1" t="s">
        <v>787</v>
      </c>
      <c r="D199" s="1" t="s">
        <v>1726</v>
      </c>
      <c r="E199" s="1" t="s">
        <v>2184</v>
      </c>
      <c r="F199" s="1" t="s">
        <v>1851</v>
      </c>
      <c r="G199" s="1" t="s">
        <v>1954</v>
      </c>
      <c r="H199" s="1">
        <v>1984</v>
      </c>
      <c r="I199" s="1" t="s">
        <v>2211</v>
      </c>
      <c r="J199" s="1" t="s">
        <v>2212</v>
      </c>
      <c r="K199" s="1" t="s">
        <v>2213</v>
      </c>
      <c r="L199" s="1" t="s">
        <v>1731</v>
      </c>
      <c r="M199" s="1" t="s">
        <v>1733</v>
      </c>
      <c r="N199" s="1">
        <v>2375.7199999999998</v>
      </c>
      <c r="O199" s="1">
        <v>4751.4399999999996</v>
      </c>
      <c r="P199" s="1">
        <v>1854</v>
      </c>
      <c r="Q199" s="1"/>
      <c r="R199" s="1"/>
      <c r="S199" s="1"/>
      <c r="T199" s="1">
        <v>4751.4399999999996</v>
      </c>
      <c r="U199" s="1"/>
      <c r="V199" s="1"/>
      <c r="W199" s="1"/>
      <c r="X199" s="1" t="s">
        <v>1827</v>
      </c>
    </row>
    <row r="200" spans="1:24">
      <c r="A200" s="1">
        <v>199</v>
      </c>
      <c r="B200" s="1" t="s">
        <v>789</v>
      </c>
      <c r="C200" s="1" t="s">
        <v>790</v>
      </c>
      <c r="D200" s="1" t="s">
        <v>1726</v>
      </c>
      <c r="E200" s="1" t="s">
        <v>2184</v>
      </c>
      <c r="F200" s="1" t="s">
        <v>1851</v>
      </c>
      <c r="G200" s="1" t="s">
        <v>2214</v>
      </c>
      <c r="H200" s="1">
        <v>1989</v>
      </c>
      <c r="I200" s="1" t="s">
        <v>2215</v>
      </c>
      <c r="J200" s="1" t="s">
        <v>1731</v>
      </c>
      <c r="K200" s="1" t="s">
        <v>2216</v>
      </c>
      <c r="L200" s="1" t="s">
        <v>1731</v>
      </c>
      <c r="M200" s="1" t="s">
        <v>1733</v>
      </c>
      <c r="N200" s="1">
        <v>1503.74</v>
      </c>
      <c r="O200" s="1">
        <v>1503.74</v>
      </c>
      <c r="P200" s="1">
        <v>1504</v>
      </c>
      <c r="Q200" s="1"/>
      <c r="R200" s="1"/>
      <c r="S200" s="1"/>
      <c r="T200" s="1">
        <v>1503.74</v>
      </c>
      <c r="U200" s="1"/>
      <c r="V200" s="1"/>
      <c r="W200" s="1"/>
      <c r="X200" s="1" t="s">
        <v>1827</v>
      </c>
    </row>
    <row r="201" spans="1:24">
      <c r="A201" s="1">
        <v>200</v>
      </c>
      <c r="B201" s="1" t="s">
        <v>793</v>
      </c>
      <c r="C201" s="1" t="s">
        <v>794</v>
      </c>
      <c r="D201" s="1" t="s">
        <v>1726</v>
      </c>
      <c r="E201" s="1" t="s">
        <v>2184</v>
      </c>
      <c r="F201" s="1" t="s">
        <v>1851</v>
      </c>
      <c r="G201" s="1" t="s">
        <v>1968</v>
      </c>
      <c r="H201" s="1">
        <v>1982</v>
      </c>
      <c r="I201" s="1" t="s">
        <v>2217</v>
      </c>
      <c r="J201" s="1" t="s">
        <v>1731</v>
      </c>
      <c r="K201" s="1" t="s">
        <v>2218</v>
      </c>
      <c r="L201" s="1" t="s">
        <v>1731</v>
      </c>
      <c r="M201" s="1" t="s">
        <v>1733</v>
      </c>
      <c r="N201" s="1">
        <v>615791.4</v>
      </c>
      <c r="O201" s="1">
        <v>615570.5</v>
      </c>
      <c r="P201" s="1">
        <v>600000</v>
      </c>
      <c r="Q201" s="1">
        <v>615570.5</v>
      </c>
      <c r="R201" s="1"/>
      <c r="S201" s="1"/>
      <c r="T201" s="1"/>
      <c r="U201" s="1"/>
      <c r="V201" s="1"/>
      <c r="W201" s="1"/>
      <c r="X201" s="1" t="s">
        <v>1827</v>
      </c>
    </row>
    <row r="202" spans="1:24">
      <c r="A202" s="1">
        <v>201</v>
      </c>
      <c r="B202" s="1" t="s">
        <v>796</v>
      </c>
      <c r="C202" s="1" t="s">
        <v>797</v>
      </c>
      <c r="D202" s="1" t="s">
        <v>1726</v>
      </c>
      <c r="E202" s="1" t="s">
        <v>2184</v>
      </c>
      <c r="F202" s="1" t="s">
        <v>1851</v>
      </c>
      <c r="G202" s="1" t="s">
        <v>2153</v>
      </c>
      <c r="H202" s="1">
        <v>1988</v>
      </c>
      <c r="I202" s="1" t="s">
        <v>2219</v>
      </c>
      <c r="J202" s="1" t="s">
        <v>1731</v>
      </c>
      <c r="K202" s="1" t="s">
        <v>2220</v>
      </c>
      <c r="L202" s="1" t="s">
        <v>1741</v>
      </c>
      <c r="M202" s="1" t="s">
        <v>1733</v>
      </c>
      <c r="N202" s="1">
        <v>271465.09999999998</v>
      </c>
      <c r="O202" s="1">
        <v>271465</v>
      </c>
      <c r="P202" s="1">
        <v>341650</v>
      </c>
      <c r="Q202" s="1">
        <v>271465</v>
      </c>
      <c r="R202" s="1"/>
      <c r="S202" s="1"/>
      <c r="T202" s="1"/>
      <c r="U202" s="1"/>
      <c r="V202" s="1"/>
      <c r="W202" s="1"/>
      <c r="X202" s="1" t="s">
        <v>1827</v>
      </c>
    </row>
    <row r="203" spans="1:24">
      <c r="A203" s="1">
        <v>202</v>
      </c>
      <c r="B203" s="1" t="s">
        <v>800</v>
      </c>
      <c r="C203" s="1" t="s">
        <v>801</v>
      </c>
      <c r="D203" s="1" t="s">
        <v>1726</v>
      </c>
      <c r="E203" s="1" t="s">
        <v>2184</v>
      </c>
      <c r="F203" s="1" t="s">
        <v>1851</v>
      </c>
      <c r="G203" s="1" t="s">
        <v>1968</v>
      </c>
      <c r="H203" s="1">
        <v>1979</v>
      </c>
      <c r="I203" s="1" t="s">
        <v>2221</v>
      </c>
      <c r="J203" s="1" t="s">
        <v>2222</v>
      </c>
      <c r="K203" s="1" t="s">
        <v>2223</v>
      </c>
      <c r="L203" s="1" t="s">
        <v>1741</v>
      </c>
      <c r="M203" s="1" t="s">
        <v>1733</v>
      </c>
      <c r="N203" s="1">
        <v>346858.3</v>
      </c>
      <c r="O203" s="1">
        <v>693816.9</v>
      </c>
      <c r="P203" s="1">
        <v>268150</v>
      </c>
      <c r="Q203" s="1">
        <v>693816.9</v>
      </c>
      <c r="R203" s="1"/>
      <c r="S203" s="1"/>
      <c r="T203" s="1"/>
      <c r="U203" s="1"/>
      <c r="V203" s="1"/>
      <c r="W203" s="1"/>
      <c r="X203" s="1" t="s">
        <v>1827</v>
      </c>
    </row>
    <row r="204" spans="1:24">
      <c r="A204" s="1">
        <v>203</v>
      </c>
      <c r="B204" s="1" t="s">
        <v>804</v>
      </c>
      <c r="C204" s="1" t="s">
        <v>805</v>
      </c>
      <c r="D204" s="1" t="s">
        <v>1726</v>
      </c>
      <c r="E204" s="1" t="s">
        <v>2184</v>
      </c>
      <c r="F204" s="1" t="s">
        <v>1851</v>
      </c>
      <c r="G204" s="1" t="s">
        <v>1879</v>
      </c>
      <c r="H204" s="1">
        <v>1984</v>
      </c>
      <c r="I204" s="1" t="s">
        <v>2224</v>
      </c>
      <c r="J204" s="1" t="s">
        <v>2225</v>
      </c>
      <c r="K204" s="1" t="s">
        <v>2226</v>
      </c>
      <c r="L204" s="1" t="s">
        <v>1731</v>
      </c>
      <c r="M204" s="1" t="s">
        <v>1733</v>
      </c>
      <c r="N204" s="1">
        <v>392465.2</v>
      </c>
      <c r="O204" s="1">
        <v>779314.3</v>
      </c>
      <c r="P204" s="1">
        <v>395000</v>
      </c>
      <c r="Q204" s="1">
        <v>779314.3</v>
      </c>
      <c r="R204" s="1"/>
      <c r="S204" s="1"/>
      <c r="T204" s="1"/>
      <c r="U204" s="1"/>
      <c r="V204" s="1"/>
      <c r="W204" s="1">
        <v>5616.04</v>
      </c>
      <c r="X204" s="1" t="s">
        <v>1827</v>
      </c>
    </row>
    <row r="205" spans="1:24">
      <c r="A205" s="1">
        <v>204</v>
      </c>
      <c r="B205" s="1" t="s">
        <v>810</v>
      </c>
      <c r="C205" s="1" t="s">
        <v>811</v>
      </c>
      <c r="D205" s="1" t="s">
        <v>1726</v>
      </c>
      <c r="E205" s="1" t="s">
        <v>2184</v>
      </c>
      <c r="F205" s="1" t="s">
        <v>1851</v>
      </c>
      <c r="G205" s="1" t="s">
        <v>1797</v>
      </c>
      <c r="H205" s="1">
        <v>1979</v>
      </c>
      <c r="I205" s="1" t="s">
        <v>2227</v>
      </c>
      <c r="J205" s="1" t="s">
        <v>1731</v>
      </c>
      <c r="K205" s="1" t="s">
        <v>2228</v>
      </c>
      <c r="L205" s="1" t="s">
        <v>1741</v>
      </c>
      <c r="M205" s="1" t="s">
        <v>1733</v>
      </c>
      <c r="N205" s="1">
        <v>407752.5</v>
      </c>
      <c r="O205" s="1">
        <v>407752.5</v>
      </c>
      <c r="P205" s="1">
        <v>409578</v>
      </c>
      <c r="Q205" s="1">
        <v>407752.5</v>
      </c>
      <c r="R205" s="1"/>
      <c r="S205" s="1"/>
      <c r="T205" s="1"/>
      <c r="U205" s="1"/>
      <c r="V205" s="1"/>
      <c r="W205" s="1"/>
      <c r="X205" s="1" t="s">
        <v>1827</v>
      </c>
    </row>
    <row r="206" spans="1:24">
      <c r="A206" s="1">
        <v>205</v>
      </c>
      <c r="B206" s="1" t="s">
        <v>814</v>
      </c>
      <c r="C206" s="1" t="s">
        <v>815</v>
      </c>
      <c r="D206" s="1" t="s">
        <v>1726</v>
      </c>
      <c r="E206" s="1" t="s">
        <v>2184</v>
      </c>
      <c r="F206" s="1" t="s">
        <v>1851</v>
      </c>
      <c r="G206" s="1" t="s">
        <v>1797</v>
      </c>
      <c r="H206" s="1">
        <v>1989</v>
      </c>
      <c r="I206" s="1" t="s">
        <v>2229</v>
      </c>
      <c r="J206" s="1" t="s">
        <v>1731</v>
      </c>
      <c r="K206" s="1" t="s">
        <v>2230</v>
      </c>
      <c r="L206" s="1" t="s">
        <v>1741</v>
      </c>
      <c r="M206" s="1" t="s">
        <v>1733</v>
      </c>
      <c r="N206" s="1">
        <v>99271.039999999994</v>
      </c>
      <c r="O206" s="1">
        <v>99271.039999999994</v>
      </c>
      <c r="P206" s="1">
        <v>103000</v>
      </c>
      <c r="Q206" s="1">
        <v>99271.039999999994</v>
      </c>
      <c r="R206" s="1"/>
      <c r="S206" s="1"/>
      <c r="T206" s="1"/>
      <c r="U206" s="1"/>
      <c r="V206" s="1"/>
      <c r="W206" s="1"/>
      <c r="X206" s="1" t="s">
        <v>1827</v>
      </c>
    </row>
    <row r="207" spans="1:24">
      <c r="A207" s="1">
        <v>206</v>
      </c>
      <c r="B207" s="1" t="s">
        <v>817</v>
      </c>
      <c r="C207" s="1" t="s">
        <v>818</v>
      </c>
      <c r="D207" s="1" t="s">
        <v>1726</v>
      </c>
      <c r="E207" s="1" t="s">
        <v>2184</v>
      </c>
      <c r="F207" s="1" t="s">
        <v>1851</v>
      </c>
      <c r="G207" s="1" t="s">
        <v>1745</v>
      </c>
      <c r="H207" s="1">
        <v>1989</v>
      </c>
      <c r="I207" s="1" t="s">
        <v>2231</v>
      </c>
      <c r="J207" s="1" t="s">
        <v>1731</v>
      </c>
      <c r="K207" s="1" t="s">
        <v>2232</v>
      </c>
      <c r="L207" s="1" t="s">
        <v>1741</v>
      </c>
      <c r="M207" s="1" t="s">
        <v>1733</v>
      </c>
      <c r="N207" s="1">
        <v>24812.52</v>
      </c>
      <c r="O207" s="1">
        <v>24812.52</v>
      </c>
      <c r="P207" s="1">
        <v>24902</v>
      </c>
      <c r="Q207" s="1"/>
      <c r="R207" s="1"/>
      <c r="S207" s="1"/>
      <c r="T207" s="1">
        <v>24812.52</v>
      </c>
      <c r="U207" s="1"/>
      <c r="V207" s="1"/>
      <c r="W207" s="1"/>
      <c r="X207" s="1" t="s">
        <v>1827</v>
      </c>
    </row>
    <row r="208" spans="1:24">
      <c r="A208" s="1">
        <v>207</v>
      </c>
      <c r="B208" s="1" t="s">
        <v>820</v>
      </c>
      <c r="C208" s="1" t="s">
        <v>821</v>
      </c>
      <c r="D208" s="1" t="s">
        <v>1726</v>
      </c>
      <c r="E208" s="1" t="s">
        <v>2184</v>
      </c>
      <c r="F208" s="1" t="s">
        <v>1851</v>
      </c>
      <c r="G208" s="1" t="s">
        <v>1833</v>
      </c>
      <c r="H208" s="1">
        <v>1990</v>
      </c>
      <c r="I208" s="1" t="s">
        <v>2233</v>
      </c>
      <c r="J208" s="1" t="s">
        <v>2234</v>
      </c>
      <c r="K208" s="1" t="s">
        <v>2235</v>
      </c>
      <c r="L208" s="1" t="s">
        <v>1741</v>
      </c>
      <c r="M208" s="1" t="s">
        <v>1733</v>
      </c>
      <c r="N208" s="1">
        <v>938592.1</v>
      </c>
      <c r="O208" s="1">
        <v>1877184</v>
      </c>
      <c r="P208" s="1">
        <v>560000</v>
      </c>
      <c r="Q208" s="1">
        <v>1877184</v>
      </c>
      <c r="R208" s="1"/>
      <c r="S208" s="1"/>
      <c r="T208" s="1"/>
      <c r="U208" s="1"/>
      <c r="V208" s="1"/>
      <c r="W208" s="1"/>
      <c r="X208" s="1" t="s">
        <v>1827</v>
      </c>
    </row>
    <row r="209" spans="1:24">
      <c r="A209" s="1">
        <v>208</v>
      </c>
      <c r="B209" s="1" t="s">
        <v>824</v>
      </c>
      <c r="C209" s="1" t="s">
        <v>825</v>
      </c>
      <c r="D209" s="1" t="s">
        <v>1726</v>
      </c>
      <c r="E209" s="1" t="s">
        <v>2184</v>
      </c>
      <c r="F209" s="1" t="s">
        <v>1851</v>
      </c>
      <c r="G209" s="1" t="s">
        <v>1729</v>
      </c>
      <c r="H209" s="1">
        <v>1990</v>
      </c>
      <c r="I209" s="1" t="s">
        <v>2236</v>
      </c>
      <c r="J209" s="1" t="s">
        <v>1731</v>
      </c>
      <c r="K209" s="1" t="s">
        <v>2237</v>
      </c>
      <c r="L209" s="1" t="s">
        <v>1741</v>
      </c>
      <c r="M209" s="1" t="s">
        <v>1733</v>
      </c>
      <c r="N209" s="1">
        <v>17104.12</v>
      </c>
      <c r="O209" s="1">
        <v>343.03</v>
      </c>
      <c r="P209" s="1">
        <v>17600</v>
      </c>
      <c r="Q209" s="1"/>
      <c r="R209" s="1"/>
      <c r="S209" s="1"/>
      <c r="T209" s="1">
        <v>343.03</v>
      </c>
      <c r="U209" s="1"/>
      <c r="V209" s="1"/>
      <c r="W209" s="1">
        <v>16757.330000000002</v>
      </c>
      <c r="X209" s="1" t="s">
        <v>1827</v>
      </c>
    </row>
    <row r="210" spans="1:24">
      <c r="A210" s="1">
        <v>209</v>
      </c>
      <c r="B210" s="1" t="s">
        <v>829</v>
      </c>
      <c r="C210" s="1" t="s">
        <v>830</v>
      </c>
      <c r="D210" s="1" t="s">
        <v>1726</v>
      </c>
      <c r="E210" s="1" t="s">
        <v>2184</v>
      </c>
      <c r="F210" s="1" t="s">
        <v>1851</v>
      </c>
      <c r="G210" s="1" t="s">
        <v>1745</v>
      </c>
      <c r="H210" s="1">
        <v>1974</v>
      </c>
      <c r="I210" s="1" t="s">
        <v>2238</v>
      </c>
      <c r="J210" s="1" t="s">
        <v>2239</v>
      </c>
      <c r="K210" s="1" t="s">
        <v>2240</v>
      </c>
      <c r="L210" s="1" t="s">
        <v>1741</v>
      </c>
      <c r="M210" s="1" t="s">
        <v>1733</v>
      </c>
      <c r="N210" s="1">
        <v>5065.22</v>
      </c>
      <c r="O210" s="1">
        <v>10130.44</v>
      </c>
      <c r="P210" s="1">
        <v>3000</v>
      </c>
      <c r="Q210" s="1"/>
      <c r="R210" s="1"/>
      <c r="S210" s="1"/>
      <c r="T210" s="1">
        <v>10130.44</v>
      </c>
      <c r="U210" s="1"/>
      <c r="V210" s="1"/>
      <c r="W210" s="1"/>
      <c r="X210" s="1" t="s">
        <v>1827</v>
      </c>
    </row>
    <row r="211" spans="1:24">
      <c r="A211" s="1">
        <v>210</v>
      </c>
      <c r="B211" s="1" t="s">
        <v>833</v>
      </c>
      <c r="C211" s="1" t="s">
        <v>834</v>
      </c>
      <c r="D211" s="1" t="s">
        <v>1726</v>
      </c>
      <c r="E211" s="1" t="s">
        <v>2184</v>
      </c>
      <c r="F211" s="1" t="s">
        <v>1851</v>
      </c>
      <c r="G211" s="1" t="s">
        <v>1797</v>
      </c>
      <c r="H211" s="1">
        <v>2005</v>
      </c>
      <c r="I211" s="1" t="s">
        <v>2241</v>
      </c>
      <c r="J211" s="1" t="s">
        <v>1731</v>
      </c>
      <c r="K211" s="1" t="s">
        <v>2242</v>
      </c>
      <c r="L211" s="1" t="s">
        <v>1741</v>
      </c>
      <c r="M211" s="1" t="s">
        <v>1733</v>
      </c>
      <c r="N211" s="1">
        <v>342191.9</v>
      </c>
      <c r="O211" s="1">
        <v>342191.9</v>
      </c>
      <c r="P211" s="1">
        <v>342477</v>
      </c>
      <c r="Q211" s="1">
        <v>342191.9</v>
      </c>
      <c r="R211" s="1"/>
      <c r="S211" s="1"/>
      <c r="T211" s="1"/>
      <c r="U211" s="1"/>
      <c r="V211" s="1"/>
      <c r="W211" s="1"/>
      <c r="X211" s="1" t="s">
        <v>1827</v>
      </c>
    </row>
    <row r="212" spans="1:24">
      <c r="A212" s="1">
        <v>211</v>
      </c>
      <c r="B212" s="1" t="s">
        <v>837</v>
      </c>
      <c r="C212" s="1" t="s">
        <v>838</v>
      </c>
      <c r="D212" s="1" t="s">
        <v>1726</v>
      </c>
      <c r="E212" s="1" t="s">
        <v>2184</v>
      </c>
      <c r="F212" s="1" t="s">
        <v>1851</v>
      </c>
      <c r="G212" s="1" t="s">
        <v>1745</v>
      </c>
      <c r="H212" s="1">
        <v>1998</v>
      </c>
      <c r="I212" s="1" t="s">
        <v>2243</v>
      </c>
      <c r="J212" s="1" t="s">
        <v>2244</v>
      </c>
      <c r="K212" s="1" t="s">
        <v>2245</v>
      </c>
      <c r="L212" s="1" t="s">
        <v>1741</v>
      </c>
      <c r="M212" s="1" t="s">
        <v>1733</v>
      </c>
      <c r="N212" s="1">
        <v>7756.62</v>
      </c>
      <c r="O212" s="1">
        <v>10681.11</v>
      </c>
      <c r="P212" s="1">
        <v>2548</v>
      </c>
      <c r="Q212" s="1"/>
      <c r="R212" s="1"/>
      <c r="S212" s="1"/>
      <c r="T212" s="1">
        <v>10681.11</v>
      </c>
      <c r="U212" s="1"/>
      <c r="V212" s="1"/>
      <c r="W212" s="1"/>
      <c r="X212" s="1" t="s">
        <v>1827</v>
      </c>
    </row>
    <row r="213" spans="1:24">
      <c r="A213" s="1">
        <v>212</v>
      </c>
      <c r="B213" s="1" t="s">
        <v>841</v>
      </c>
      <c r="C213" s="1" t="s">
        <v>842</v>
      </c>
      <c r="D213" s="1" t="s">
        <v>1726</v>
      </c>
      <c r="E213" s="1" t="s">
        <v>2246</v>
      </c>
      <c r="F213" s="1" t="s">
        <v>1923</v>
      </c>
      <c r="G213" s="1" t="s">
        <v>1797</v>
      </c>
      <c r="H213" s="1">
        <v>2005</v>
      </c>
      <c r="I213" s="1" t="s">
        <v>2247</v>
      </c>
      <c r="J213" s="1" t="s">
        <v>1731</v>
      </c>
      <c r="K213" s="1" t="s">
        <v>2248</v>
      </c>
      <c r="L213" s="1" t="s">
        <v>1741</v>
      </c>
      <c r="M213" s="1" t="s">
        <v>1733</v>
      </c>
      <c r="N213" s="1">
        <v>64440.76</v>
      </c>
      <c r="O213" s="1">
        <v>64438.38</v>
      </c>
      <c r="P213" s="1">
        <v>64735</v>
      </c>
      <c r="Q213" s="1">
        <v>64438.38</v>
      </c>
      <c r="R213" s="1"/>
      <c r="S213" s="1"/>
      <c r="T213" s="1"/>
      <c r="U213" s="1"/>
      <c r="V213" s="1"/>
      <c r="W213" s="1"/>
      <c r="X213" s="1" t="s">
        <v>1734</v>
      </c>
    </row>
    <row r="214" spans="1:24">
      <c r="A214" s="1">
        <v>213</v>
      </c>
      <c r="B214" s="1" t="s">
        <v>845</v>
      </c>
      <c r="C214" s="1" t="s">
        <v>846</v>
      </c>
      <c r="D214" s="1" t="s">
        <v>1726</v>
      </c>
      <c r="E214" s="1" t="s">
        <v>2180</v>
      </c>
      <c r="F214" s="1" t="s">
        <v>1823</v>
      </c>
      <c r="G214" s="1" t="s">
        <v>1913</v>
      </c>
      <c r="H214" s="1">
        <v>2002</v>
      </c>
      <c r="I214" s="1" t="s">
        <v>2098</v>
      </c>
      <c r="J214" s="1" t="s">
        <v>1731</v>
      </c>
      <c r="K214" s="1" t="s">
        <v>2249</v>
      </c>
      <c r="L214" s="1" t="s">
        <v>1805</v>
      </c>
      <c r="M214" s="1" t="s">
        <v>1733</v>
      </c>
      <c r="N214" s="1">
        <v>128048.2</v>
      </c>
      <c r="O214" s="1">
        <v>128045.1</v>
      </c>
      <c r="P214" s="1">
        <v>128521</v>
      </c>
      <c r="Q214" s="1"/>
      <c r="R214" s="1"/>
      <c r="S214" s="1">
        <v>128045.1</v>
      </c>
      <c r="T214" s="1"/>
      <c r="U214" s="1"/>
      <c r="V214" s="1"/>
      <c r="W214" s="1"/>
      <c r="X214" s="1" t="s">
        <v>1827</v>
      </c>
    </row>
    <row r="215" spans="1:24">
      <c r="A215" s="1">
        <v>214</v>
      </c>
      <c r="B215" s="1" t="s">
        <v>849</v>
      </c>
      <c r="C215" s="1" t="s">
        <v>850</v>
      </c>
      <c r="D215" s="1" t="s">
        <v>1726</v>
      </c>
      <c r="E215" s="1" t="s">
        <v>2250</v>
      </c>
      <c r="F215" s="1" t="s">
        <v>1923</v>
      </c>
      <c r="G215" s="1" t="s">
        <v>1833</v>
      </c>
      <c r="H215" s="1">
        <v>2001</v>
      </c>
      <c r="I215" s="1" t="s">
        <v>2251</v>
      </c>
      <c r="J215" s="1" t="s">
        <v>1731</v>
      </c>
      <c r="K215" s="1" t="s">
        <v>2252</v>
      </c>
      <c r="L215" s="1" t="s">
        <v>1741</v>
      </c>
      <c r="M215" s="1" t="s">
        <v>1733</v>
      </c>
      <c r="N215" s="1">
        <v>146947.6</v>
      </c>
      <c r="O215" s="1">
        <v>146947.6</v>
      </c>
      <c r="P215" s="1">
        <v>146950.79999999999</v>
      </c>
      <c r="Q215" s="1">
        <v>146947.6</v>
      </c>
      <c r="R215" s="1"/>
      <c r="S215" s="1"/>
      <c r="T215" s="1"/>
      <c r="U215" s="1"/>
      <c r="V215" s="1"/>
      <c r="W215" s="1"/>
      <c r="X215" s="1" t="s">
        <v>1734</v>
      </c>
    </row>
    <row r="216" spans="1:24">
      <c r="A216" s="1">
        <v>215</v>
      </c>
      <c r="B216" s="1" t="s">
        <v>853</v>
      </c>
      <c r="C216" s="1" t="s">
        <v>854</v>
      </c>
      <c r="D216" s="1" t="s">
        <v>1726</v>
      </c>
      <c r="E216" s="1" t="s">
        <v>2250</v>
      </c>
      <c r="F216" s="1" t="s">
        <v>1923</v>
      </c>
      <c r="G216" s="1" t="s">
        <v>1968</v>
      </c>
      <c r="H216" s="1">
        <v>2001</v>
      </c>
      <c r="I216" s="1" t="s">
        <v>2253</v>
      </c>
      <c r="J216" s="1" t="s">
        <v>1731</v>
      </c>
      <c r="K216" s="1" t="s">
        <v>2254</v>
      </c>
      <c r="L216" s="1" t="s">
        <v>1741</v>
      </c>
      <c r="M216" s="1" t="s">
        <v>1733</v>
      </c>
      <c r="N216" s="1">
        <v>106111</v>
      </c>
      <c r="O216" s="1">
        <v>106111</v>
      </c>
      <c r="P216" s="1">
        <v>107234</v>
      </c>
      <c r="Q216" s="1">
        <v>106111</v>
      </c>
      <c r="R216" s="1"/>
      <c r="S216" s="1"/>
      <c r="T216" s="1"/>
      <c r="U216" s="1"/>
      <c r="V216" s="1"/>
      <c r="W216" s="1"/>
      <c r="X216" s="1" t="s">
        <v>1734</v>
      </c>
    </row>
    <row r="217" spans="1:24">
      <c r="A217" s="1">
        <v>216</v>
      </c>
      <c r="B217" s="1" t="s">
        <v>856</v>
      </c>
      <c r="C217" s="1" t="s">
        <v>857</v>
      </c>
      <c r="D217" s="1" t="s">
        <v>1726</v>
      </c>
      <c r="E217" s="1" t="s">
        <v>2250</v>
      </c>
      <c r="F217" s="1" t="s">
        <v>1923</v>
      </c>
      <c r="G217" s="1" t="s">
        <v>1845</v>
      </c>
      <c r="H217" s="1">
        <v>1990</v>
      </c>
      <c r="I217" s="1" t="s">
        <v>2255</v>
      </c>
      <c r="J217" s="1" t="s">
        <v>1731</v>
      </c>
      <c r="K217" s="1" t="s">
        <v>2256</v>
      </c>
      <c r="L217" s="1" t="s">
        <v>1741</v>
      </c>
      <c r="M217" s="1" t="s">
        <v>1733</v>
      </c>
      <c r="N217" s="1">
        <v>931452.3</v>
      </c>
      <c r="O217" s="1">
        <v>931301.4</v>
      </c>
      <c r="P217" s="1">
        <v>970570</v>
      </c>
      <c r="Q217" s="1">
        <v>931301.4</v>
      </c>
      <c r="R217" s="1"/>
      <c r="S217" s="1"/>
      <c r="T217" s="1"/>
      <c r="U217" s="1"/>
      <c r="V217" s="1"/>
      <c r="W217" s="1"/>
      <c r="X217" s="1" t="s">
        <v>1734</v>
      </c>
    </row>
    <row r="218" spans="1:24">
      <c r="A218" s="1">
        <v>217</v>
      </c>
      <c r="B218" s="1" t="s">
        <v>860</v>
      </c>
      <c r="C218" s="1" t="s">
        <v>861</v>
      </c>
      <c r="D218" s="1" t="s">
        <v>1726</v>
      </c>
      <c r="E218" s="1" t="s">
        <v>2250</v>
      </c>
      <c r="F218" s="1" t="s">
        <v>1923</v>
      </c>
      <c r="G218" s="1" t="s">
        <v>1797</v>
      </c>
      <c r="H218" s="1">
        <v>2002</v>
      </c>
      <c r="I218" s="1" t="s">
        <v>2257</v>
      </c>
      <c r="J218" s="1" t="s">
        <v>1731</v>
      </c>
      <c r="K218" s="1" t="s">
        <v>2258</v>
      </c>
      <c r="L218" s="1" t="s">
        <v>1731</v>
      </c>
      <c r="M218" s="1" t="s">
        <v>1733</v>
      </c>
      <c r="N218" s="1">
        <v>2782.96</v>
      </c>
      <c r="O218" s="1">
        <v>2782.96</v>
      </c>
      <c r="P218" s="1">
        <v>2785</v>
      </c>
      <c r="Q218" s="1">
        <v>2782.96</v>
      </c>
      <c r="R218" s="1"/>
      <c r="S218" s="1"/>
      <c r="T218" s="1"/>
      <c r="U218" s="1"/>
      <c r="V218" s="1"/>
      <c r="W218" s="1"/>
      <c r="X218" s="1" t="s">
        <v>1734</v>
      </c>
    </row>
    <row r="219" spans="1:24">
      <c r="A219" s="1">
        <v>218</v>
      </c>
      <c r="B219" s="1" t="s">
        <v>864</v>
      </c>
      <c r="C219" s="1" t="s">
        <v>865</v>
      </c>
      <c r="D219" s="1" t="s">
        <v>1726</v>
      </c>
      <c r="E219" s="1" t="s">
        <v>2250</v>
      </c>
      <c r="F219" s="1" t="s">
        <v>1923</v>
      </c>
      <c r="G219" s="1" t="s">
        <v>2259</v>
      </c>
      <c r="H219" s="1">
        <v>2000</v>
      </c>
      <c r="I219" s="1" t="s">
        <v>2260</v>
      </c>
      <c r="J219" s="1" t="s">
        <v>1731</v>
      </c>
      <c r="K219" s="1" t="s">
        <v>2261</v>
      </c>
      <c r="L219" s="1" t="s">
        <v>1731</v>
      </c>
      <c r="M219" s="1" t="s">
        <v>1733</v>
      </c>
      <c r="N219" s="1">
        <v>27021.48</v>
      </c>
      <c r="O219" s="1">
        <v>26955.22</v>
      </c>
      <c r="P219" s="1">
        <v>27021</v>
      </c>
      <c r="Q219" s="1"/>
      <c r="R219" s="1">
        <v>699.82</v>
      </c>
      <c r="S219" s="1">
        <v>26255.4</v>
      </c>
      <c r="T219" s="1"/>
      <c r="U219" s="1"/>
      <c r="V219" s="1"/>
      <c r="W219" s="1">
        <v>72.5</v>
      </c>
      <c r="X219" s="1" t="s">
        <v>1734</v>
      </c>
    </row>
    <row r="220" spans="1:24">
      <c r="A220" s="1">
        <v>219</v>
      </c>
      <c r="B220" s="1" t="s">
        <v>867</v>
      </c>
      <c r="C220" s="1" t="s">
        <v>868</v>
      </c>
      <c r="D220" s="1" t="s">
        <v>1726</v>
      </c>
      <c r="E220" s="1" t="s">
        <v>2250</v>
      </c>
      <c r="F220" s="1" t="s">
        <v>1923</v>
      </c>
      <c r="G220" s="1" t="s">
        <v>2153</v>
      </c>
      <c r="H220" s="1">
        <v>1992</v>
      </c>
      <c r="I220" s="1" t="s">
        <v>2262</v>
      </c>
      <c r="J220" s="1" t="s">
        <v>1731</v>
      </c>
      <c r="K220" s="1" t="s">
        <v>2263</v>
      </c>
      <c r="L220" s="1" t="s">
        <v>1731</v>
      </c>
      <c r="M220" s="1" t="s">
        <v>1733</v>
      </c>
      <c r="N220" s="1">
        <v>11431.44</v>
      </c>
      <c r="O220" s="1">
        <v>11431.44</v>
      </c>
      <c r="P220" s="1">
        <v>10450</v>
      </c>
      <c r="Q220" s="1"/>
      <c r="R220" s="1"/>
      <c r="S220" s="1">
        <v>11431.44</v>
      </c>
      <c r="T220" s="1"/>
      <c r="U220" s="1"/>
      <c r="V220" s="1"/>
      <c r="W220" s="1"/>
      <c r="X220" s="1" t="s">
        <v>1734</v>
      </c>
    </row>
    <row r="221" spans="1:24">
      <c r="A221" s="1">
        <v>220</v>
      </c>
      <c r="B221" s="1" t="s">
        <v>870</v>
      </c>
      <c r="C221" s="1" t="s">
        <v>871</v>
      </c>
      <c r="D221" s="1" t="s">
        <v>1726</v>
      </c>
      <c r="E221" s="1" t="s">
        <v>2250</v>
      </c>
      <c r="F221" s="1" t="s">
        <v>1923</v>
      </c>
      <c r="G221" s="1" t="s">
        <v>1797</v>
      </c>
      <c r="H221" s="1">
        <v>2002</v>
      </c>
      <c r="I221" s="1" t="s">
        <v>2098</v>
      </c>
      <c r="J221" s="1" t="s">
        <v>1731</v>
      </c>
      <c r="K221" s="1" t="s">
        <v>2264</v>
      </c>
      <c r="L221" s="1" t="s">
        <v>1741</v>
      </c>
      <c r="M221" s="1" t="s">
        <v>1733</v>
      </c>
      <c r="N221" s="1">
        <v>30179.15</v>
      </c>
      <c r="O221" s="1">
        <v>26326</v>
      </c>
      <c r="P221" s="1">
        <v>30018</v>
      </c>
      <c r="Q221" s="1">
        <v>26326</v>
      </c>
      <c r="R221" s="1"/>
      <c r="S221" s="1"/>
      <c r="T221" s="1"/>
      <c r="U221" s="1"/>
      <c r="V221" s="1"/>
      <c r="W221" s="1">
        <v>3851.74</v>
      </c>
      <c r="X221" s="1" t="s">
        <v>1734</v>
      </c>
    </row>
    <row r="222" spans="1:24">
      <c r="A222" s="1">
        <v>221</v>
      </c>
      <c r="B222" s="1" t="s">
        <v>875</v>
      </c>
      <c r="C222" s="1" t="s">
        <v>876</v>
      </c>
      <c r="D222" s="1" t="s">
        <v>1726</v>
      </c>
      <c r="E222" s="1" t="s">
        <v>2250</v>
      </c>
      <c r="F222" s="1" t="s">
        <v>1923</v>
      </c>
      <c r="G222" s="1" t="s">
        <v>1797</v>
      </c>
      <c r="H222" s="1">
        <v>2002</v>
      </c>
      <c r="I222" s="1" t="s">
        <v>2098</v>
      </c>
      <c r="J222" s="1" t="s">
        <v>1731</v>
      </c>
      <c r="K222" s="1" t="s">
        <v>2265</v>
      </c>
      <c r="L222" s="1" t="s">
        <v>1731</v>
      </c>
      <c r="M222" s="1" t="s">
        <v>1733</v>
      </c>
      <c r="N222" s="1">
        <v>3409.47</v>
      </c>
      <c r="O222" s="1">
        <v>3409.47</v>
      </c>
      <c r="P222" s="1">
        <v>3203</v>
      </c>
      <c r="Q222" s="1">
        <v>3409.47</v>
      </c>
      <c r="R222" s="1"/>
      <c r="S222" s="1"/>
      <c r="T222" s="1"/>
      <c r="U222" s="1"/>
      <c r="V222" s="1"/>
      <c r="W222" s="1"/>
      <c r="X222" s="1" t="s">
        <v>1734</v>
      </c>
    </row>
    <row r="223" spans="1:24">
      <c r="A223" s="1">
        <v>222</v>
      </c>
      <c r="B223" s="1" t="s">
        <v>879</v>
      </c>
      <c r="C223" s="1" t="s">
        <v>880</v>
      </c>
      <c r="D223" s="1" t="s">
        <v>1726</v>
      </c>
      <c r="E223" s="1" t="s">
        <v>2250</v>
      </c>
      <c r="F223" s="1" t="s">
        <v>1923</v>
      </c>
      <c r="G223" s="1" t="s">
        <v>1833</v>
      </c>
      <c r="H223" s="1">
        <v>2001</v>
      </c>
      <c r="I223" s="1" t="s">
        <v>2266</v>
      </c>
      <c r="J223" s="1" t="s">
        <v>1731</v>
      </c>
      <c r="K223" s="1" t="s">
        <v>2267</v>
      </c>
      <c r="L223" s="1" t="s">
        <v>1741</v>
      </c>
      <c r="M223" s="1" t="s">
        <v>1733</v>
      </c>
      <c r="N223" s="1">
        <v>178038.2</v>
      </c>
      <c r="O223" s="1">
        <v>178038.2</v>
      </c>
      <c r="P223" s="1">
        <v>187982</v>
      </c>
      <c r="Q223" s="1">
        <v>178038.2</v>
      </c>
      <c r="R223" s="1"/>
      <c r="S223" s="1"/>
      <c r="T223" s="1"/>
      <c r="U223" s="1"/>
      <c r="V223" s="1"/>
      <c r="W223" s="1"/>
      <c r="X223" s="1" t="s">
        <v>1734</v>
      </c>
    </row>
    <row r="224" spans="1:24">
      <c r="A224" s="1">
        <v>223</v>
      </c>
      <c r="B224" s="1" t="s">
        <v>883</v>
      </c>
      <c r="C224" s="1" t="s">
        <v>884</v>
      </c>
      <c r="D224" s="1" t="s">
        <v>1726</v>
      </c>
      <c r="E224" s="1" t="s">
        <v>2250</v>
      </c>
      <c r="F224" s="1" t="s">
        <v>1923</v>
      </c>
      <c r="G224" s="1" t="s">
        <v>1854</v>
      </c>
      <c r="H224" s="1">
        <v>2003</v>
      </c>
      <c r="I224" s="1" t="s">
        <v>2188</v>
      </c>
      <c r="J224" s="1" t="s">
        <v>1731</v>
      </c>
      <c r="K224" s="1" t="s">
        <v>2268</v>
      </c>
      <c r="L224" s="1" t="s">
        <v>1731</v>
      </c>
      <c r="M224" s="1" t="s">
        <v>1733</v>
      </c>
      <c r="N224" s="1">
        <v>601.42999999999995</v>
      </c>
      <c r="O224" s="1">
        <v>582.07000000000005</v>
      </c>
      <c r="P224" s="1">
        <v>601</v>
      </c>
      <c r="Q224" s="1"/>
      <c r="R224" s="1">
        <v>582.07000000000005</v>
      </c>
      <c r="S224" s="1"/>
      <c r="T224" s="1"/>
      <c r="U224" s="1"/>
      <c r="V224" s="1"/>
      <c r="W224" s="1">
        <v>19.36</v>
      </c>
      <c r="X224" s="1" t="s">
        <v>1734</v>
      </c>
    </row>
    <row r="225" spans="1:24">
      <c r="A225" s="1">
        <v>224</v>
      </c>
      <c r="B225" s="1" t="s">
        <v>887</v>
      </c>
      <c r="C225" s="1" t="s">
        <v>888</v>
      </c>
      <c r="D225" s="1" t="s">
        <v>1726</v>
      </c>
      <c r="E225" s="1" t="s">
        <v>2250</v>
      </c>
      <c r="F225" s="1" t="s">
        <v>1923</v>
      </c>
      <c r="G225" s="1" t="s">
        <v>1845</v>
      </c>
      <c r="H225" s="1">
        <v>2002</v>
      </c>
      <c r="I225" s="1" t="s">
        <v>2269</v>
      </c>
      <c r="J225" s="1" t="s">
        <v>1731</v>
      </c>
      <c r="K225" s="1" t="s">
        <v>2270</v>
      </c>
      <c r="L225" s="1" t="s">
        <v>1741</v>
      </c>
      <c r="M225" s="1" t="s">
        <v>1733</v>
      </c>
      <c r="N225" s="1">
        <v>756930</v>
      </c>
      <c r="O225" s="1">
        <v>756940.1</v>
      </c>
      <c r="P225" s="1">
        <v>750794.7</v>
      </c>
      <c r="Q225" s="1">
        <v>756940.1</v>
      </c>
      <c r="R225" s="1"/>
      <c r="S225" s="1"/>
      <c r="T225" s="1"/>
      <c r="U225" s="1"/>
      <c r="V225" s="1"/>
      <c r="W225" s="1"/>
      <c r="X225" s="1" t="s">
        <v>1734</v>
      </c>
    </row>
    <row r="226" spans="1:24">
      <c r="A226" s="1">
        <v>225</v>
      </c>
      <c r="B226" s="1" t="s">
        <v>891</v>
      </c>
      <c r="C226" s="1" t="s">
        <v>892</v>
      </c>
      <c r="D226" s="1" t="s">
        <v>1726</v>
      </c>
      <c r="E226" s="1" t="s">
        <v>2250</v>
      </c>
      <c r="F226" s="1" t="s">
        <v>1923</v>
      </c>
      <c r="G226" s="1" t="s">
        <v>1968</v>
      </c>
      <c r="H226" s="1">
        <v>2018</v>
      </c>
      <c r="I226" s="1" t="s">
        <v>2271</v>
      </c>
      <c r="J226" s="1" t="s">
        <v>2272</v>
      </c>
      <c r="K226" s="1" t="s">
        <v>2273</v>
      </c>
      <c r="L226" s="1" t="s">
        <v>1731</v>
      </c>
      <c r="M226" s="1" t="s">
        <v>1733</v>
      </c>
      <c r="N226" s="1">
        <v>76409.990000000005</v>
      </c>
      <c r="O226" s="1">
        <v>203422.8</v>
      </c>
      <c r="P226" s="1">
        <v>55850</v>
      </c>
      <c r="Q226" s="1">
        <v>203422.8</v>
      </c>
      <c r="R226" s="1"/>
      <c r="S226" s="1"/>
      <c r="T226" s="1"/>
      <c r="U226" s="1"/>
      <c r="V226" s="1"/>
      <c r="W226" s="1"/>
      <c r="X226" s="1" t="s">
        <v>1734</v>
      </c>
    </row>
    <row r="227" spans="1:24">
      <c r="A227" s="1">
        <v>226</v>
      </c>
      <c r="B227" s="1" t="s">
        <v>894</v>
      </c>
      <c r="C227" s="1" t="s">
        <v>895</v>
      </c>
      <c r="D227" s="1" t="s">
        <v>1726</v>
      </c>
      <c r="E227" s="1" t="s">
        <v>2250</v>
      </c>
      <c r="F227" s="1" t="s">
        <v>1923</v>
      </c>
      <c r="G227" s="1" t="s">
        <v>1772</v>
      </c>
      <c r="H227" s="1">
        <v>2002</v>
      </c>
      <c r="I227" s="1" t="s">
        <v>2098</v>
      </c>
      <c r="J227" s="1" t="s">
        <v>1731</v>
      </c>
      <c r="K227" s="1" t="s">
        <v>2274</v>
      </c>
      <c r="L227" s="1" t="s">
        <v>1741</v>
      </c>
      <c r="M227" s="1" t="s">
        <v>1733</v>
      </c>
      <c r="N227" s="1">
        <v>1177.81</v>
      </c>
      <c r="O227" s="1">
        <v>1177.81</v>
      </c>
      <c r="P227" s="1">
        <v>1175.93</v>
      </c>
      <c r="Q227" s="1"/>
      <c r="R227" s="1"/>
      <c r="S227" s="1"/>
      <c r="T227" s="1">
        <v>1177.81</v>
      </c>
      <c r="U227" s="1"/>
      <c r="V227" s="1"/>
      <c r="W227" s="1"/>
      <c r="X227" s="1" t="s">
        <v>1734</v>
      </c>
    </row>
    <row r="228" spans="1:24">
      <c r="A228" s="1">
        <v>227</v>
      </c>
      <c r="B228" s="1" t="s">
        <v>899</v>
      </c>
      <c r="C228" s="1" t="s">
        <v>900</v>
      </c>
      <c r="D228" s="1" t="s">
        <v>1726</v>
      </c>
      <c r="E228" s="1" t="s">
        <v>2250</v>
      </c>
      <c r="F228" s="1" t="s">
        <v>1923</v>
      </c>
      <c r="G228" s="1" t="s">
        <v>1833</v>
      </c>
      <c r="H228" s="1">
        <v>2014</v>
      </c>
      <c r="I228" s="1" t="s">
        <v>2275</v>
      </c>
      <c r="J228" s="1" t="s">
        <v>2276</v>
      </c>
      <c r="K228" s="1" t="s">
        <v>2277</v>
      </c>
      <c r="L228" s="1" t="s">
        <v>1741</v>
      </c>
      <c r="M228" s="1" t="s">
        <v>1733</v>
      </c>
      <c r="N228" s="1">
        <v>286952.7</v>
      </c>
      <c r="O228" s="1">
        <v>573910</v>
      </c>
      <c r="P228" s="1">
        <v>253226.5</v>
      </c>
      <c r="Q228" s="1">
        <v>573910</v>
      </c>
      <c r="R228" s="1"/>
      <c r="S228" s="1"/>
      <c r="T228" s="1"/>
      <c r="U228" s="1"/>
      <c r="V228" s="1"/>
      <c r="W228" s="1"/>
      <c r="X228" s="1" t="s">
        <v>1734</v>
      </c>
    </row>
    <row r="229" spans="1:24">
      <c r="A229" s="1">
        <v>228</v>
      </c>
      <c r="B229" s="1" t="s">
        <v>904</v>
      </c>
      <c r="C229" s="1" t="s">
        <v>905</v>
      </c>
      <c r="D229" s="1" t="s">
        <v>1726</v>
      </c>
      <c r="E229" s="1" t="s">
        <v>2250</v>
      </c>
      <c r="F229" s="1" t="s">
        <v>1923</v>
      </c>
      <c r="G229" s="1" t="s">
        <v>1968</v>
      </c>
      <c r="H229" s="1">
        <v>2001</v>
      </c>
      <c r="I229" s="1" t="s">
        <v>1984</v>
      </c>
      <c r="J229" s="1" t="s">
        <v>1731</v>
      </c>
      <c r="K229" s="1" t="s">
        <v>2254</v>
      </c>
      <c r="L229" s="1" t="s">
        <v>1741</v>
      </c>
      <c r="M229" s="1" t="s">
        <v>1733</v>
      </c>
      <c r="N229" s="1">
        <v>75125.03</v>
      </c>
      <c r="O229" s="1">
        <v>75125.03</v>
      </c>
      <c r="P229" s="1">
        <v>73817</v>
      </c>
      <c r="Q229" s="1">
        <v>75125.03</v>
      </c>
      <c r="R229" s="1"/>
      <c r="S229" s="1"/>
      <c r="T229" s="1"/>
      <c r="U229" s="1"/>
      <c r="V229" s="1"/>
      <c r="W229" s="1"/>
      <c r="X229" s="1" t="s">
        <v>1734</v>
      </c>
    </row>
    <row r="230" spans="1:24">
      <c r="A230" s="1">
        <v>229</v>
      </c>
      <c r="B230" s="1" t="s">
        <v>908</v>
      </c>
      <c r="C230" s="1" t="s">
        <v>909</v>
      </c>
      <c r="D230" s="1" t="s">
        <v>1726</v>
      </c>
      <c r="E230" s="1" t="s">
        <v>2250</v>
      </c>
      <c r="F230" s="1" t="s">
        <v>1923</v>
      </c>
      <c r="G230" s="1" t="s">
        <v>1833</v>
      </c>
      <c r="H230" s="1">
        <v>2002</v>
      </c>
      <c r="I230" s="1" t="s">
        <v>2278</v>
      </c>
      <c r="J230" s="1" t="s">
        <v>1731</v>
      </c>
      <c r="K230" s="1" t="s">
        <v>2279</v>
      </c>
      <c r="L230" s="1" t="s">
        <v>1731</v>
      </c>
      <c r="M230" s="1" t="s">
        <v>1733</v>
      </c>
      <c r="N230" s="1">
        <v>275511.09999999998</v>
      </c>
      <c r="O230" s="1">
        <v>275511.09999999998</v>
      </c>
      <c r="P230" s="1">
        <v>275532</v>
      </c>
      <c r="Q230" s="1">
        <v>275511.09999999998</v>
      </c>
      <c r="R230" s="1"/>
      <c r="S230" s="1"/>
      <c r="T230" s="1"/>
      <c r="U230" s="1"/>
      <c r="V230" s="1"/>
      <c r="W230" s="1"/>
      <c r="X230" s="1" t="s">
        <v>1734</v>
      </c>
    </row>
    <row r="231" spans="1:24">
      <c r="A231" s="1">
        <v>230</v>
      </c>
      <c r="B231" s="1" t="s">
        <v>912</v>
      </c>
      <c r="C231" s="1" t="s">
        <v>913</v>
      </c>
      <c r="D231" s="1" t="s">
        <v>1726</v>
      </c>
      <c r="E231" s="1" t="s">
        <v>2250</v>
      </c>
      <c r="F231" s="1" t="s">
        <v>1923</v>
      </c>
      <c r="G231" s="1" t="s">
        <v>1766</v>
      </c>
      <c r="H231" s="1">
        <v>1992</v>
      </c>
      <c r="I231" s="1" t="s">
        <v>2280</v>
      </c>
      <c r="J231" s="1" t="s">
        <v>1731</v>
      </c>
      <c r="K231" s="1" t="s">
        <v>2281</v>
      </c>
      <c r="L231" s="1" t="s">
        <v>1731</v>
      </c>
      <c r="M231" s="1" t="s">
        <v>1733</v>
      </c>
      <c r="N231" s="1">
        <v>9070.08</v>
      </c>
      <c r="O231" s="1">
        <v>9070.08</v>
      </c>
      <c r="P231" s="1">
        <v>9280</v>
      </c>
      <c r="Q231" s="1">
        <v>9070.08</v>
      </c>
      <c r="R231" s="1"/>
      <c r="S231" s="1"/>
      <c r="T231" s="1"/>
      <c r="U231" s="1"/>
      <c r="V231" s="1"/>
      <c r="W231" s="1"/>
      <c r="X231" s="1" t="s">
        <v>1734</v>
      </c>
    </row>
    <row r="232" spans="1:24">
      <c r="A232" s="1">
        <v>231</v>
      </c>
      <c r="B232" s="1" t="s">
        <v>916</v>
      </c>
      <c r="C232" s="1" t="s">
        <v>917</v>
      </c>
      <c r="D232" s="1" t="s">
        <v>1726</v>
      </c>
      <c r="E232" s="1" t="s">
        <v>2250</v>
      </c>
      <c r="F232" s="1" t="s">
        <v>1923</v>
      </c>
      <c r="G232" s="1" t="s">
        <v>1797</v>
      </c>
      <c r="H232" s="1">
        <v>2005</v>
      </c>
      <c r="I232" s="1" t="s">
        <v>2247</v>
      </c>
      <c r="J232" s="1" t="s">
        <v>1731</v>
      </c>
      <c r="K232" s="1" t="s">
        <v>2282</v>
      </c>
      <c r="L232" s="1" t="s">
        <v>1805</v>
      </c>
      <c r="M232" s="1" t="s">
        <v>1733</v>
      </c>
      <c r="N232" s="1">
        <v>55833.81</v>
      </c>
      <c r="O232" s="1">
        <v>55831.85</v>
      </c>
      <c r="P232" s="1">
        <v>55816.01</v>
      </c>
      <c r="Q232" s="1">
        <v>55831.85</v>
      </c>
      <c r="R232" s="1"/>
      <c r="S232" s="1"/>
      <c r="T232" s="1"/>
      <c r="U232" s="1"/>
      <c r="V232" s="1"/>
      <c r="W232" s="1"/>
      <c r="X232" s="1" t="s">
        <v>1734</v>
      </c>
    </row>
    <row r="233" spans="1:24">
      <c r="A233" s="1">
        <v>232</v>
      </c>
      <c r="B233" s="1" t="s">
        <v>921</v>
      </c>
      <c r="C233" s="1" t="s">
        <v>922</v>
      </c>
      <c r="D233" s="1" t="s">
        <v>1726</v>
      </c>
      <c r="E233" s="1" t="s">
        <v>2250</v>
      </c>
      <c r="F233" s="1" t="s">
        <v>1923</v>
      </c>
      <c r="G233" s="1" t="s">
        <v>1833</v>
      </c>
      <c r="H233" s="1">
        <v>2004</v>
      </c>
      <c r="I233" s="1" t="s">
        <v>2283</v>
      </c>
      <c r="J233" s="1" t="s">
        <v>1731</v>
      </c>
      <c r="K233" s="1" t="s">
        <v>2284</v>
      </c>
      <c r="L233" s="1" t="s">
        <v>1741</v>
      </c>
      <c r="M233" s="1" t="s">
        <v>1733</v>
      </c>
      <c r="N233" s="1">
        <v>305074.59999999998</v>
      </c>
      <c r="O233" s="1">
        <v>305074.59999999998</v>
      </c>
      <c r="P233" s="1">
        <v>304146</v>
      </c>
      <c r="Q233" s="1">
        <v>305074.59999999998</v>
      </c>
      <c r="R233" s="1"/>
      <c r="S233" s="1"/>
      <c r="T233" s="1"/>
      <c r="U233" s="1"/>
      <c r="V233" s="1"/>
      <c r="W233" s="1"/>
      <c r="X233" s="1" t="s">
        <v>1734</v>
      </c>
    </row>
    <row r="234" spans="1:24">
      <c r="A234" s="1">
        <v>233</v>
      </c>
      <c r="B234" s="1" t="s">
        <v>924</v>
      </c>
      <c r="C234" s="1" t="s">
        <v>925</v>
      </c>
      <c r="D234" s="1" t="s">
        <v>1726</v>
      </c>
      <c r="E234" s="1" t="s">
        <v>2250</v>
      </c>
      <c r="F234" s="1" t="s">
        <v>1923</v>
      </c>
      <c r="G234" s="1" t="s">
        <v>1797</v>
      </c>
      <c r="H234" s="1">
        <v>2002</v>
      </c>
      <c r="I234" s="1" t="s">
        <v>2098</v>
      </c>
      <c r="J234" s="1" t="s">
        <v>1731</v>
      </c>
      <c r="K234" s="1" t="s">
        <v>2285</v>
      </c>
      <c r="L234" s="1" t="s">
        <v>1731</v>
      </c>
      <c r="M234" s="1" t="s">
        <v>1733</v>
      </c>
      <c r="N234" s="1">
        <v>36827.83</v>
      </c>
      <c r="O234" s="1">
        <v>24269.81</v>
      </c>
      <c r="P234" s="1">
        <v>37062</v>
      </c>
      <c r="Q234" s="1">
        <v>24269.81</v>
      </c>
      <c r="R234" s="1"/>
      <c r="S234" s="1"/>
      <c r="T234" s="1"/>
      <c r="U234" s="1"/>
      <c r="V234" s="1"/>
      <c r="W234" s="1">
        <v>12570.05</v>
      </c>
      <c r="X234" s="1" t="s">
        <v>1734</v>
      </c>
    </row>
    <row r="235" spans="1:24">
      <c r="A235" s="1">
        <v>234</v>
      </c>
      <c r="B235" s="1" t="s">
        <v>927</v>
      </c>
      <c r="C235" s="1" t="s">
        <v>928</v>
      </c>
      <c r="D235" s="1" t="s">
        <v>1726</v>
      </c>
      <c r="E235" s="1" t="s">
        <v>2250</v>
      </c>
      <c r="F235" s="1" t="s">
        <v>1923</v>
      </c>
      <c r="G235" s="1" t="s">
        <v>1797</v>
      </c>
      <c r="H235" s="1">
        <v>2005</v>
      </c>
      <c r="I235" s="1" t="s">
        <v>2241</v>
      </c>
      <c r="J235" s="1" t="s">
        <v>1731</v>
      </c>
      <c r="K235" s="1" t="s">
        <v>2286</v>
      </c>
      <c r="L235" s="1" t="s">
        <v>1731</v>
      </c>
      <c r="M235" s="1" t="s">
        <v>1733</v>
      </c>
      <c r="N235" s="1">
        <v>93757.53</v>
      </c>
      <c r="O235" s="1">
        <v>93757.53</v>
      </c>
      <c r="P235" s="1">
        <v>94463</v>
      </c>
      <c r="Q235" s="1">
        <v>93757.53</v>
      </c>
      <c r="R235" s="1"/>
      <c r="S235" s="1"/>
      <c r="T235" s="1"/>
      <c r="U235" s="1"/>
      <c r="V235" s="1"/>
      <c r="W235" s="1"/>
      <c r="X235" s="1" t="s">
        <v>1734</v>
      </c>
    </row>
    <row r="236" spans="1:24">
      <c r="A236" s="1">
        <v>235</v>
      </c>
      <c r="B236" s="1" t="s">
        <v>930</v>
      </c>
      <c r="C236" s="1" t="s">
        <v>931</v>
      </c>
      <c r="D236" s="1" t="s">
        <v>1726</v>
      </c>
      <c r="E236" s="1" t="s">
        <v>2250</v>
      </c>
      <c r="F236" s="1" t="s">
        <v>1923</v>
      </c>
      <c r="G236" s="1" t="s">
        <v>1913</v>
      </c>
      <c r="H236" s="1">
        <v>2000</v>
      </c>
      <c r="I236" s="1" t="s">
        <v>2287</v>
      </c>
      <c r="J236" s="1" t="s">
        <v>1988</v>
      </c>
      <c r="K236" s="1" t="s">
        <v>2288</v>
      </c>
      <c r="L236" s="1" t="s">
        <v>1731</v>
      </c>
      <c r="M236" s="1" t="s">
        <v>1733</v>
      </c>
      <c r="N236" s="1">
        <v>10082.379999999999</v>
      </c>
      <c r="O236" s="1">
        <v>18206.34</v>
      </c>
      <c r="P236" s="1">
        <v>8117</v>
      </c>
      <c r="Q236" s="1"/>
      <c r="R236" s="1"/>
      <c r="S236" s="1"/>
      <c r="T236" s="1">
        <v>18206.34</v>
      </c>
      <c r="U236" s="1"/>
      <c r="V236" s="1"/>
      <c r="W236" s="1"/>
      <c r="X236" s="1" t="s">
        <v>1734</v>
      </c>
    </row>
    <row r="237" spans="1:24">
      <c r="A237" s="1">
        <v>236</v>
      </c>
      <c r="B237" s="1" t="s">
        <v>933</v>
      </c>
      <c r="C237" s="1" t="s">
        <v>934</v>
      </c>
      <c r="D237" s="1" t="s">
        <v>1726</v>
      </c>
      <c r="E237" s="1" t="s">
        <v>2250</v>
      </c>
      <c r="F237" s="1" t="s">
        <v>1923</v>
      </c>
      <c r="G237" s="1" t="s">
        <v>1785</v>
      </c>
      <c r="H237" s="1">
        <v>2001</v>
      </c>
      <c r="I237" s="1" t="s">
        <v>2289</v>
      </c>
      <c r="J237" s="1" t="s">
        <v>1731</v>
      </c>
      <c r="K237" s="1" t="s">
        <v>2290</v>
      </c>
      <c r="L237" s="1" t="s">
        <v>1731</v>
      </c>
      <c r="M237" s="1" t="s">
        <v>1733</v>
      </c>
      <c r="N237" s="1">
        <v>10196.5</v>
      </c>
      <c r="O237" s="1">
        <v>1996.35</v>
      </c>
      <c r="P237" s="1">
        <v>10203</v>
      </c>
      <c r="Q237" s="1"/>
      <c r="R237" s="1"/>
      <c r="S237" s="1"/>
      <c r="T237" s="1">
        <v>1996.35</v>
      </c>
      <c r="U237" s="1"/>
      <c r="V237" s="1"/>
      <c r="W237" s="1">
        <v>8200.15</v>
      </c>
      <c r="X237" s="1" t="s">
        <v>1734</v>
      </c>
    </row>
    <row r="238" spans="1:24">
      <c r="A238" s="1">
        <v>237</v>
      </c>
      <c r="B238" s="1" t="s">
        <v>936</v>
      </c>
      <c r="C238" s="1" t="s">
        <v>937</v>
      </c>
      <c r="D238" s="1" t="s">
        <v>1726</v>
      </c>
      <c r="E238" s="1" t="s">
        <v>2250</v>
      </c>
      <c r="F238" s="1" t="s">
        <v>1923</v>
      </c>
      <c r="G238" s="1" t="s">
        <v>1797</v>
      </c>
      <c r="H238" s="1">
        <v>2005</v>
      </c>
      <c r="I238" s="1" t="s">
        <v>2291</v>
      </c>
      <c r="J238" s="1" t="s">
        <v>1731</v>
      </c>
      <c r="K238" s="1" t="s">
        <v>2292</v>
      </c>
      <c r="L238" s="1" t="s">
        <v>1731</v>
      </c>
      <c r="M238" s="1" t="s">
        <v>1733</v>
      </c>
      <c r="N238" s="1">
        <v>62577.06</v>
      </c>
      <c r="O238" s="1">
        <v>39581.949999999997</v>
      </c>
      <c r="P238" s="1">
        <v>11479</v>
      </c>
      <c r="Q238" s="1">
        <v>39581.949999999997</v>
      </c>
      <c r="R238" s="1"/>
      <c r="S238" s="1"/>
      <c r="T238" s="1"/>
      <c r="U238" s="1"/>
      <c r="V238" s="1"/>
      <c r="W238" s="1">
        <v>23007.09</v>
      </c>
      <c r="X238" s="1" t="s">
        <v>1734</v>
      </c>
    </row>
    <row r="239" spans="1:24">
      <c r="A239" s="1">
        <v>238</v>
      </c>
      <c r="B239" s="1" t="s">
        <v>938</v>
      </c>
      <c r="C239" s="1" t="s">
        <v>939</v>
      </c>
      <c r="D239" s="1" t="s">
        <v>1726</v>
      </c>
      <c r="E239" s="1" t="s">
        <v>2250</v>
      </c>
      <c r="F239" s="1" t="s">
        <v>1923</v>
      </c>
      <c r="G239" s="1" t="s">
        <v>1797</v>
      </c>
      <c r="H239" s="1">
        <v>2005</v>
      </c>
      <c r="I239" s="1" t="s">
        <v>2241</v>
      </c>
      <c r="J239" s="1" t="s">
        <v>1731</v>
      </c>
      <c r="K239" s="1" t="s">
        <v>2293</v>
      </c>
      <c r="L239" s="1" t="s">
        <v>1731</v>
      </c>
      <c r="M239" s="1" t="s">
        <v>1733</v>
      </c>
      <c r="N239" s="1">
        <v>42489.51</v>
      </c>
      <c r="O239" s="1">
        <v>31009.71</v>
      </c>
      <c r="P239" s="1">
        <v>43068</v>
      </c>
      <c r="Q239" s="1">
        <v>31009.71</v>
      </c>
      <c r="R239" s="1"/>
      <c r="S239" s="1"/>
      <c r="T239" s="1"/>
      <c r="U239" s="1"/>
      <c r="V239" s="1"/>
      <c r="W239" s="1">
        <v>11478.99</v>
      </c>
      <c r="X239" s="1" t="s">
        <v>1734</v>
      </c>
    </row>
    <row r="240" spans="1:24">
      <c r="A240" s="1">
        <v>239</v>
      </c>
      <c r="B240" s="1" t="s">
        <v>941</v>
      </c>
      <c r="C240" s="1" t="s">
        <v>942</v>
      </c>
      <c r="D240" s="1" t="s">
        <v>1726</v>
      </c>
      <c r="E240" s="1" t="s">
        <v>2250</v>
      </c>
      <c r="F240" s="1" t="s">
        <v>1923</v>
      </c>
      <c r="G240" s="1" t="s">
        <v>1797</v>
      </c>
      <c r="H240" s="1">
        <v>2005</v>
      </c>
      <c r="I240" s="1" t="s">
        <v>2241</v>
      </c>
      <c r="J240" s="1" t="s">
        <v>1731</v>
      </c>
      <c r="K240" s="1" t="s">
        <v>2294</v>
      </c>
      <c r="L240" s="1" t="s">
        <v>1731</v>
      </c>
      <c r="M240" s="1" t="s">
        <v>1733</v>
      </c>
      <c r="N240" s="1">
        <v>72789.210000000006</v>
      </c>
      <c r="O240" s="1">
        <v>49966.32</v>
      </c>
      <c r="P240" s="1">
        <v>74081</v>
      </c>
      <c r="Q240" s="1">
        <v>49966.32</v>
      </c>
      <c r="R240" s="1"/>
      <c r="S240" s="1"/>
      <c r="T240" s="1"/>
      <c r="U240" s="1"/>
      <c r="V240" s="1"/>
      <c r="W240" s="1">
        <v>22815.21</v>
      </c>
      <c r="X240" s="1" t="s">
        <v>1734</v>
      </c>
    </row>
    <row r="241" spans="1:24">
      <c r="A241" s="1">
        <v>240</v>
      </c>
      <c r="B241" s="1" t="s">
        <v>944</v>
      </c>
      <c r="C241" s="1" t="s">
        <v>945</v>
      </c>
      <c r="D241" s="1" t="s">
        <v>1726</v>
      </c>
      <c r="E241" s="1" t="s">
        <v>2250</v>
      </c>
      <c r="F241" s="1" t="s">
        <v>1923</v>
      </c>
      <c r="G241" s="1" t="s">
        <v>1797</v>
      </c>
      <c r="H241" s="1">
        <v>2005</v>
      </c>
      <c r="I241" s="1" t="s">
        <v>2241</v>
      </c>
      <c r="J241" s="1" t="s">
        <v>1731</v>
      </c>
      <c r="K241" s="1" t="s">
        <v>2295</v>
      </c>
      <c r="L241" s="1" t="s">
        <v>1731</v>
      </c>
      <c r="M241" s="1" t="s">
        <v>1733</v>
      </c>
      <c r="N241" s="1">
        <v>27864.3</v>
      </c>
      <c r="O241" s="1">
        <v>20687.47</v>
      </c>
      <c r="P241" s="1">
        <v>127153</v>
      </c>
      <c r="Q241" s="1">
        <v>20687.47</v>
      </c>
      <c r="R241" s="1"/>
      <c r="S241" s="1"/>
      <c r="T241" s="1"/>
      <c r="U241" s="1"/>
      <c r="V241" s="1"/>
      <c r="W241" s="1">
        <v>7174.77</v>
      </c>
      <c r="X241" s="1" t="s">
        <v>1734</v>
      </c>
    </row>
    <row r="242" spans="1:24">
      <c r="A242" s="1">
        <v>241</v>
      </c>
      <c r="B242" s="1" t="s">
        <v>947</v>
      </c>
      <c r="C242" s="1" t="s">
        <v>948</v>
      </c>
      <c r="D242" s="1" t="s">
        <v>1726</v>
      </c>
      <c r="E242" s="1" t="s">
        <v>2250</v>
      </c>
      <c r="F242" s="1" t="s">
        <v>1923</v>
      </c>
      <c r="G242" s="1" t="s">
        <v>1745</v>
      </c>
      <c r="H242" s="1">
        <v>1997</v>
      </c>
      <c r="I242" s="1" t="s">
        <v>2296</v>
      </c>
      <c r="J242" s="1" t="s">
        <v>1731</v>
      </c>
      <c r="K242" s="1" t="s">
        <v>2297</v>
      </c>
      <c r="L242" s="1" t="s">
        <v>1741</v>
      </c>
      <c r="M242" s="1" t="s">
        <v>1733</v>
      </c>
      <c r="N242" s="1">
        <v>51852.84</v>
      </c>
      <c r="O242" s="1">
        <v>1171.75</v>
      </c>
      <c r="P242" s="1">
        <v>56769</v>
      </c>
      <c r="Q242" s="1"/>
      <c r="R242" s="1"/>
      <c r="S242" s="1"/>
      <c r="T242" s="1">
        <v>1171.75</v>
      </c>
      <c r="U242" s="1"/>
      <c r="V242" s="1"/>
      <c r="W242" s="1">
        <v>50675.39</v>
      </c>
      <c r="X242" s="1" t="s">
        <v>1734</v>
      </c>
    </row>
    <row r="243" spans="1:24">
      <c r="A243" s="1">
        <v>242</v>
      </c>
      <c r="B243" s="1" t="s">
        <v>951</v>
      </c>
      <c r="C243" s="1" t="s">
        <v>952</v>
      </c>
      <c r="D243" s="1" t="s">
        <v>1726</v>
      </c>
      <c r="E243" s="1" t="s">
        <v>2250</v>
      </c>
      <c r="F243" s="1" t="s">
        <v>1923</v>
      </c>
      <c r="G243" s="1" t="s">
        <v>1913</v>
      </c>
      <c r="H243" s="1">
        <v>2000</v>
      </c>
      <c r="I243" s="1" t="s">
        <v>2063</v>
      </c>
      <c r="J243" s="1" t="s">
        <v>1731</v>
      </c>
      <c r="K243" s="1" t="s">
        <v>2161</v>
      </c>
      <c r="L243" s="1" t="s">
        <v>1731</v>
      </c>
      <c r="M243" s="1" t="s">
        <v>1733</v>
      </c>
      <c r="N243" s="1">
        <v>89995.88</v>
      </c>
      <c r="O243" s="1">
        <v>395.31</v>
      </c>
      <c r="P243" s="1">
        <v>89500</v>
      </c>
      <c r="Q243" s="1"/>
      <c r="R243" s="1"/>
      <c r="S243" s="1"/>
      <c r="T243" s="1">
        <v>395.31</v>
      </c>
      <c r="U243" s="1"/>
      <c r="V243" s="1"/>
      <c r="W243" s="1">
        <v>89600.56</v>
      </c>
      <c r="X243" s="1" t="s">
        <v>1734</v>
      </c>
    </row>
    <row r="244" spans="1:24">
      <c r="A244" s="1">
        <v>243</v>
      </c>
      <c r="B244" s="1" t="s">
        <v>955</v>
      </c>
      <c r="C244" s="1" t="s">
        <v>956</v>
      </c>
      <c r="D244" s="1" t="s">
        <v>1726</v>
      </c>
      <c r="E244" s="1" t="s">
        <v>2250</v>
      </c>
      <c r="F244" s="1" t="s">
        <v>1923</v>
      </c>
      <c r="G244" s="1" t="s">
        <v>1913</v>
      </c>
      <c r="H244" s="1">
        <v>2006</v>
      </c>
      <c r="I244" s="1" t="s">
        <v>2298</v>
      </c>
      <c r="J244" s="1" t="s">
        <v>1731</v>
      </c>
      <c r="K244" s="1" t="s">
        <v>2299</v>
      </c>
      <c r="L244" s="1" t="s">
        <v>1731</v>
      </c>
      <c r="M244" s="1" t="s">
        <v>1733</v>
      </c>
      <c r="N244" s="1">
        <v>100687.4</v>
      </c>
      <c r="O244" s="1">
        <v>16974.97</v>
      </c>
      <c r="P244" s="1">
        <v>100645</v>
      </c>
      <c r="Q244" s="1"/>
      <c r="R244" s="1"/>
      <c r="S244" s="1"/>
      <c r="T244" s="1">
        <v>16974.97</v>
      </c>
      <c r="U244" s="1"/>
      <c r="V244" s="1"/>
      <c r="W244" s="1">
        <v>83712.399999999994</v>
      </c>
      <c r="X244" s="1" t="s">
        <v>1734</v>
      </c>
    </row>
    <row r="245" spans="1:24">
      <c r="A245" s="1">
        <v>244</v>
      </c>
      <c r="B245" s="1" t="s">
        <v>959</v>
      </c>
      <c r="C245" s="1" t="s">
        <v>960</v>
      </c>
      <c r="D245" s="1" t="s">
        <v>1726</v>
      </c>
      <c r="E245" s="1" t="s">
        <v>2250</v>
      </c>
      <c r="F245" s="1" t="s">
        <v>1923</v>
      </c>
      <c r="G245" s="1" t="s">
        <v>1797</v>
      </c>
      <c r="H245" s="1">
        <v>2001</v>
      </c>
      <c r="I245" s="1" t="s">
        <v>2300</v>
      </c>
      <c r="J245" s="1" t="s">
        <v>1731</v>
      </c>
      <c r="K245" s="1" t="s">
        <v>2301</v>
      </c>
      <c r="L245" s="1" t="s">
        <v>1731</v>
      </c>
      <c r="M245" s="1" t="s">
        <v>1733</v>
      </c>
      <c r="N245" s="1">
        <v>29578.57</v>
      </c>
      <c r="O245" s="1">
        <v>22174.639999999999</v>
      </c>
      <c r="P245" s="1">
        <v>27463.58</v>
      </c>
      <c r="Q245" s="1">
        <v>22174.639999999999</v>
      </c>
      <c r="R245" s="1"/>
      <c r="S245" s="1"/>
      <c r="T245" s="1"/>
      <c r="U245" s="1"/>
      <c r="V245" s="1"/>
      <c r="W245" s="1">
        <v>7403.94</v>
      </c>
      <c r="X245" s="1" t="s">
        <v>1734</v>
      </c>
    </row>
    <row r="246" spans="1:24">
      <c r="A246" s="1">
        <v>245</v>
      </c>
      <c r="B246" s="1" t="s">
        <v>962</v>
      </c>
      <c r="C246" s="1" t="s">
        <v>963</v>
      </c>
      <c r="D246" s="1" t="s">
        <v>1726</v>
      </c>
      <c r="E246" s="1" t="s">
        <v>2250</v>
      </c>
      <c r="F246" s="1" t="s">
        <v>1923</v>
      </c>
      <c r="G246" s="1" t="s">
        <v>1729</v>
      </c>
      <c r="H246" s="1">
        <v>1992</v>
      </c>
      <c r="I246" s="1" t="s">
        <v>2302</v>
      </c>
      <c r="J246" s="1" t="s">
        <v>1731</v>
      </c>
      <c r="K246" s="1" t="s">
        <v>1865</v>
      </c>
      <c r="L246" s="1" t="s">
        <v>1731</v>
      </c>
      <c r="M246" s="1" t="s">
        <v>1733</v>
      </c>
      <c r="N246" s="1">
        <v>1686.85</v>
      </c>
      <c r="O246" s="1">
        <v>786.73</v>
      </c>
      <c r="P246" s="1">
        <v>1444</v>
      </c>
      <c r="Q246" s="1"/>
      <c r="R246" s="1"/>
      <c r="S246" s="1"/>
      <c r="T246" s="1">
        <v>786.73</v>
      </c>
      <c r="U246" s="1"/>
      <c r="V246" s="1"/>
      <c r="W246" s="1">
        <v>900.12</v>
      </c>
      <c r="X246" s="1" t="s">
        <v>1734</v>
      </c>
    </row>
    <row r="247" spans="1:24">
      <c r="A247" s="1">
        <v>246</v>
      </c>
      <c r="B247" s="1" t="s">
        <v>968</v>
      </c>
      <c r="C247" s="1" t="s">
        <v>969</v>
      </c>
      <c r="D247" s="1" t="s">
        <v>1726</v>
      </c>
      <c r="E247" s="1" t="s">
        <v>2250</v>
      </c>
      <c r="F247" s="1" t="s">
        <v>1923</v>
      </c>
      <c r="G247" s="1" t="s">
        <v>1968</v>
      </c>
      <c r="H247" s="1">
        <v>1990</v>
      </c>
      <c r="I247" s="1" t="s">
        <v>2303</v>
      </c>
      <c r="J247" s="1" t="s">
        <v>1731</v>
      </c>
      <c r="K247" s="1" t="s">
        <v>2304</v>
      </c>
      <c r="L247" s="1" t="s">
        <v>1741</v>
      </c>
      <c r="M247" s="1" t="s">
        <v>1733</v>
      </c>
      <c r="N247" s="1">
        <v>204630.8</v>
      </c>
      <c r="O247" s="1">
        <v>204630.8</v>
      </c>
      <c r="P247" s="1">
        <v>204583</v>
      </c>
      <c r="Q247" s="1">
        <v>204630.8</v>
      </c>
      <c r="R247" s="1"/>
      <c r="S247" s="1"/>
      <c r="T247" s="1"/>
      <c r="U247" s="1"/>
      <c r="V247" s="1"/>
      <c r="W247" s="1"/>
      <c r="X247" s="1" t="s">
        <v>1734</v>
      </c>
    </row>
    <row r="248" spans="1:24">
      <c r="A248" s="1">
        <v>247</v>
      </c>
      <c r="B248" s="1" t="s">
        <v>972</v>
      </c>
      <c r="C248" s="1" t="s">
        <v>973</v>
      </c>
      <c r="D248" s="1" t="s">
        <v>1726</v>
      </c>
      <c r="E248" s="1" t="s">
        <v>2250</v>
      </c>
      <c r="F248" s="1" t="s">
        <v>1923</v>
      </c>
      <c r="G248" s="1" t="s">
        <v>1845</v>
      </c>
      <c r="H248" s="1">
        <v>2005</v>
      </c>
      <c r="I248" s="1" t="s">
        <v>1941</v>
      </c>
      <c r="J248" s="1" t="s">
        <v>1731</v>
      </c>
      <c r="K248" s="1" t="s">
        <v>2270</v>
      </c>
      <c r="L248" s="1" t="s">
        <v>1731</v>
      </c>
      <c r="M248" s="1" t="s">
        <v>1733</v>
      </c>
      <c r="N248" s="1">
        <v>324899.90000000002</v>
      </c>
      <c r="O248" s="1">
        <v>324899.90000000002</v>
      </c>
      <c r="P248" s="1">
        <v>325602</v>
      </c>
      <c r="Q248" s="1">
        <v>324899.90000000002</v>
      </c>
      <c r="R248" s="1"/>
      <c r="S248" s="1"/>
      <c r="T248" s="1"/>
      <c r="U248" s="1"/>
      <c r="V248" s="1"/>
      <c r="W248" s="1"/>
      <c r="X248" s="1" t="s">
        <v>1734</v>
      </c>
    </row>
    <row r="249" spans="1:24">
      <c r="A249" s="1">
        <v>248</v>
      </c>
      <c r="B249" s="1" t="s">
        <v>976</v>
      </c>
      <c r="C249" s="1" t="s">
        <v>977</v>
      </c>
      <c r="D249" s="1" t="s">
        <v>1726</v>
      </c>
      <c r="E249" s="1" t="s">
        <v>2250</v>
      </c>
      <c r="F249" s="1" t="s">
        <v>1923</v>
      </c>
      <c r="G249" s="1" t="s">
        <v>1797</v>
      </c>
      <c r="H249" s="1">
        <v>2004</v>
      </c>
      <c r="I249" s="1" t="s">
        <v>2305</v>
      </c>
      <c r="J249" s="1" t="s">
        <v>1731</v>
      </c>
      <c r="K249" s="1" t="s">
        <v>2306</v>
      </c>
      <c r="L249" s="1" t="s">
        <v>1741</v>
      </c>
      <c r="M249" s="1" t="s">
        <v>1733</v>
      </c>
      <c r="N249" s="1">
        <v>737031</v>
      </c>
      <c r="O249" s="1">
        <v>737031</v>
      </c>
      <c r="P249" s="1">
        <v>736341</v>
      </c>
      <c r="Q249" s="1">
        <v>737031</v>
      </c>
      <c r="R249" s="1"/>
      <c r="S249" s="1"/>
      <c r="T249" s="1"/>
      <c r="U249" s="1"/>
      <c r="V249" s="1"/>
      <c r="W249" s="1"/>
      <c r="X249" s="1" t="s">
        <v>1734</v>
      </c>
    </row>
    <row r="250" spans="1:24">
      <c r="A250" s="1">
        <v>249</v>
      </c>
      <c r="B250" s="1" t="s">
        <v>979</v>
      </c>
      <c r="C250" s="1" t="s">
        <v>980</v>
      </c>
      <c r="D250" s="1" t="s">
        <v>1726</v>
      </c>
      <c r="E250" s="1" t="s">
        <v>2250</v>
      </c>
      <c r="F250" s="1" t="s">
        <v>1923</v>
      </c>
      <c r="G250" s="1" t="s">
        <v>1797</v>
      </c>
      <c r="H250" s="1">
        <v>1998</v>
      </c>
      <c r="I250" s="1" t="s">
        <v>2307</v>
      </c>
      <c r="J250" s="1" t="s">
        <v>1731</v>
      </c>
      <c r="K250" s="1" t="s">
        <v>2308</v>
      </c>
      <c r="L250" s="1" t="s">
        <v>1741</v>
      </c>
      <c r="M250" s="1" t="s">
        <v>1733</v>
      </c>
      <c r="N250" s="1">
        <v>1351554</v>
      </c>
      <c r="O250" s="1">
        <v>1354634</v>
      </c>
      <c r="P250" s="1">
        <v>647610.69999999995</v>
      </c>
      <c r="Q250" s="1">
        <v>1354634</v>
      </c>
      <c r="R250" s="1"/>
      <c r="S250" s="1"/>
      <c r="T250" s="1"/>
      <c r="U250" s="1"/>
      <c r="V250" s="1"/>
      <c r="W250" s="1"/>
      <c r="X250" s="1" t="s">
        <v>1734</v>
      </c>
    </row>
    <row r="251" spans="1:24">
      <c r="A251" s="1">
        <v>250</v>
      </c>
      <c r="B251" s="1" t="s">
        <v>983</v>
      </c>
      <c r="C251" s="1" t="s">
        <v>984</v>
      </c>
      <c r="D251" s="1" t="s">
        <v>1726</v>
      </c>
      <c r="E251" s="1" t="s">
        <v>2250</v>
      </c>
      <c r="F251" s="1" t="s">
        <v>1923</v>
      </c>
      <c r="G251" s="1" t="s">
        <v>1797</v>
      </c>
      <c r="H251" s="1">
        <v>2004</v>
      </c>
      <c r="I251" s="1" t="s">
        <v>2309</v>
      </c>
      <c r="J251" s="1" t="s">
        <v>1731</v>
      </c>
      <c r="K251" s="1" t="s">
        <v>2286</v>
      </c>
      <c r="L251" s="1" t="s">
        <v>1731</v>
      </c>
      <c r="M251" s="1" t="s">
        <v>1733</v>
      </c>
      <c r="N251" s="1">
        <v>1289292</v>
      </c>
      <c r="O251" s="1">
        <v>1289292</v>
      </c>
      <c r="P251" s="1">
        <v>1288717</v>
      </c>
      <c r="Q251" s="1">
        <v>1289292</v>
      </c>
      <c r="R251" s="1"/>
      <c r="S251" s="1"/>
      <c r="T251" s="1"/>
      <c r="U251" s="1"/>
      <c r="V251" s="1"/>
      <c r="W251" s="1"/>
      <c r="X251" s="1" t="s">
        <v>1734</v>
      </c>
    </row>
    <row r="252" spans="1:24">
      <c r="A252" s="1">
        <v>251</v>
      </c>
      <c r="B252" s="1" t="s">
        <v>987</v>
      </c>
      <c r="C252" s="1" t="s">
        <v>988</v>
      </c>
      <c r="D252" s="1" t="s">
        <v>1726</v>
      </c>
      <c r="E252" s="1" t="s">
        <v>1850</v>
      </c>
      <c r="F252" s="1" t="s">
        <v>1851</v>
      </c>
      <c r="G252" s="1" t="s">
        <v>2310</v>
      </c>
      <c r="H252" s="1">
        <v>2005</v>
      </c>
      <c r="I252" s="1" t="s">
        <v>2311</v>
      </c>
      <c r="J252" s="1" t="s">
        <v>1731</v>
      </c>
      <c r="K252" s="1" t="s">
        <v>2312</v>
      </c>
      <c r="L252" s="1" t="s">
        <v>1731</v>
      </c>
      <c r="M252" s="1" t="s">
        <v>1733</v>
      </c>
      <c r="N252" s="1">
        <v>6573.38</v>
      </c>
      <c r="O252" s="1">
        <v>6573.38</v>
      </c>
      <c r="P252" s="1">
        <v>6563</v>
      </c>
      <c r="Q252" s="1"/>
      <c r="R252" s="1"/>
      <c r="S252" s="1"/>
      <c r="T252" s="1">
        <v>6573.38</v>
      </c>
      <c r="U252" s="1"/>
      <c r="V252" s="1"/>
      <c r="W252" s="1"/>
      <c r="X252" s="1" t="s">
        <v>1827</v>
      </c>
    </row>
    <row r="253" spans="1:24">
      <c r="A253" s="1">
        <v>252</v>
      </c>
      <c r="B253" s="1" t="s">
        <v>991</v>
      </c>
      <c r="C253" s="1" t="s">
        <v>992</v>
      </c>
      <c r="D253" s="1" t="s">
        <v>1726</v>
      </c>
      <c r="E253" s="1" t="s">
        <v>1857</v>
      </c>
      <c r="F253" s="1" t="s">
        <v>1858</v>
      </c>
      <c r="G253" s="1" t="s">
        <v>1729</v>
      </c>
      <c r="H253" s="1">
        <v>2005</v>
      </c>
      <c r="I253" s="1" t="s">
        <v>2311</v>
      </c>
      <c r="J253" s="1" t="s">
        <v>1731</v>
      </c>
      <c r="K253" s="1" t="s">
        <v>2313</v>
      </c>
      <c r="L253" s="1" t="s">
        <v>1741</v>
      </c>
      <c r="M253" s="1" t="s">
        <v>1733</v>
      </c>
      <c r="N253" s="1">
        <v>12809.45</v>
      </c>
      <c r="O253" s="1">
        <v>12809.45</v>
      </c>
      <c r="P253" s="1">
        <v>12841</v>
      </c>
      <c r="Q253" s="1"/>
      <c r="R253" s="1"/>
      <c r="S253" s="1"/>
      <c r="T253" s="1">
        <v>12809.45</v>
      </c>
      <c r="U253" s="1"/>
      <c r="V253" s="1"/>
      <c r="W253" s="1"/>
      <c r="X253" s="1" t="s">
        <v>1827</v>
      </c>
    </row>
    <row r="254" spans="1:24">
      <c r="A254" s="1">
        <v>253</v>
      </c>
      <c r="B254" s="1" t="s">
        <v>994</v>
      </c>
      <c r="C254" s="1" t="s">
        <v>995</v>
      </c>
      <c r="D254" s="1" t="s">
        <v>1726</v>
      </c>
      <c r="E254" s="1" t="s">
        <v>1850</v>
      </c>
      <c r="F254" s="1" t="s">
        <v>1851</v>
      </c>
      <c r="G254" s="1" t="s">
        <v>1745</v>
      </c>
      <c r="H254" s="1">
        <v>2006</v>
      </c>
      <c r="I254" s="1" t="s">
        <v>2314</v>
      </c>
      <c r="J254" s="1" t="s">
        <v>1731</v>
      </c>
      <c r="K254" s="1" t="s">
        <v>2315</v>
      </c>
      <c r="L254" s="1" t="s">
        <v>1741</v>
      </c>
      <c r="M254" s="1" t="s">
        <v>1733</v>
      </c>
      <c r="N254" s="1">
        <v>1936.22</v>
      </c>
      <c r="O254" s="1">
        <v>1744.82</v>
      </c>
      <c r="P254" s="1">
        <v>1935</v>
      </c>
      <c r="Q254" s="1"/>
      <c r="R254" s="1"/>
      <c r="S254" s="1"/>
      <c r="T254" s="1">
        <v>1744.82</v>
      </c>
      <c r="U254" s="1"/>
      <c r="V254" s="1"/>
      <c r="W254" s="1">
        <v>191.4</v>
      </c>
      <c r="X254" s="1" t="s">
        <v>1827</v>
      </c>
    </row>
    <row r="255" spans="1:24">
      <c r="A255" s="1">
        <v>254</v>
      </c>
      <c r="B255" s="1" t="s">
        <v>997</v>
      </c>
      <c r="C255" s="1" t="s">
        <v>998</v>
      </c>
      <c r="D255" s="1" t="s">
        <v>1726</v>
      </c>
      <c r="E255" s="1" t="s">
        <v>1857</v>
      </c>
      <c r="F255" s="1" t="s">
        <v>1858</v>
      </c>
      <c r="G255" s="1" t="s">
        <v>1797</v>
      </c>
      <c r="H255" s="1">
        <v>2006</v>
      </c>
      <c r="I255" s="1" t="s">
        <v>2316</v>
      </c>
      <c r="J255" s="1" t="s">
        <v>1731</v>
      </c>
      <c r="K255" s="1" t="s">
        <v>2317</v>
      </c>
      <c r="L255" s="1" t="s">
        <v>1731</v>
      </c>
      <c r="M255" s="1" t="s">
        <v>1733</v>
      </c>
      <c r="N255" s="1">
        <v>538108.5</v>
      </c>
      <c r="O255" s="1">
        <v>538108.5</v>
      </c>
      <c r="P255" s="1">
        <v>537757</v>
      </c>
      <c r="Q255" s="1">
        <v>538108.5</v>
      </c>
      <c r="R255" s="1"/>
      <c r="S255" s="1"/>
      <c r="T255" s="1"/>
      <c r="U255" s="1"/>
      <c r="V255" s="1"/>
      <c r="W255" s="1"/>
      <c r="X255" s="1" t="s">
        <v>1827</v>
      </c>
    </row>
    <row r="256" spans="1:24">
      <c r="A256" s="1">
        <v>255</v>
      </c>
      <c r="B256" s="1" t="s">
        <v>1000</v>
      </c>
      <c r="C256" s="1" t="s">
        <v>1001</v>
      </c>
      <c r="D256" s="1" t="s">
        <v>1726</v>
      </c>
      <c r="E256" s="1" t="s">
        <v>1922</v>
      </c>
      <c r="F256" s="1" t="s">
        <v>1923</v>
      </c>
      <c r="G256" s="1" t="s">
        <v>1797</v>
      </c>
      <c r="H256" s="1">
        <v>2006</v>
      </c>
      <c r="I256" s="1" t="s">
        <v>2316</v>
      </c>
      <c r="J256" s="1" t="s">
        <v>1731</v>
      </c>
      <c r="K256" s="1" t="s">
        <v>2318</v>
      </c>
      <c r="L256" s="1" t="s">
        <v>1741</v>
      </c>
      <c r="M256" s="1" t="s">
        <v>1733</v>
      </c>
      <c r="N256" s="1">
        <v>257527.7</v>
      </c>
      <c r="O256" s="1">
        <v>257527.7</v>
      </c>
      <c r="P256" s="1">
        <v>257482</v>
      </c>
      <c r="Q256" s="1">
        <v>257527.7</v>
      </c>
      <c r="R256" s="1"/>
      <c r="S256" s="1"/>
      <c r="T256" s="1"/>
      <c r="U256" s="1"/>
      <c r="V256" s="1"/>
      <c r="W256" s="1"/>
      <c r="X256" s="1" t="s">
        <v>1734</v>
      </c>
    </row>
    <row r="257" spans="1:24">
      <c r="A257" s="1">
        <v>256</v>
      </c>
      <c r="B257" s="1" t="s">
        <v>1005</v>
      </c>
      <c r="C257" s="1" t="s">
        <v>1006</v>
      </c>
      <c r="D257" s="1" t="s">
        <v>1726</v>
      </c>
      <c r="E257" s="1" t="s">
        <v>1922</v>
      </c>
      <c r="F257" s="1" t="s">
        <v>1923</v>
      </c>
      <c r="G257" s="1" t="s">
        <v>1797</v>
      </c>
      <c r="H257" s="1">
        <v>2006</v>
      </c>
      <c r="I257" s="1" t="s">
        <v>2316</v>
      </c>
      <c r="J257" s="1" t="s">
        <v>1731</v>
      </c>
      <c r="K257" s="1" t="s">
        <v>2317</v>
      </c>
      <c r="L257" s="1" t="s">
        <v>1731</v>
      </c>
      <c r="M257" s="1" t="s">
        <v>1733</v>
      </c>
      <c r="N257" s="1">
        <v>1301552</v>
      </c>
      <c r="O257" s="1">
        <v>1301552</v>
      </c>
      <c r="P257" s="1">
        <v>1301120</v>
      </c>
      <c r="Q257" s="1">
        <v>1301552</v>
      </c>
      <c r="R257" s="1"/>
      <c r="S257" s="1"/>
      <c r="T257" s="1"/>
      <c r="U257" s="1"/>
      <c r="V257" s="1"/>
      <c r="W257" s="1"/>
      <c r="X257" s="1" t="s">
        <v>1734</v>
      </c>
    </row>
    <row r="258" spans="1:24">
      <c r="A258" s="1">
        <v>257</v>
      </c>
      <c r="B258" s="1" t="s">
        <v>1008</v>
      </c>
      <c r="C258" s="1" t="s">
        <v>1009</v>
      </c>
      <c r="D258" s="1" t="s">
        <v>1726</v>
      </c>
      <c r="E258" s="1" t="s">
        <v>1857</v>
      </c>
      <c r="F258" s="1" t="s">
        <v>1858</v>
      </c>
      <c r="G258" s="1" t="s">
        <v>1797</v>
      </c>
      <c r="H258" s="1">
        <v>2006</v>
      </c>
      <c r="I258" s="1" t="s">
        <v>2319</v>
      </c>
      <c r="J258" s="1" t="s">
        <v>2320</v>
      </c>
      <c r="K258" s="1" t="s">
        <v>1938</v>
      </c>
      <c r="L258" s="1" t="s">
        <v>1731</v>
      </c>
      <c r="M258" s="1" t="s">
        <v>1733</v>
      </c>
      <c r="N258" s="1">
        <v>862880</v>
      </c>
      <c r="O258" s="1">
        <v>2635767</v>
      </c>
      <c r="P258" s="1">
        <v>859722</v>
      </c>
      <c r="Q258" s="1">
        <v>2635767</v>
      </c>
      <c r="R258" s="1"/>
      <c r="S258" s="1"/>
      <c r="T258" s="1"/>
      <c r="U258" s="1"/>
      <c r="V258" s="1"/>
      <c r="W258" s="1"/>
      <c r="X258" s="1" t="s">
        <v>1827</v>
      </c>
    </row>
    <row r="259" spans="1:24">
      <c r="A259" s="1">
        <v>258</v>
      </c>
      <c r="B259" s="1" t="s">
        <v>1011</v>
      </c>
      <c r="C259" s="1" t="s">
        <v>1012</v>
      </c>
      <c r="D259" s="1" t="s">
        <v>1726</v>
      </c>
      <c r="E259" s="1" t="s">
        <v>1727</v>
      </c>
      <c r="F259" s="1" t="s">
        <v>1728</v>
      </c>
      <c r="G259" s="1" t="s">
        <v>1797</v>
      </c>
      <c r="H259" s="1">
        <v>2006</v>
      </c>
      <c r="I259" s="1" t="s">
        <v>2316</v>
      </c>
      <c r="J259" s="1" t="s">
        <v>2321</v>
      </c>
      <c r="K259" s="1" t="s">
        <v>2322</v>
      </c>
      <c r="L259" s="1" t="s">
        <v>1731</v>
      </c>
      <c r="M259" s="1" t="s">
        <v>1733</v>
      </c>
      <c r="N259" s="1">
        <v>2040314</v>
      </c>
      <c r="O259" s="1">
        <v>6121093</v>
      </c>
      <c r="P259" s="1">
        <v>2059496</v>
      </c>
      <c r="Q259" s="1">
        <v>6121093</v>
      </c>
      <c r="R259" s="1"/>
      <c r="S259" s="1"/>
      <c r="T259" s="1"/>
      <c r="U259" s="1"/>
      <c r="V259" s="1"/>
      <c r="W259" s="1"/>
      <c r="X259" s="1" t="s">
        <v>1734</v>
      </c>
    </row>
    <row r="260" spans="1:24">
      <c r="A260" s="1">
        <v>259</v>
      </c>
      <c r="B260" s="1" t="s">
        <v>1014</v>
      </c>
      <c r="C260" s="1" t="s">
        <v>1015</v>
      </c>
      <c r="D260" s="1" t="s">
        <v>1726</v>
      </c>
      <c r="E260" s="1" t="s">
        <v>1922</v>
      </c>
      <c r="F260" s="1" t="s">
        <v>1923</v>
      </c>
      <c r="G260" s="1" t="s">
        <v>2072</v>
      </c>
      <c r="H260" s="1">
        <v>2005</v>
      </c>
      <c r="I260" s="1" t="s">
        <v>2323</v>
      </c>
      <c r="J260" s="1" t="s">
        <v>1731</v>
      </c>
      <c r="K260" s="1" t="s">
        <v>2324</v>
      </c>
      <c r="L260" s="1" t="s">
        <v>1731</v>
      </c>
      <c r="M260" s="1" t="s">
        <v>1733</v>
      </c>
      <c r="N260" s="1">
        <v>144.13999999999999</v>
      </c>
      <c r="O260" s="1">
        <v>144.13999999999999</v>
      </c>
      <c r="P260" s="1">
        <v>144</v>
      </c>
      <c r="Q260" s="1"/>
      <c r="R260" s="1"/>
      <c r="S260" s="1"/>
      <c r="T260" s="1">
        <v>144.13999999999999</v>
      </c>
      <c r="U260" s="1"/>
      <c r="V260" s="1"/>
      <c r="W260" s="1"/>
      <c r="X260" s="1" t="s">
        <v>1734</v>
      </c>
    </row>
    <row r="261" spans="1:24">
      <c r="A261" s="1">
        <v>260</v>
      </c>
      <c r="B261" s="1" t="s">
        <v>1017</v>
      </c>
      <c r="C261" s="1" t="s">
        <v>1018</v>
      </c>
      <c r="D261" s="1" t="s">
        <v>1726</v>
      </c>
      <c r="E261" s="1" t="s">
        <v>1922</v>
      </c>
      <c r="F261" s="1" t="s">
        <v>1923</v>
      </c>
      <c r="G261" s="1" t="s">
        <v>1797</v>
      </c>
      <c r="H261" s="1">
        <v>2006</v>
      </c>
      <c r="I261" s="1" t="s">
        <v>2316</v>
      </c>
      <c r="J261" s="1" t="s">
        <v>1965</v>
      </c>
      <c r="K261" s="1" t="s">
        <v>2325</v>
      </c>
      <c r="L261" s="1" t="s">
        <v>1741</v>
      </c>
      <c r="M261" s="1" t="s">
        <v>1733</v>
      </c>
      <c r="N261" s="1">
        <v>740391.1</v>
      </c>
      <c r="O261" s="1">
        <v>1480782</v>
      </c>
      <c r="P261" s="1">
        <v>740661</v>
      </c>
      <c r="Q261" s="1">
        <v>1480782</v>
      </c>
      <c r="R261" s="1"/>
      <c r="S261" s="1"/>
      <c r="T261" s="1"/>
      <c r="U261" s="1"/>
      <c r="V261" s="1"/>
      <c r="W261" s="1"/>
      <c r="X261" s="1" t="s">
        <v>1734</v>
      </c>
    </row>
    <row r="262" spans="1:24">
      <c r="A262" s="1">
        <v>261</v>
      </c>
      <c r="B262" s="1" t="s">
        <v>1020</v>
      </c>
      <c r="C262" s="1" t="s">
        <v>1021</v>
      </c>
      <c r="D262" s="1" t="s">
        <v>1726</v>
      </c>
      <c r="E262" s="1" t="s">
        <v>1922</v>
      </c>
      <c r="F262" s="1" t="s">
        <v>1923</v>
      </c>
      <c r="G262" s="1" t="s">
        <v>1797</v>
      </c>
      <c r="H262" s="1">
        <v>2006</v>
      </c>
      <c r="I262" s="1" t="s">
        <v>2316</v>
      </c>
      <c r="J262" s="1" t="s">
        <v>2326</v>
      </c>
      <c r="K262" s="1" t="s">
        <v>2325</v>
      </c>
      <c r="L262" s="1" t="s">
        <v>1731</v>
      </c>
      <c r="M262" s="1" t="s">
        <v>1733</v>
      </c>
      <c r="N262" s="1">
        <v>682643</v>
      </c>
      <c r="O262" s="1">
        <v>1225293</v>
      </c>
      <c r="P262" s="1">
        <v>540417</v>
      </c>
      <c r="Q262" s="1">
        <v>1225293</v>
      </c>
      <c r="R262" s="1"/>
      <c r="S262" s="1"/>
      <c r="T262" s="1"/>
      <c r="U262" s="1"/>
      <c r="V262" s="1"/>
      <c r="W262" s="1"/>
      <c r="X262" s="1" t="s">
        <v>1734</v>
      </c>
    </row>
    <row r="263" spans="1:24">
      <c r="A263" s="1">
        <v>262</v>
      </c>
      <c r="B263" s="1" t="s">
        <v>1023</v>
      </c>
      <c r="C263" s="1" t="s">
        <v>1024</v>
      </c>
      <c r="D263" s="1" t="s">
        <v>1726</v>
      </c>
      <c r="E263" s="1" t="s">
        <v>1857</v>
      </c>
      <c r="F263" s="1" t="s">
        <v>1858</v>
      </c>
      <c r="G263" s="1" t="s">
        <v>2153</v>
      </c>
      <c r="H263" s="1">
        <v>2006</v>
      </c>
      <c r="I263" s="1" t="s">
        <v>2327</v>
      </c>
      <c r="J263" s="1" t="s">
        <v>2328</v>
      </c>
      <c r="K263" s="1" t="s">
        <v>2329</v>
      </c>
      <c r="L263" s="1" t="s">
        <v>1731</v>
      </c>
      <c r="M263" s="1" t="s">
        <v>1733</v>
      </c>
      <c r="N263" s="1">
        <v>159950.9</v>
      </c>
      <c r="O263" s="1">
        <v>319901.3</v>
      </c>
      <c r="P263" s="1">
        <v>160046</v>
      </c>
      <c r="Q263" s="1"/>
      <c r="R263" s="1"/>
      <c r="S263" s="1">
        <v>319901.3</v>
      </c>
      <c r="T263" s="1"/>
      <c r="U263" s="1"/>
      <c r="V263" s="1"/>
      <c r="W263" s="1"/>
      <c r="X263" s="1" t="s">
        <v>1827</v>
      </c>
    </row>
    <row r="264" spans="1:24">
      <c r="A264" s="1">
        <v>263</v>
      </c>
      <c r="B264" s="1" t="s">
        <v>1027</v>
      </c>
      <c r="C264" s="1" t="s">
        <v>1028</v>
      </c>
      <c r="D264" s="1" t="s">
        <v>1726</v>
      </c>
      <c r="E264" s="1" t="s">
        <v>2250</v>
      </c>
      <c r="F264" s="1" t="s">
        <v>1923</v>
      </c>
      <c r="G264" s="1" t="s">
        <v>1797</v>
      </c>
      <c r="H264" s="1">
        <v>2005</v>
      </c>
      <c r="I264" s="1" t="s">
        <v>2330</v>
      </c>
      <c r="J264" s="1" t="s">
        <v>1731</v>
      </c>
      <c r="K264" s="1" t="s">
        <v>2331</v>
      </c>
      <c r="L264" s="1" t="s">
        <v>1731</v>
      </c>
      <c r="M264" s="1" t="s">
        <v>1733</v>
      </c>
      <c r="N264" s="1">
        <v>83816.62</v>
      </c>
      <c r="O264" s="1">
        <v>83816.62</v>
      </c>
      <c r="P264" s="1">
        <v>83445</v>
      </c>
      <c r="Q264" s="1">
        <v>83816.62</v>
      </c>
      <c r="R264" s="1"/>
      <c r="S264" s="1"/>
      <c r="T264" s="1"/>
      <c r="U264" s="1"/>
      <c r="V264" s="1"/>
      <c r="W264" s="1"/>
      <c r="X264" s="1" t="s">
        <v>1734</v>
      </c>
    </row>
    <row r="265" spans="1:24">
      <c r="A265" s="1">
        <v>264</v>
      </c>
      <c r="B265" s="1" t="s">
        <v>1031</v>
      </c>
      <c r="C265" s="1" t="s">
        <v>1032</v>
      </c>
      <c r="D265" s="1" t="s">
        <v>1726</v>
      </c>
      <c r="E265" s="1" t="s">
        <v>2250</v>
      </c>
      <c r="F265" s="1" t="s">
        <v>1923</v>
      </c>
      <c r="G265" s="1" t="s">
        <v>1845</v>
      </c>
      <c r="H265" s="1">
        <v>2000</v>
      </c>
      <c r="I265" s="1" t="s">
        <v>2332</v>
      </c>
      <c r="J265" s="1" t="s">
        <v>1731</v>
      </c>
      <c r="K265" s="1" t="s">
        <v>2333</v>
      </c>
      <c r="L265" s="1" t="s">
        <v>1741</v>
      </c>
      <c r="M265" s="1" t="s">
        <v>1733</v>
      </c>
      <c r="N265" s="1">
        <v>154131.6</v>
      </c>
      <c r="O265" s="1">
        <v>154136.70000000001</v>
      </c>
      <c r="P265" s="1">
        <v>151199.6</v>
      </c>
      <c r="Q265" s="1">
        <v>154136.70000000001</v>
      </c>
      <c r="R265" s="1"/>
      <c r="S265" s="1"/>
      <c r="T265" s="1"/>
      <c r="U265" s="1"/>
      <c r="V265" s="1"/>
      <c r="W265" s="1"/>
      <c r="X265" s="1" t="s">
        <v>1734</v>
      </c>
    </row>
    <row r="266" spans="1:24">
      <c r="A266" s="1">
        <v>265</v>
      </c>
      <c r="B266" s="1" t="s">
        <v>1034</v>
      </c>
      <c r="C266" s="1" t="s">
        <v>1035</v>
      </c>
      <c r="D266" s="1" t="s">
        <v>1726</v>
      </c>
      <c r="E266" s="1" t="s">
        <v>2184</v>
      </c>
      <c r="F266" s="1" t="s">
        <v>1851</v>
      </c>
      <c r="G266" s="1" t="s">
        <v>1781</v>
      </c>
      <c r="H266" s="1">
        <v>2006</v>
      </c>
      <c r="I266" s="1" t="s">
        <v>2334</v>
      </c>
      <c r="J266" s="1" t="s">
        <v>1731</v>
      </c>
      <c r="K266" s="1" t="s">
        <v>2335</v>
      </c>
      <c r="L266" s="1" t="s">
        <v>1741</v>
      </c>
      <c r="M266" s="1" t="s">
        <v>1733</v>
      </c>
      <c r="N266" s="1">
        <v>8716.1</v>
      </c>
      <c r="O266" s="1">
        <v>8716.1</v>
      </c>
      <c r="P266" s="1">
        <v>87160</v>
      </c>
      <c r="Q266" s="1"/>
      <c r="R266" s="1"/>
      <c r="S266" s="1"/>
      <c r="T266" s="1">
        <v>8716.1</v>
      </c>
      <c r="U266" s="1"/>
      <c r="V266" s="1"/>
      <c r="W266" s="1"/>
      <c r="X266" s="1" t="s">
        <v>1827</v>
      </c>
    </row>
    <row r="267" spans="1:24">
      <c r="A267" s="1">
        <v>266</v>
      </c>
      <c r="B267" s="1" t="s">
        <v>1039</v>
      </c>
      <c r="C267" s="1" t="s">
        <v>1040</v>
      </c>
      <c r="D267" s="1" t="s">
        <v>1726</v>
      </c>
      <c r="E267" s="1" t="s">
        <v>2184</v>
      </c>
      <c r="F267" s="1" t="s">
        <v>1851</v>
      </c>
      <c r="G267" s="1" t="s">
        <v>1781</v>
      </c>
      <c r="H267" s="1">
        <v>2006</v>
      </c>
      <c r="I267" s="1" t="s">
        <v>2336</v>
      </c>
      <c r="J267" s="1" t="s">
        <v>1731</v>
      </c>
      <c r="K267" s="1" t="s">
        <v>2337</v>
      </c>
      <c r="L267" s="1" t="s">
        <v>1731</v>
      </c>
      <c r="M267" s="1" t="s">
        <v>1733</v>
      </c>
      <c r="N267" s="1">
        <v>14929.69</v>
      </c>
      <c r="O267" s="1">
        <v>14929.69</v>
      </c>
      <c r="P267" s="1">
        <v>14919.42</v>
      </c>
      <c r="Q267" s="1"/>
      <c r="R267" s="1"/>
      <c r="S267" s="1"/>
      <c r="T267" s="1">
        <v>14929.69</v>
      </c>
      <c r="U267" s="1"/>
      <c r="V267" s="1"/>
      <c r="W267" s="1"/>
      <c r="X267" s="1" t="s">
        <v>1827</v>
      </c>
    </row>
    <row r="268" spans="1:24">
      <c r="A268" s="1">
        <v>267</v>
      </c>
      <c r="B268" s="1" t="s">
        <v>1041</v>
      </c>
      <c r="C268" s="1" t="s">
        <v>1042</v>
      </c>
      <c r="D268" s="1" t="s">
        <v>1726</v>
      </c>
      <c r="E268" s="1" t="s">
        <v>1857</v>
      </c>
      <c r="F268" s="1" t="s">
        <v>1858</v>
      </c>
      <c r="G268" s="1" t="s">
        <v>1781</v>
      </c>
      <c r="H268" s="1">
        <v>2006</v>
      </c>
      <c r="I268" s="1" t="s">
        <v>2336</v>
      </c>
      <c r="J268" s="1" t="s">
        <v>1731</v>
      </c>
      <c r="K268" s="1" t="s">
        <v>2338</v>
      </c>
      <c r="L268" s="1" t="s">
        <v>1731</v>
      </c>
      <c r="M268" s="1" t="s">
        <v>1733</v>
      </c>
      <c r="N268" s="1">
        <v>21298.76</v>
      </c>
      <c r="O268" s="1">
        <v>21298.76</v>
      </c>
      <c r="P268" s="1">
        <v>21286</v>
      </c>
      <c r="Q268" s="1"/>
      <c r="R268" s="1"/>
      <c r="S268" s="1"/>
      <c r="T268" s="1">
        <v>21298.76</v>
      </c>
      <c r="U268" s="1"/>
      <c r="V268" s="1"/>
      <c r="W268" s="1"/>
      <c r="X268" s="1" t="s">
        <v>1827</v>
      </c>
    </row>
    <row r="269" spans="1:24">
      <c r="A269" s="1">
        <v>268</v>
      </c>
      <c r="B269" s="1" t="s">
        <v>1044</v>
      </c>
      <c r="C269" s="1" t="s">
        <v>1045</v>
      </c>
      <c r="D269" s="1" t="s">
        <v>1726</v>
      </c>
      <c r="E269" s="1" t="s">
        <v>2180</v>
      </c>
      <c r="F269" s="1" t="s">
        <v>1823</v>
      </c>
      <c r="G269" s="1" t="s">
        <v>1781</v>
      </c>
      <c r="H269" s="1">
        <v>2006</v>
      </c>
      <c r="I269" s="1" t="s">
        <v>2339</v>
      </c>
      <c r="J269" s="1" t="s">
        <v>1731</v>
      </c>
      <c r="K269" s="1" t="s">
        <v>2340</v>
      </c>
      <c r="L269" s="1" t="s">
        <v>1731</v>
      </c>
      <c r="M269" s="1" t="s">
        <v>1733</v>
      </c>
      <c r="N269" s="1">
        <v>16594.05</v>
      </c>
      <c r="O269" s="1">
        <v>16594.05</v>
      </c>
      <c r="P269" s="1">
        <v>16582</v>
      </c>
      <c r="Q269" s="1"/>
      <c r="R269" s="1"/>
      <c r="S269" s="1"/>
      <c r="T269" s="1">
        <v>16594.05</v>
      </c>
      <c r="U269" s="1"/>
      <c r="V269" s="1"/>
      <c r="W269" s="1"/>
      <c r="X269" s="1" t="s">
        <v>1827</v>
      </c>
    </row>
    <row r="270" spans="1:24">
      <c r="A270" s="1">
        <v>269</v>
      </c>
      <c r="B270" s="1" t="s">
        <v>1048</v>
      </c>
      <c r="C270" s="1" t="s">
        <v>1049</v>
      </c>
      <c r="D270" s="1" t="s">
        <v>1726</v>
      </c>
      <c r="E270" s="1" t="s">
        <v>2250</v>
      </c>
      <c r="F270" s="1" t="s">
        <v>1923</v>
      </c>
      <c r="G270" s="1" t="s">
        <v>2153</v>
      </c>
      <c r="H270" s="1">
        <v>2004</v>
      </c>
      <c r="I270" s="1" t="s">
        <v>2036</v>
      </c>
      <c r="J270" s="1" t="s">
        <v>1731</v>
      </c>
      <c r="K270" s="1" t="s">
        <v>2341</v>
      </c>
      <c r="L270" s="1" t="s">
        <v>1741</v>
      </c>
      <c r="M270" s="1" t="s">
        <v>1733</v>
      </c>
      <c r="N270" s="1">
        <v>185190.9</v>
      </c>
      <c r="O270" s="1">
        <v>91906.44</v>
      </c>
      <c r="P270" s="1">
        <v>185046</v>
      </c>
      <c r="Q270" s="1">
        <v>91906.44</v>
      </c>
      <c r="R270" s="1"/>
      <c r="S270" s="1"/>
      <c r="T270" s="1"/>
      <c r="U270" s="1"/>
      <c r="V270" s="1"/>
      <c r="W270" s="1">
        <v>93366.42</v>
      </c>
      <c r="X270" s="1" t="s">
        <v>1734</v>
      </c>
    </row>
    <row r="271" spans="1:24">
      <c r="A271" s="1">
        <v>270</v>
      </c>
      <c r="B271" s="1" t="s">
        <v>1052</v>
      </c>
      <c r="C271" s="1" t="s">
        <v>1053</v>
      </c>
      <c r="D271" s="1" t="s">
        <v>1726</v>
      </c>
      <c r="E271" s="1" t="s">
        <v>2250</v>
      </c>
      <c r="F271" s="1" t="s">
        <v>1923</v>
      </c>
      <c r="G271" s="1" t="s">
        <v>1797</v>
      </c>
      <c r="H271" s="1">
        <v>2006</v>
      </c>
      <c r="I271" s="1" t="s">
        <v>2298</v>
      </c>
      <c r="J271" s="1" t="s">
        <v>1731</v>
      </c>
      <c r="K271" s="1" t="s">
        <v>2306</v>
      </c>
      <c r="L271" s="1" t="s">
        <v>1741</v>
      </c>
      <c r="M271" s="1" t="s">
        <v>1733</v>
      </c>
      <c r="N271" s="1">
        <v>398980.9</v>
      </c>
      <c r="O271" s="1">
        <v>398980.9</v>
      </c>
      <c r="P271" s="1">
        <v>398938</v>
      </c>
      <c r="Q271" s="1">
        <v>398980.9</v>
      </c>
      <c r="R271" s="1"/>
      <c r="S271" s="1"/>
      <c r="T271" s="1"/>
      <c r="U271" s="1"/>
      <c r="V271" s="1"/>
      <c r="W271" s="1"/>
      <c r="X271" s="1" t="s">
        <v>1734</v>
      </c>
    </row>
    <row r="272" spans="1:24">
      <c r="A272" s="1">
        <v>271</v>
      </c>
      <c r="B272" s="1" t="s">
        <v>1056</v>
      </c>
      <c r="C272" s="1" t="s">
        <v>1057</v>
      </c>
      <c r="D272" s="1" t="s">
        <v>1726</v>
      </c>
      <c r="E272" s="1" t="s">
        <v>1857</v>
      </c>
      <c r="F272" s="1" t="s">
        <v>1858</v>
      </c>
      <c r="G272" s="1" t="s">
        <v>2342</v>
      </c>
      <c r="H272" s="1">
        <v>2006</v>
      </c>
      <c r="I272" s="1" t="s">
        <v>2298</v>
      </c>
      <c r="J272" s="1" t="s">
        <v>1731</v>
      </c>
      <c r="K272" s="1" t="s">
        <v>2343</v>
      </c>
      <c r="L272" s="1" t="s">
        <v>1741</v>
      </c>
      <c r="M272" s="1" t="s">
        <v>1733</v>
      </c>
      <c r="N272" s="1">
        <v>1957014</v>
      </c>
      <c r="O272" s="1">
        <v>1957014</v>
      </c>
      <c r="P272" s="1">
        <v>1957000</v>
      </c>
      <c r="Q272" s="1">
        <v>1957014</v>
      </c>
      <c r="R272" s="1"/>
      <c r="S272" s="1"/>
      <c r="T272" s="1"/>
      <c r="U272" s="1"/>
      <c r="V272" s="1"/>
      <c r="W272" s="1"/>
      <c r="X272" s="1" t="s">
        <v>1827</v>
      </c>
    </row>
    <row r="273" spans="1:24">
      <c r="A273" s="1">
        <v>272</v>
      </c>
      <c r="B273" s="1" t="s">
        <v>1060</v>
      </c>
      <c r="C273" s="1" t="s">
        <v>1061</v>
      </c>
      <c r="D273" s="1" t="s">
        <v>1726</v>
      </c>
      <c r="E273" s="1" t="s">
        <v>2250</v>
      </c>
      <c r="F273" s="1" t="s">
        <v>1923</v>
      </c>
      <c r="G273" s="1" t="s">
        <v>1797</v>
      </c>
      <c r="H273" s="1">
        <v>2006</v>
      </c>
      <c r="I273" s="1" t="s">
        <v>2298</v>
      </c>
      <c r="J273" s="1" t="s">
        <v>1731</v>
      </c>
      <c r="K273" s="1" t="s">
        <v>2286</v>
      </c>
      <c r="L273" s="1" t="s">
        <v>1731</v>
      </c>
      <c r="M273" s="1" t="s">
        <v>1733</v>
      </c>
      <c r="N273" s="1">
        <v>194855.8</v>
      </c>
      <c r="O273" s="1">
        <v>194855.8</v>
      </c>
      <c r="P273" s="1">
        <v>194695.2</v>
      </c>
      <c r="Q273" s="1">
        <v>194855.8</v>
      </c>
      <c r="R273" s="1"/>
      <c r="S273" s="1"/>
      <c r="T273" s="1"/>
      <c r="U273" s="1"/>
      <c r="V273" s="1"/>
      <c r="W273" s="1"/>
      <c r="X273" s="1" t="s">
        <v>1734</v>
      </c>
    </row>
    <row r="274" spans="1:24">
      <c r="A274" s="1">
        <v>273</v>
      </c>
      <c r="B274" s="1" t="s">
        <v>1063</v>
      </c>
      <c r="C274" s="1" t="s">
        <v>1064</v>
      </c>
      <c r="D274" s="1" t="s">
        <v>1726</v>
      </c>
      <c r="E274" s="1" t="s">
        <v>2250</v>
      </c>
      <c r="F274" s="1" t="s">
        <v>1923</v>
      </c>
      <c r="G274" s="1" t="s">
        <v>1833</v>
      </c>
      <c r="H274" s="1">
        <v>2006</v>
      </c>
      <c r="I274" s="1" t="s">
        <v>2344</v>
      </c>
      <c r="J274" s="1" t="s">
        <v>1731</v>
      </c>
      <c r="K274" s="1" t="s">
        <v>2345</v>
      </c>
      <c r="L274" s="1" t="s">
        <v>1741</v>
      </c>
      <c r="M274" s="1" t="s">
        <v>1733</v>
      </c>
      <c r="N274" s="1">
        <v>849679.8</v>
      </c>
      <c r="O274" s="1">
        <v>849679.8</v>
      </c>
      <c r="P274" s="1">
        <v>833352</v>
      </c>
      <c r="Q274" s="1">
        <v>849679.8</v>
      </c>
      <c r="R274" s="1"/>
      <c r="S274" s="1"/>
      <c r="T274" s="1"/>
      <c r="U274" s="1"/>
      <c r="V274" s="1"/>
      <c r="W274" s="1"/>
      <c r="X274" s="1" t="s">
        <v>1734</v>
      </c>
    </row>
    <row r="275" spans="1:24">
      <c r="A275" s="1">
        <v>274</v>
      </c>
      <c r="B275" s="1" t="s">
        <v>1066</v>
      </c>
      <c r="C275" s="1" t="s">
        <v>1067</v>
      </c>
      <c r="D275" s="1" t="s">
        <v>1726</v>
      </c>
      <c r="E275" s="1" t="s">
        <v>1857</v>
      </c>
      <c r="F275" s="1" t="s">
        <v>1858</v>
      </c>
      <c r="G275" s="1" t="s">
        <v>2346</v>
      </c>
      <c r="H275" s="1">
        <v>2011</v>
      </c>
      <c r="I275" s="1" t="s">
        <v>2347</v>
      </c>
      <c r="J275" s="1" t="s">
        <v>2348</v>
      </c>
      <c r="K275" s="1" t="s">
        <v>2349</v>
      </c>
      <c r="L275" s="1" t="s">
        <v>1741</v>
      </c>
      <c r="M275" s="1" t="s">
        <v>1733</v>
      </c>
      <c r="N275" s="1">
        <v>961307.5</v>
      </c>
      <c r="O275" s="1">
        <v>3763590</v>
      </c>
      <c r="P275" s="1">
        <v>873570</v>
      </c>
      <c r="Q275" s="1">
        <v>3763590</v>
      </c>
      <c r="R275" s="1"/>
      <c r="S275" s="1"/>
      <c r="T275" s="1"/>
      <c r="U275" s="1"/>
      <c r="V275" s="1"/>
      <c r="W275" s="1"/>
      <c r="X275" s="1" t="s">
        <v>1827</v>
      </c>
    </row>
    <row r="276" spans="1:24">
      <c r="A276" s="1">
        <v>275</v>
      </c>
      <c r="B276" s="1" t="s">
        <v>1069</v>
      </c>
      <c r="C276" s="1" t="s">
        <v>1070</v>
      </c>
      <c r="D276" s="1" t="s">
        <v>1726</v>
      </c>
      <c r="E276" s="1" t="s">
        <v>2250</v>
      </c>
      <c r="F276" s="1" t="s">
        <v>1923</v>
      </c>
      <c r="G276" s="1" t="s">
        <v>1833</v>
      </c>
      <c r="H276" s="1">
        <v>2006</v>
      </c>
      <c r="I276" s="1" t="s">
        <v>2344</v>
      </c>
      <c r="J276" s="1" t="s">
        <v>1731</v>
      </c>
      <c r="K276" s="1" t="s">
        <v>2350</v>
      </c>
      <c r="L276" s="1" t="s">
        <v>1741</v>
      </c>
      <c r="M276" s="1" t="s">
        <v>1733</v>
      </c>
      <c r="N276" s="1">
        <v>133705.1</v>
      </c>
      <c r="O276" s="1">
        <v>133705.1</v>
      </c>
      <c r="P276" s="1">
        <v>133637</v>
      </c>
      <c r="Q276" s="1">
        <v>133705.1</v>
      </c>
      <c r="R276" s="1"/>
      <c r="S276" s="1"/>
      <c r="T276" s="1"/>
      <c r="U276" s="1"/>
      <c r="V276" s="1"/>
      <c r="W276" s="1"/>
      <c r="X276" s="1" t="s">
        <v>1734</v>
      </c>
    </row>
    <row r="277" spans="1:24">
      <c r="A277" s="1">
        <v>276</v>
      </c>
      <c r="B277" s="1" t="s">
        <v>1072</v>
      </c>
      <c r="C277" s="1" t="s">
        <v>1073</v>
      </c>
      <c r="D277" s="1" t="s">
        <v>1726</v>
      </c>
      <c r="E277" s="1" t="s">
        <v>2250</v>
      </c>
      <c r="F277" s="1" t="s">
        <v>1923</v>
      </c>
      <c r="G277" s="1" t="s">
        <v>1994</v>
      </c>
      <c r="H277" s="1">
        <v>2006</v>
      </c>
      <c r="I277" s="1" t="s">
        <v>2351</v>
      </c>
      <c r="J277" s="1" t="s">
        <v>1731</v>
      </c>
      <c r="K277" s="1" t="s">
        <v>2352</v>
      </c>
      <c r="L277" s="1" t="s">
        <v>1805</v>
      </c>
      <c r="M277" s="1" t="s">
        <v>1733</v>
      </c>
      <c r="N277" s="1">
        <v>17179.12</v>
      </c>
      <c r="O277" s="1">
        <v>17178.73</v>
      </c>
      <c r="P277" s="1">
        <v>17337.62</v>
      </c>
      <c r="Q277" s="1"/>
      <c r="R277" s="1"/>
      <c r="S277" s="1">
        <v>17178.73</v>
      </c>
      <c r="T277" s="1"/>
      <c r="U277" s="1"/>
      <c r="V277" s="1"/>
      <c r="W277" s="1"/>
      <c r="X277" s="1" t="s">
        <v>1734</v>
      </c>
    </row>
    <row r="278" spans="1:24">
      <c r="A278" s="1">
        <v>277</v>
      </c>
      <c r="B278" s="1" t="s">
        <v>1077</v>
      </c>
      <c r="C278" s="1" t="s">
        <v>1078</v>
      </c>
      <c r="D278" s="1" t="s">
        <v>1726</v>
      </c>
      <c r="E278" s="1" t="s">
        <v>2250</v>
      </c>
      <c r="F278" s="1" t="s">
        <v>1923</v>
      </c>
      <c r="G278" s="1" t="s">
        <v>1797</v>
      </c>
      <c r="H278" s="1">
        <v>2006</v>
      </c>
      <c r="I278" s="1" t="s">
        <v>2353</v>
      </c>
      <c r="J278" s="1" t="s">
        <v>1731</v>
      </c>
      <c r="K278" s="1" t="s">
        <v>2354</v>
      </c>
      <c r="L278" s="1" t="s">
        <v>1805</v>
      </c>
      <c r="M278" s="1" t="s">
        <v>1733</v>
      </c>
      <c r="N278" s="1">
        <v>145408.6</v>
      </c>
      <c r="O278" s="1">
        <v>145565.1</v>
      </c>
      <c r="P278" s="1">
        <v>145297.5</v>
      </c>
      <c r="Q278" s="1">
        <v>145565.1</v>
      </c>
      <c r="R278" s="1"/>
      <c r="S278" s="1"/>
      <c r="T278" s="1"/>
      <c r="U278" s="1"/>
      <c r="V278" s="1"/>
      <c r="W278" s="1"/>
      <c r="X278" s="1" t="s">
        <v>1734</v>
      </c>
    </row>
    <row r="279" spans="1:24">
      <c r="A279" s="1">
        <v>278</v>
      </c>
      <c r="B279" s="1" t="s">
        <v>2355</v>
      </c>
      <c r="C279" s="1" t="s">
        <v>2356</v>
      </c>
      <c r="D279" s="1" t="s">
        <v>2357</v>
      </c>
      <c r="E279" s="1" t="s">
        <v>2358</v>
      </c>
      <c r="F279" s="1" t="s">
        <v>1728</v>
      </c>
      <c r="G279" s="1" t="s">
        <v>1745</v>
      </c>
      <c r="H279" s="1">
        <v>1999</v>
      </c>
      <c r="I279" s="1" t="s">
        <v>2359</v>
      </c>
      <c r="J279" s="1" t="s">
        <v>1731</v>
      </c>
      <c r="K279" s="1" t="s">
        <v>2360</v>
      </c>
      <c r="L279" s="1" t="s">
        <v>1805</v>
      </c>
      <c r="M279" s="1" t="s">
        <v>1733</v>
      </c>
      <c r="N279" s="1">
        <v>171.86</v>
      </c>
      <c r="O279" s="1">
        <v>171.86</v>
      </c>
      <c r="P279" s="1">
        <v>173</v>
      </c>
      <c r="Q279" s="1"/>
      <c r="R279" s="1"/>
      <c r="S279" s="1"/>
      <c r="T279" s="1">
        <v>171.86</v>
      </c>
      <c r="U279" s="1"/>
      <c r="V279" s="1"/>
      <c r="W279" s="1"/>
      <c r="X279" s="1" t="s">
        <v>1734</v>
      </c>
    </row>
    <row r="280" spans="1:24">
      <c r="A280" s="1">
        <v>279</v>
      </c>
      <c r="B280" s="1" t="s">
        <v>2361</v>
      </c>
      <c r="C280" s="1" t="s">
        <v>2362</v>
      </c>
      <c r="D280" s="1" t="s">
        <v>2357</v>
      </c>
      <c r="E280" s="1" t="s">
        <v>2358</v>
      </c>
      <c r="F280" s="1" t="s">
        <v>1728</v>
      </c>
      <c r="G280" s="1" t="s">
        <v>1745</v>
      </c>
      <c r="H280" s="1">
        <v>2002</v>
      </c>
      <c r="I280" s="1" t="s">
        <v>2363</v>
      </c>
      <c r="J280" s="1" t="s">
        <v>1731</v>
      </c>
      <c r="K280" s="1" t="s">
        <v>2364</v>
      </c>
      <c r="L280" s="1" t="s">
        <v>1805</v>
      </c>
      <c r="M280" s="1" t="s">
        <v>1733</v>
      </c>
      <c r="N280" s="1">
        <v>376.42</v>
      </c>
      <c r="O280" s="1">
        <v>374.02</v>
      </c>
      <c r="P280" s="1">
        <v>30.73</v>
      </c>
      <c r="Q280" s="1"/>
      <c r="R280" s="1"/>
      <c r="S280" s="1"/>
      <c r="T280" s="1">
        <v>374.02</v>
      </c>
      <c r="U280" s="1"/>
      <c r="V280" s="1"/>
      <c r="W280" s="1"/>
      <c r="X280" s="1" t="s">
        <v>1734</v>
      </c>
    </row>
    <row r="281" spans="1:24">
      <c r="A281" s="1">
        <v>280</v>
      </c>
      <c r="B281" s="1" t="s">
        <v>2365</v>
      </c>
      <c r="C281" s="1" t="s">
        <v>2366</v>
      </c>
      <c r="D281" s="1" t="s">
        <v>2367</v>
      </c>
      <c r="E281" s="1" t="s">
        <v>2358</v>
      </c>
      <c r="F281" s="1" t="s">
        <v>2368</v>
      </c>
      <c r="G281" s="1" t="s">
        <v>2369</v>
      </c>
      <c r="H281" s="1">
        <v>2000</v>
      </c>
      <c r="I281" s="1" t="s">
        <v>2370</v>
      </c>
      <c r="J281" s="2" t="s">
        <v>442</v>
      </c>
      <c r="K281" s="1" t="s">
        <v>2371</v>
      </c>
      <c r="L281" s="1" t="s">
        <v>1805</v>
      </c>
      <c r="M281" s="1" t="s">
        <v>2372</v>
      </c>
      <c r="N281" s="1">
        <v>343</v>
      </c>
      <c r="O281" s="1">
        <v>343</v>
      </c>
      <c r="P281" s="1">
        <v>343</v>
      </c>
      <c r="Q281" s="1">
        <v>0</v>
      </c>
      <c r="R281" s="1">
        <v>0</v>
      </c>
      <c r="S281" s="1">
        <v>0</v>
      </c>
      <c r="T281" s="1">
        <v>343</v>
      </c>
      <c r="U281" s="1">
        <v>0</v>
      </c>
      <c r="V281" s="1">
        <v>0</v>
      </c>
      <c r="W281" s="1">
        <v>0</v>
      </c>
      <c r="X281" s="1"/>
    </row>
    <row r="282" spans="1:24">
      <c r="A282" s="1">
        <v>281</v>
      </c>
      <c r="B282" s="1" t="s">
        <v>2373</v>
      </c>
      <c r="C282" s="1" t="s">
        <v>2374</v>
      </c>
      <c r="D282" s="1" t="s">
        <v>2357</v>
      </c>
      <c r="E282" s="1" t="s">
        <v>2358</v>
      </c>
      <c r="F282" s="1" t="s">
        <v>1728</v>
      </c>
      <c r="G282" s="1" t="s">
        <v>1735</v>
      </c>
      <c r="H282" s="1">
        <v>1998</v>
      </c>
      <c r="I282" s="1" t="s">
        <v>2375</v>
      </c>
      <c r="J282" s="1" t="s">
        <v>1731</v>
      </c>
      <c r="K282" s="1" t="s">
        <v>2376</v>
      </c>
      <c r="L282" s="1" t="s">
        <v>1805</v>
      </c>
      <c r="M282" s="1" t="s">
        <v>1733</v>
      </c>
      <c r="N282" s="1">
        <v>326.12</v>
      </c>
      <c r="O282" s="1">
        <v>324.07</v>
      </c>
      <c r="P282" s="1">
        <v>493</v>
      </c>
      <c r="Q282" s="1"/>
      <c r="R282" s="1"/>
      <c r="S282" s="1">
        <v>324.07</v>
      </c>
      <c r="T282" s="1"/>
      <c r="U282" s="1"/>
      <c r="V282" s="1"/>
      <c r="W282" s="1"/>
      <c r="X282" s="1" t="s">
        <v>1734</v>
      </c>
    </row>
    <row r="283" spans="1:24">
      <c r="A283" s="1">
        <v>282</v>
      </c>
      <c r="B283" s="1" t="s">
        <v>1081</v>
      </c>
      <c r="C283" s="1" t="s">
        <v>1082</v>
      </c>
      <c r="D283" s="1" t="s">
        <v>1726</v>
      </c>
      <c r="E283" s="1" t="s">
        <v>2250</v>
      </c>
      <c r="F283" s="1" t="s">
        <v>1923</v>
      </c>
      <c r="G283" s="1" t="s">
        <v>1845</v>
      </c>
      <c r="H283" s="1">
        <v>1990</v>
      </c>
      <c r="I283" s="1" t="s">
        <v>2377</v>
      </c>
      <c r="J283" s="1" t="s">
        <v>1731</v>
      </c>
      <c r="K283" s="1" t="s">
        <v>2378</v>
      </c>
      <c r="L283" s="1" t="s">
        <v>1731</v>
      </c>
      <c r="M283" s="1" t="s">
        <v>1733</v>
      </c>
      <c r="N283" s="1">
        <v>537979.9</v>
      </c>
      <c r="O283" s="1">
        <v>537870.19999999995</v>
      </c>
      <c r="P283" s="1">
        <v>506186</v>
      </c>
      <c r="Q283" s="1">
        <v>537870.19999999995</v>
      </c>
      <c r="R283" s="1"/>
      <c r="S283" s="1"/>
      <c r="T283" s="1"/>
      <c r="U283" s="1"/>
      <c r="V283" s="1"/>
      <c r="W283" s="1"/>
      <c r="X283" s="1" t="s">
        <v>1734</v>
      </c>
    </row>
    <row r="284" spans="1:24">
      <c r="A284" s="1">
        <v>283</v>
      </c>
      <c r="B284" s="1" t="s">
        <v>1085</v>
      </c>
      <c r="C284" s="1" t="s">
        <v>1086</v>
      </c>
      <c r="D284" s="1" t="s">
        <v>1726</v>
      </c>
      <c r="E284" s="1" t="s">
        <v>2250</v>
      </c>
      <c r="F284" s="1" t="s">
        <v>1923</v>
      </c>
      <c r="G284" s="1" t="s">
        <v>1879</v>
      </c>
      <c r="H284" s="1">
        <v>1990</v>
      </c>
      <c r="I284" s="1" t="s">
        <v>2379</v>
      </c>
      <c r="J284" s="1" t="s">
        <v>1731</v>
      </c>
      <c r="K284" s="1" t="s">
        <v>2380</v>
      </c>
      <c r="L284" s="1" t="s">
        <v>1731</v>
      </c>
      <c r="M284" s="1" t="s">
        <v>1733</v>
      </c>
      <c r="N284" s="1">
        <v>532393.6</v>
      </c>
      <c r="O284" s="1">
        <v>532393.6</v>
      </c>
      <c r="P284" s="1">
        <v>481650</v>
      </c>
      <c r="Q284" s="1">
        <v>532393.6</v>
      </c>
      <c r="R284" s="1"/>
      <c r="S284" s="1"/>
      <c r="T284" s="1"/>
      <c r="U284" s="1"/>
      <c r="V284" s="1"/>
      <c r="W284" s="1"/>
      <c r="X284" s="1" t="s">
        <v>1734</v>
      </c>
    </row>
    <row r="285" spans="1:24">
      <c r="A285" s="1">
        <v>284</v>
      </c>
      <c r="B285" s="1" t="s">
        <v>1087</v>
      </c>
      <c r="C285" s="1" t="s">
        <v>1088</v>
      </c>
      <c r="D285" s="1" t="s">
        <v>1726</v>
      </c>
      <c r="E285" s="1" t="s">
        <v>2250</v>
      </c>
      <c r="F285" s="1" t="s">
        <v>1923</v>
      </c>
      <c r="G285" s="1" t="s">
        <v>2153</v>
      </c>
      <c r="H285" s="1">
        <v>1992</v>
      </c>
      <c r="I285" s="1" t="s">
        <v>2381</v>
      </c>
      <c r="J285" s="1" t="s">
        <v>2382</v>
      </c>
      <c r="K285" s="1" t="s">
        <v>2263</v>
      </c>
      <c r="L285" s="1" t="s">
        <v>1731</v>
      </c>
      <c r="M285" s="1" t="s">
        <v>1733</v>
      </c>
      <c r="N285" s="1">
        <v>8106.72</v>
      </c>
      <c r="O285" s="1">
        <v>15119.15</v>
      </c>
      <c r="P285" s="1">
        <v>7050</v>
      </c>
      <c r="Q285" s="1">
        <v>13266.24</v>
      </c>
      <c r="R285" s="1"/>
      <c r="S285" s="1">
        <v>1852.91</v>
      </c>
      <c r="T285" s="1"/>
      <c r="U285" s="1"/>
      <c r="V285" s="1"/>
      <c r="W285" s="1"/>
      <c r="X285" s="1" t="s">
        <v>1734</v>
      </c>
    </row>
    <row r="286" spans="1:24">
      <c r="A286" s="1">
        <v>285</v>
      </c>
      <c r="B286" s="1" t="s">
        <v>1090</v>
      </c>
      <c r="C286" s="1" t="s">
        <v>1091</v>
      </c>
      <c r="D286" s="1" t="s">
        <v>1726</v>
      </c>
      <c r="E286" s="1" t="s">
        <v>2250</v>
      </c>
      <c r="F286" s="1" t="s">
        <v>1923</v>
      </c>
      <c r="G286" s="1" t="s">
        <v>2153</v>
      </c>
      <c r="H286" s="1">
        <v>1992</v>
      </c>
      <c r="I286" s="1" t="s">
        <v>2383</v>
      </c>
      <c r="J286" s="1" t="s">
        <v>1731</v>
      </c>
      <c r="K286" s="1" t="s">
        <v>2384</v>
      </c>
      <c r="L286" s="1" t="s">
        <v>1731</v>
      </c>
      <c r="M286" s="1" t="s">
        <v>1733</v>
      </c>
      <c r="N286" s="1">
        <v>9338.23</v>
      </c>
      <c r="O286" s="1">
        <v>9338.23</v>
      </c>
      <c r="P286" s="1">
        <v>9542</v>
      </c>
      <c r="Q286" s="1">
        <v>9338.23</v>
      </c>
      <c r="R286" s="1"/>
      <c r="S286" s="1"/>
      <c r="T286" s="1"/>
      <c r="U286" s="1"/>
      <c r="V286" s="1"/>
      <c r="W286" s="1"/>
      <c r="X286" s="1" t="s">
        <v>1734</v>
      </c>
    </row>
    <row r="287" spans="1:24">
      <c r="A287" s="1">
        <v>286</v>
      </c>
      <c r="B287" s="1" t="s">
        <v>1093</v>
      </c>
      <c r="C287" s="1" t="s">
        <v>1094</v>
      </c>
      <c r="D287" s="1" t="s">
        <v>1726</v>
      </c>
      <c r="E287" s="1" t="s">
        <v>1727</v>
      </c>
      <c r="F287" s="1" t="s">
        <v>1728</v>
      </c>
      <c r="G287" s="1" t="s">
        <v>1772</v>
      </c>
      <c r="H287" s="1">
        <v>1982</v>
      </c>
      <c r="I287" s="1" t="s">
        <v>1760</v>
      </c>
      <c r="J287" s="1" t="s">
        <v>1731</v>
      </c>
      <c r="K287" s="1" t="s">
        <v>2385</v>
      </c>
      <c r="L287" s="1" t="s">
        <v>1731</v>
      </c>
      <c r="M287" s="1" t="s">
        <v>1733</v>
      </c>
      <c r="N287" s="1">
        <v>292595.90000000002</v>
      </c>
      <c r="O287" s="1">
        <v>292595.90000000002</v>
      </c>
      <c r="P287" s="1">
        <v>614605</v>
      </c>
      <c r="Q287" s="1"/>
      <c r="R287" s="1"/>
      <c r="S287" s="1"/>
      <c r="T287" s="1">
        <v>292595.90000000002</v>
      </c>
      <c r="U287" s="1"/>
      <c r="V287" s="1"/>
      <c r="W287" s="1"/>
      <c r="X287" s="1" t="s">
        <v>1734</v>
      </c>
    </row>
    <row r="288" spans="1:24">
      <c r="A288" s="1">
        <v>287</v>
      </c>
      <c r="B288" s="1" t="s">
        <v>1096</v>
      </c>
      <c r="C288" s="1" t="s">
        <v>1097</v>
      </c>
      <c r="D288" s="1" t="s">
        <v>1726</v>
      </c>
      <c r="E288" s="1" t="s">
        <v>2250</v>
      </c>
      <c r="F288" s="1" t="s">
        <v>1923</v>
      </c>
      <c r="G288" s="1" t="s">
        <v>2386</v>
      </c>
      <c r="H288" s="1">
        <v>2007</v>
      </c>
      <c r="I288" s="1" t="s">
        <v>2387</v>
      </c>
      <c r="J288" s="1" t="s">
        <v>1731</v>
      </c>
      <c r="K288" s="1" t="s">
        <v>2388</v>
      </c>
      <c r="L288" s="1" t="s">
        <v>1731</v>
      </c>
      <c r="M288" s="1" t="s">
        <v>1733</v>
      </c>
      <c r="N288" s="1">
        <v>6676.62</v>
      </c>
      <c r="O288" s="1">
        <v>4425.91</v>
      </c>
      <c r="P288" s="1">
        <v>6678</v>
      </c>
      <c r="Q288" s="1"/>
      <c r="R288" s="1"/>
      <c r="S288" s="1"/>
      <c r="T288" s="1">
        <v>4425.91</v>
      </c>
      <c r="U288" s="1"/>
      <c r="V288" s="1"/>
      <c r="W288" s="1">
        <v>2250.71</v>
      </c>
      <c r="X288" s="1" t="s">
        <v>1734</v>
      </c>
    </row>
    <row r="289" spans="1:24">
      <c r="A289" s="1">
        <v>288</v>
      </c>
      <c r="B289" s="1" t="s">
        <v>1099</v>
      </c>
      <c r="C289" s="1" t="s">
        <v>1100</v>
      </c>
      <c r="D289" s="1" t="s">
        <v>1726</v>
      </c>
      <c r="E289" s="1" t="s">
        <v>2250</v>
      </c>
      <c r="F289" s="1" t="s">
        <v>1923</v>
      </c>
      <c r="G289" s="1" t="s">
        <v>2153</v>
      </c>
      <c r="H289" s="1">
        <v>2007</v>
      </c>
      <c r="I289" s="1" t="s">
        <v>2387</v>
      </c>
      <c r="J289" s="1" t="s">
        <v>1731</v>
      </c>
      <c r="K289" s="1" t="s">
        <v>2389</v>
      </c>
      <c r="L289" s="1" t="s">
        <v>1731</v>
      </c>
      <c r="M289" s="1" t="s">
        <v>1733</v>
      </c>
      <c r="N289" s="1">
        <v>11972.94</v>
      </c>
      <c r="O289" s="1">
        <v>11972.94</v>
      </c>
      <c r="P289" s="1">
        <v>11971</v>
      </c>
      <c r="Q289" s="1"/>
      <c r="R289" s="1"/>
      <c r="S289" s="1">
        <v>11972.94</v>
      </c>
      <c r="T289" s="1"/>
      <c r="U289" s="1"/>
      <c r="V289" s="1"/>
      <c r="W289" s="1"/>
      <c r="X289" s="1" t="s">
        <v>1734</v>
      </c>
    </row>
    <row r="290" spans="1:24">
      <c r="A290" s="1">
        <v>289</v>
      </c>
      <c r="B290" s="1" t="s">
        <v>1102</v>
      </c>
      <c r="C290" s="1" t="s">
        <v>1103</v>
      </c>
      <c r="D290" s="1" t="s">
        <v>1726</v>
      </c>
      <c r="E290" s="1" t="s">
        <v>1922</v>
      </c>
      <c r="F290" s="1" t="s">
        <v>1923</v>
      </c>
      <c r="G290" s="1" t="s">
        <v>1776</v>
      </c>
      <c r="H290" s="1">
        <v>2007</v>
      </c>
      <c r="I290" s="1" t="s">
        <v>2390</v>
      </c>
      <c r="J290" s="1" t="s">
        <v>1731</v>
      </c>
      <c r="K290" s="1" t="s">
        <v>2391</v>
      </c>
      <c r="L290" s="1" t="s">
        <v>1805</v>
      </c>
      <c r="M290" s="1" t="s">
        <v>1733</v>
      </c>
      <c r="N290" s="1">
        <v>3004.51</v>
      </c>
      <c r="O290" s="1">
        <v>3002.59</v>
      </c>
      <c r="P290" s="1">
        <v>3000.04</v>
      </c>
      <c r="Q290" s="1"/>
      <c r="R290" s="1">
        <v>3002.59</v>
      </c>
      <c r="S290" s="1"/>
      <c r="T290" s="1"/>
      <c r="U290" s="1"/>
      <c r="V290" s="1"/>
      <c r="W290" s="1"/>
      <c r="X290" s="1" t="s">
        <v>1734</v>
      </c>
    </row>
    <row r="291" spans="1:24">
      <c r="A291" s="1">
        <v>290</v>
      </c>
      <c r="B291" s="1" t="s">
        <v>1105</v>
      </c>
      <c r="C291" s="1" t="s">
        <v>1106</v>
      </c>
      <c r="D291" s="1" t="s">
        <v>1726</v>
      </c>
      <c r="E291" s="1" t="s">
        <v>2250</v>
      </c>
      <c r="F291" s="1" t="s">
        <v>1923</v>
      </c>
      <c r="G291" s="1" t="s">
        <v>1833</v>
      </c>
      <c r="H291" s="1">
        <v>2008</v>
      </c>
      <c r="I291" s="1" t="s">
        <v>2392</v>
      </c>
      <c r="J291" s="1" t="s">
        <v>1731</v>
      </c>
      <c r="K291" s="1" t="s">
        <v>2393</v>
      </c>
      <c r="L291" s="1" t="s">
        <v>1731</v>
      </c>
      <c r="M291" s="1" t="s">
        <v>1733</v>
      </c>
      <c r="N291" s="1">
        <v>600547.30000000005</v>
      </c>
      <c r="O291" s="1">
        <v>600547.30000000005</v>
      </c>
      <c r="P291" s="1">
        <v>604231.19999999995</v>
      </c>
      <c r="Q291" s="1">
        <v>600547.30000000005</v>
      </c>
      <c r="R291" s="1"/>
      <c r="S291" s="1"/>
      <c r="T291" s="1"/>
      <c r="U291" s="1"/>
      <c r="V291" s="1"/>
      <c r="W291" s="1"/>
      <c r="X291" s="1" t="s">
        <v>1734</v>
      </c>
    </row>
    <row r="292" spans="1:24">
      <c r="A292" s="1">
        <v>291</v>
      </c>
      <c r="B292" s="1" t="s">
        <v>1109</v>
      </c>
      <c r="C292" s="1" t="s">
        <v>1110</v>
      </c>
      <c r="D292" s="1" t="s">
        <v>1726</v>
      </c>
      <c r="E292" s="1" t="s">
        <v>1922</v>
      </c>
      <c r="F292" s="1" t="s">
        <v>1923</v>
      </c>
      <c r="G292" s="1" t="s">
        <v>1833</v>
      </c>
      <c r="H292" s="1">
        <v>2008</v>
      </c>
      <c r="I292" s="1" t="s">
        <v>2394</v>
      </c>
      <c r="J292" s="1" t="s">
        <v>1731</v>
      </c>
      <c r="K292" s="1" t="s">
        <v>2395</v>
      </c>
      <c r="L292" s="1" t="s">
        <v>1741</v>
      </c>
      <c r="M292" s="1" t="s">
        <v>1733</v>
      </c>
      <c r="N292" s="1">
        <v>1470186</v>
      </c>
      <c r="O292" s="1">
        <v>1470186</v>
      </c>
      <c r="P292" s="1">
        <v>1476073</v>
      </c>
      <c r="Q292" s="1">
        <v>1470186</v>
      </c>
      <c r="R292" s="1"/>
      <c r="S292" s="1"/>
      <c r="T292" s="1"/>
      <c r="U292" s="1"/>
      <c r="V292" s="1"/>
      <c r="W292" s="1"/>
      <c r="X292" s="1" t="s">
        <v>1734</v>
      </c>
    </row>
    <row r="293" spans="1:24">
      <c r="A293" s="1">
        <v>292</v>
      </c>
      <c r="B293" s="1" t="s">
        <v>1112</v>
      </c>
      <c r="C293" s="1" t="s">
        <v>1113</v>
      </c>
      <c r="D293" s="1" t="s">
        <v>1726</v>
      </c>
      <c r="E293" s="1" t="s">
        <v>1857</v>
      </c>
      <c r="F293" s="1" t="s">
        <v>1858</v>
      </c>
      <c r="G293" s="1" t="s">
        <v>1833</v>
      </c>
      <c r="H293" s="1">
        <v>2008</v>
      </c>
      <c r="I293" s="1" t="s">
        <v>2396</v>
      </c>
      <c r="J293" s="1" t="s">
        <v>1731</v>
      </c>
      <c r="K293" s="1" t="s">
        <v>2397</v>
      </c>
      <c r="L293" s="1" t="s">
        <v>1741</v>
      </c>
      <c r="M293" s="1" t="s">
        <v>1733</v>
      </c>
      <c r="N293" s="1">
        <v>808598.7</v>
      </c>
      <c r="O293" s="1">
        <v>808598.7</v>
      </c>
      <c r="P293" s="1">
        <v>812141</v>
      </c>
      <c r="Q293" s="1">
        <v>808598.7</v>
      </c>
      <c r="R293" s="1"/>
      <c r="S293" s="1"/>
      <c r="T293" s="1"/>
      <c r="U293" s="1"/>
      <c r="V293" s="1"/>
      <c r="W293" s="1"/>
      <c r="X293" s="1" t="s">
        <v>1827</v>
      </c>
    </row>
    <row r="294" spans="1:24">
      <c r="A294" s="1">
        <v>293</v>
      </c>
      <c r="B294" s="1" t="s">
        <v>1115</v>
      </c>
      <c r="C294" s="1" t="s">
        <v>1116</v>
      </c>
      <c r="D294" s="1" t="s">
        <v>1726</v>
      </c>
      <c r="E294" s="1" t="s">
        <v>2250</v>
      </c>
      <c r="F294" s="1" t="s">
        <v>1923</v>
      </c>
      <c r="G294" s="1" t="s">
        <v>1833</v>
      </c>
      <c r="H294" s="1">
        <v>2008</v>
      </c>
      <c r="I294" s="1" t="s">
        <v>2398</v>
      </c>
      <c r="J294" s="1" t="s">
        <v>1731</v>
      </c>
      <c r="K294" s="1" t="s">
        <v>2395</v>
      </c>
      <c r="L294" s="1" t="s">
        <v>1731</v>
      </c>
      <c r="M294" s="1" t="s">
        <v>1733</v>
      </c>
      <c r="N294" s="1">
        <v>777381.6</v>
      </c>
      <c r="O294" s="1">
        <v>777381.6</v>
      </c>
      <c r="P294" s="1">
        <v>776315</v>
      </c>
      <c r="Q294" s="1">
        <v>777381.6</v>
      </c>
      <c r="R294" s="1"/>
      <c r="S294" s="1"/>
      <c r="T294" s="1"/>
      <c r="U294" s="1"/>
      <c r="V294" s="1"/>
      <c r="W294" s="1"/>
      <c r="X294" s="1" t="s">
        <v>1734</v>
      </c>
    </row>
    <row r="295" spans="1:24">
      <c r="A295" s="1">
        <v>294</v>
      </c>
      <c r="B295" s="1" t="s">
        <v>1118</v>
      </c>
      <c r="C295" s="1" t="s">
        <v>1119</v>
      </c>
      <c r="D295" s="1" t="s">
        <v>1726</v>
      </c>
      <c r="E295" s="1" t="s">
        <v>1857</v>
      </c>
      <c r="F295" s="1" t="s">
        <v>1858</v>
      </c>
      <c r="G295" s="1" t="s">
        <v>1866</v>
      </c>
      <c r="H295" s="1">
        <v>2008</v>
      </c>
      <c r="I295" s="1" t="s">
        <v>2398</v>
      </c>
      <c r="J295" s="1" t="s">
        <v>2399</v>
      </c>
      <c r="K295" s="1" t="s">
        <v>2400</v>
      </c>
      <c r="L295" s="1" t="s">
        <v>1731</v>
      </c>
      <c r="M295" s="1" t="s">
        <v>1733</v>
      </c>
      <c r="N295" s="1">
        <v>1776911</v>
      </c>
      <c r="O295" s="1">
        <v>5345747</v>
      </c>
      <c r="P295" s="1">
        <v>1572422</v>
      </c>
      <c r="Q295" s="1">
        <v>5345747</v>
      </c>
      <c r="R295" s="1"/>
      <c r="S295" s="1"/>
      <c r="T295" s="1"/>
      <c r="U295" s="1"/>
      <c r="V295" s="1"/>
      <c r="W295" s="1"/>
      <c r="X295" s="1" t="s">
        <v>1827</v>
      </c>
    </row>
    <row r="296" spans="1:24">
      <c r="A296" s="1">
        <v>295</v>
      </c>
      <c r="B296" s="1" t="s">
        <v>1121</v>
      </c>
      <c r="C296" s="1" t="s">
        <v>1122</v>
      </c>
      <c r="D296" s="1" t="s">
        <v>1726</v>
      </c>
      <c r="E296" s="1" t="s">
        <v>2250</v>
      </c>
      <c r="F296" s="1" t="s">
        <v>1923</v>
      </c>
      <c r="G296" s="1" t="s">
        <v>1797</v>
      </c>
      <c r="H296" s="1">
        <v>2008</v>
      </c>
      <c r="I296" s="1" t="s">
        <v>2401</v>
      </c>
      <c r="J296" s="1" t="s">
        <v>1731</v>
      </c>
      <c r="K296" s="1" t="s">
        <v>2306</v>
      </c>
      <c r="L296" s="1" t="s">
        <v>1741</v>
      </c>
      <c r="M296" s="1" t="s">
        <v>1733</v>
      </c>
      <c r="N296" s="1">
        <v>303000.09999999998</v>
      </c>
      <c r="O296" s="1">
        <v>303000.09999999998</v>
      </c>
      <c r="P296" s="1">
        <v>303841</v>
      </c>
      <c r="Q296" s="1">
        <v>303000.09999999998</v>
      </c>
      <c r="R296" s="1"/>
      <c r="S296" s="1"/>
      <c r="T296" s="1"/>
      <c r="U296" s="1"/>
      <c r="V296" s="1"/>
      <c r="W296" s="1"/>
      <c r="X296" s="1" t="s">
        <v>1734</v>
      </c>
    </row>
    <row r="297" spans="1:24">
      <c r="A297" s="1">
        <v>296</v>
      </c>
      <c r="B297" s="1" t="s">
        <v>1124</v>
      </c>
      <c r="C297" s="1" t="s">
        <v>1125</v>
      </c>
      <c r="D297" s="1" t="s">
        <v>1726</v>
      </c>
      <c r="E297" s="1" t="s">
        <v>1727</v>
      </c>
      <c r="F297" s="1" t="s">
        <v>1728</v>
      </c>
      <c r="G297" s="1" t="s">
        <v>1854</v>
      </c>
      <c r="H297" s="1">
        <v>2008</v>
      </c>
      <c r="I297" s="1" t="s">
        <v>2402</v>
      </c>
      <c r="J297" s="1" t="s">
        <v>1731</v>
      </c>
      <c r="K297" s="1" t="s">
        <v>2403</v>
      </c>
      <c r="L297" s="1" t="s">
        <v>1731</v>
      </c>
      <c r="M297" s="1" t="s">
        <v>1733</v>
      </c>
      <c r="N297" s="1">
        <v>29361.16</v>
      </c>
      <c r="O297" s="1">
        <v>29361.16</v>
      </c>
      <c r="P297" s="1">
        <v>608</v>
      </c>
      <c r="Q297" s="1"/>
      <c r="R297" s="1">
        <v>29361.16</v>
      </c>
      <c r="S297" s="1"/>
      <c r="T297" s="1"/>
      <c r="U297" s="1"/>
      <c r="V297" s="1"/>
      <c r="W297" s="1"/>
      <c r="X297" s="1" t="s">
        <v>1734</v>
      </c>
    </row>
    <row r="298" spans="1:24">
      <c r="A298" s="1">
        <v>297</v>
      </c>
      <c r="B298" s="1" t="s">
        <v>1128</v>
      </c>
      <c r="C298" s="1" t="s">
        <v>1129</v>
      </c>
      <c r="D298" s="1" t="s">
        <v>1726</v>
      </c>
      <c r="E298" s="1" t="s">
        <v>2250</v>
      </c>
      <c r="F298" s="1" t="s">
        <v>1923</v>
      </c>
      <c r="G298" s="1" t="s">
        <v>1913</v>
      </c>
      <c r="H298" s="1">
        <v>2009</v>
      </c>
      <c r="I298" s="1" t="s">
        <v>2404</v>
      </c>
      <c r="J298" s="1" t="s">
        <v>1731</v>
      </c>
      <c r="K298" s="1" t="s">
        <v>2405</v>
      </c>
      <c r="L298" s="1" t="s">
        <v>1731</v>
      </c>
      <c r="M298" s="1" t="s">
        <v>1733</v>
      </c>
      <c r="N298" s="1">
        <v>100575.5</v>
      </c>
      <c r="O298" s="1">
        <v>32293.61</v>
      </c>
      <c r="P298" s="1">
        <v>100687.3</v>
      </c>
      <c r="Q298" s="1"/>
      <c r="R298" s="1"/>
      <c r="S298" s="1"/>
      <c r="T298" s="1">
        <v>32293.61</v>
      </c>
      <c r="U298" s="1"/>
      <c r="V298" s="1"/>
      <c r="W298" s="1">
        <v>68281.72</v>
      </c>
      <c r="X298" s="1" t="s">
        <v>1734</v>
      </c>
    </row>
    <row r="299" spans="1:24">
      <c r="A299" s="1">
        <v>298</v>
      </c>
      <c r="B299" s="1" t="s">
        <v>1131</v>
      </c>
      <c r="C299" s="1" t="s">
        <v>1132</v>
      </c>
      <c r="D299" s="1" t="s">
        <v>1726</v>
      </c>
      <c r="E299" s="1" t="s">
        <v>2250</v>
      </c>
      <c r="F299" s="1" t="s">
        <v>1923</v>
      </c>
      <c r="G299" s="1" t="s">
        <v>1854</v>
      </c>
      <c r="H299" s="1">
        <v>2009</v>
      </c>
      <c r="I299" s="1" t="s">
        <v>2404</v>
      </c>
      <c r="J299" s="1" t="s">
        <v>1731</v>
      </c>
      <c r="K299" s="1" t="s">
        <v>2406</v>
      </c>
      <c r="L299" s="1" t="s">
        <v>1731</v>
      </c>
      <c r="M299" s="1" t="s">
        <v>1733</v>
      </c>
      <c r="N299" s="1">
        <v>29804.78</v>
      </c>
      <c r="O299" s="1">
        <v>608.73</v>
      </c>
      <c r="P299" s="1">
        <v>29794</v>
      </c>
      <c r="Q299" s="1"/>
      <c r="R299" s="1">
        <v>608.73</v>
      </c>
      <c r="S299" s="1"/>
      <c r="T299" s="1"/>
      <c r="U299" s="1"/>
      <c r="V299" s="1"/>
      <c r="W299" s="1">
        <v>29196.05</v>
      </c>
      <c r="X299" s="1" t="s">
        <v>1734</v>
      </c>
    </row>
    <row r="300" spans="1:24">
      <c r="A300" s="1">
        <v>299</v>
      </c>
      <c r="B300" s="1" t="s">
        <v>1134</v>
      </c>
      <c r="C300" s="1" t="s">
        <v>1135</v>
      </c>
      <c r="D300" s="1" t="s">
        <v>1726</v>
      </c>
      <c r="E300" s="1" t="s">
        <v>2250</v>
      </c>
      <c r="F300" s="1" t="s">
        <v>1923</v>
      </c>
      <c r="G300" s="1" t="s">
        <v>1797</v>
      </c>
      <c r="H300" s="1">
        <v>2009</v>
      </c>
      <c r="I300" s="1" t="s">
        <v>2404</v>
      </c>
      <c r="J300" s="1" t="s">
        <v>1731</v>
      </c>
      <c r="K300" s="1" t="s">
        <v>2407</v>
      </c>
      <c r="L300" s="1" t="s">
        <v>1731</v>
      </c>
      <c r="M300" s="1" t="s">
        <v>1733</v>
      </c>
      <c r="N300" s="1">
        <v>209656.3</v>
      </c>
      <c r="O300" s="1">
        <v>209656.3</v>
      </c>
      <c r="P300" s="1">
        <v>211741</v>
      </c>
      <c r="Q300" s="1">
        <v>209656.3</v>
      </c>
      <c r="R300" s="1"/>
      <c r="S300" s="1"/>
      <c r="T300" s="1"/>
      <c r="U300" s="1"/>
      <c r="V300" s="1"/>
      <c r="W300" s="1"/>
      <c r="X300" s="1" t="s">
        <v>1734</v>
      </c>
    </row>
    <row r="301" spans="1:24">
      <c r="A301" s="1">
        <v>300</v>
      </c>
      <c r="B301" s="1" t="s">
        <v>1137</v>
      </c>
      <c r="C301" s="1" t="s">
        <v>1138</v>
      </c>
      <c r="D301" s="1" t="s">
        <v>1726</v>
      </c>
      <c r="E301" s="1" t="s">
        <v>1822</v>
      </c>
      <c r="F301" s="1" t="s">
        <v>1823</v>
      </c>
      <c r="G301" s="1" t="s">
        <v>2408</v>
      </c>
      <c r="H301" s="1">
        <v>2009</v>
      </c>
      <c r="I301" s="1" t="s">
        <v>2404</v>
      </c>
      <c r="J301" s="1" t="s">
        <v>1731</v>
      </c>
      <c r="K301" s="1" t="s">
        <v>2409</v>
      </c>
      <c r="L301" s="1" t="s">
        <v>1731</v>
      </c>
      <c r="M301" s="1" t="s">
        <v>1733</v>
      </c>
      <c r="N301" s="1">
        <v>26736.15</v>
      </c>
      <c r="O301" s="1">
        <v>26736.15</v>
      </c>
      <c r="P301" s="1">
        <v>26715.09</v>
      </c>
      <c r="Q301" s="1"/>
      <c r="R301" s="1">
        <v>26736.15</v>
      </c>
      <c r="S301" s="1"/>
      <c r="T301" s="1"/>
      <c r="U301" s="1"/>
      <c r="V301" s="1"/>
      <c r="W301" s="1"/>
      <c r="X301" s="1" t="s">
        <v>1827</v>
      </c>
    </row>
    <row r="302" spans="1:24">
      <c r="A302" s="1">
        <v>301</v>
      </c>
      <c r="B302" s="1" t="s">
        <v>1140</v>
      </c>
      <c r="C302" s="1" t="s">
        <v>1141</v>
      </c>
      <c r="D302" s="1" t="s">
        <v>1726</v>
      </c>
      <c r="E302" s="1" t="s">
        <v>2180</v>
      </c>
      <c r="F302" s="1" t="s">
        <v>1823</v>
      </c>
      <c r="G302" s="1" t="s">
        <v>1913</v>
      </c>
      <c r="H302" s="1">
        <v>2007</v>
      </c>
      <c r="I302" s="1" t="s">
        <v>2410</v>
      </c>
      <c r="J302" s="1" t="s">
        <v>1731</v>
      </c>
      <c r="K302" s="1" t="s">
        <v>2146</v>
      </c>
      <c r="L302" s="1" t="s">
        <v>1731</v>
      </c>
      <c r="M302" s="1" t="s">
        <v>1733</v>
      </c>
      <c r="N302" s="1">
        <v>898.66</v>
      </c>
      <c r="O302" s="1">
        <v>879.75</v>
      </c>
      <c r="P302" s="1">
        <v>894</v>
      </c>
      <c r="Q302" s="1"/>
      <c r="R302" s="1"/>
      <c r="S302" s="1"/>
      <c r="T302" s="1">
        <v>879.75</v>
      </c>
      <c r="U302" s="1"/>
      <c r="V302" s="1"/>
      <c r="W302" s="1">
        <v>18.91</v>
      </c>
      <c r="X302" s="1" t="s">
        <v>1827</v>
      </c>
    </row>
    <row r="303" spans="1:24">
      <c r="A303" s="1">
        <v>302</v>
      </c>
      <c r="B303" s="1" t="s">
        <v>1143</v>
      </c>
      <c r="C303" s="1" t="s">
        <v>1144</v>
      </c>
      <c r="D303" s="1" t="s">
        <v>1726</v>
      </c>
      <c r="E303" s="1" t="s">
        <v>2180</v>
      </c>
      <c r="F303" s="1" t="s">
        <v>1823</v>
      </c>
      <c r="G303" s="1" t="s">
        <v>1913</v>
      </c>
      <c r="H303" s="1">
        <v>2007</v>
      </c>
      <c r="I303" s="1" t="s">
        <v>2411</v>
      </c>
      <c r="J303" s="1" t="s">
        <v>1731</v>
      </c>
      <c r="K303" s="1" t="s">
        <v>2208</v>
      </c>
      <c r="L303" s="1" t="s">
        <v>1731</v>
      </c>
      <c r="M303" s="1" t="s">
        <v>1733</v>
      </c>
      <c r="N303" s="1">
        <v>23261.71</v>
      </c>
      <c r="O303" s="1">
        <v>23225.43</v>
      </c>
      <c r="P303" s="1">
        <v>23404</v>
      </c>
      <c r="Q303" s="1"/>
      <c r="R303" s="1"/>
      <c r="S303" s="1"/>
      <c r="T303" s="1">
        <v>23225.43</v>
      </c>
      <c r="U303" s="1"/>
      <c r="V303" s="1"/>
      <c r="W303" s="1">
        <v>36.29</v>
      </c>
      <c r="X303" s="1" t="s">
        <v>1827</v>
      </c>
    </row>
    <row r="304" spans="1:24">
      <c r="A304" s="1">
        <v>303</v>
      </c>
      <c r="B304" s="1" t="s">
        <v>1146</v>
      </c>
      <c r="C304" s="1" t="s">
        <v>1147</v>
      </c>
      <c r="D304" s="1" t="s">
        <v>1726</v>
      </c>
      <c r="E304" s="1" t="s">
        <v>2180</v>
      </c>
      <c r="F304" s="1" t="s">
        <v>1823</v>
      </c>
      <c r="G304" s="1" t="s">
        <v>1913</v>
      </c>
      <c r="H304" s="1">
        <v>2010</v>
      </c>
      <c r="I304" s="1" t="s">
        <v>2412</v>
      </c>
      <c r="J304" s="1" t="s">
        <v>1731</v>
      </c>
      <c r="K304" s="1" t="s">
        <v>2413</v>
      </c>
      <c r="L304" s="1" t="s">
        <v>1731</v>
      </c>
      <c r="M304" s="1" t="s">
        <v>1733</v>
      </c>
      <c r="N304" s="1">
        <v>14833.45</v>
      </c>
      <c r="O304" s="1">
        <v>14836.33</v>
      </c>
      <c r="P304" s="1">
        <v>15024</v>
      </c>
      <c r="Q304" s="1"/>
      <c r="R304" s="1">
        <v>3228.83</v>
      </c>
      <c r="S304" s="1"/>
      <c r="T304" s="1">
        <v>11607.5</v>
      </c>
      <c r="U304" s="1"/>
      <c r="V304" s="1"/>
      <c r="W304" s="1"/>
      <c r="X304" s="1" t="s">
        <v>1827</v>
      </c>
    </row>
    <row r="305" spans="1:24">
      <c r="A305" s="1">
        <v>304</v>
      </c>
      <c r="B305" s="1" t="s">
        <v>1150</v>
      </c>
      <c r="C305" s="1" t="s">
        <v>1151</v>
      </c>
      <c r="D305" s="1" t="s">
        <v>1726</v>
      </c>
      <c r="E305" s="1" t="s">
        <v>1857</v>
      </c>
      <c r="F305" s="1" t="s">
        <v>1858</v>
      </c>
      <c r="G305" s="1" t="s">
        <v>1913</v>
      </c>
      <c r="H305" s="1">
        <v>2010</v>
      </c>
      <c r="I305" s="1" t="s">
        <v>2414</v>
      </c>
      <c r="J305" s="1" t="s">
        <v>1731</v>
      </c>
      <c r="K305" s="1" t="s">
        <v>2413</v>
      </c>
      <c r="L305" s="1" t="s">
        <v>1731</v>
      </c>
      <c r="M305" s="1" t="s">
        <v>1733</v>
      </c>
      <c r="N305" s="1">
        <v>12294.58</v>
      </c>
      <c r="O305" s="1">
        <v>12302.9</v>
      </c>
      <c r="P305" s="1">
        <v>12065</v>
      </c>
      <c r="Q305" s="1"/>
      <c r="R305" s="1">
        <v>4321.8</v>
      </c>
      <c r="S305" s="1"/>
      <c r="T305" s="1">
        <v>7981.1</v>
      </c>
      <c r="U305" s="1"/>
      <c r="V305" s="1"/>
      <c r="W305" s="1"/>
      <c r="X305" s="1" t="s">
        <v>1827</v>
      </c>
    </row>
    <row r="306" spans="1:24">
      <c r="A306" s="1">
        <v>305</v>
      </c>
      <c r="B306" s="1" t="s">
        <v>1154</v>
      </c>
      <c r="C306" s="1" t="s">
        <v>1155</v>
      </c>
      <c r="D306" s="1" t="s">
        <v>1726</v>
      </c>
      <c r="E306" s="1" t="s">
        <v>1857</v>
      </c>
      <c r="F306" s="1" t="s">
        <v>1858</v>
      </c>
      <c r="G306" s="1" t="s">
        <v>1913</v>
      </c>
      <c r="H306" s="1">
        <v>2010</v>
      </c>
      <c r="I306" s="1" t="s">
        <v>2415</v>
      </c>
      <c r="J306" s="1" t="s">
        <v>1731</v>
      </c>
      <c r="K306" s="1" t="s">
        <v>2416</v>
      </c>
      <c r="L306" s="1" t="s">
        <v>1731</v>
      </c>
      <c r="M306" s="1" t="s">
        <v>1733</v>
      </c>
      <c r="N306" s="1">
        <v>11343.61</v>
      </c>
      <c r="O306" s="1">
        <v>11343.61</v>
      </c>
      <c r="P306" s="1">
        <v>11336</v>
      </c>
      <c r="Q306" s="1"/>
      <c r="R306" s="1"/>
      <c r="S306" s="1"/>
      <c r="T306" s="1">
        <v>11343.61</v>
      </c>
      <c r="U306" s="1"/>
      <c r="V306" s="1"/>
      <c r="W306" s="1"/>
      <c r="X306" s="1" t="s">
        <v>1827</v>
      </c>
    </row>
    <row r="307" spans="1:24">
      <c r="A307" s="1">
        <v>306</v>
      </c>
      <c r="B307" s="1" t="s">
        <v>1158</v>
      </c>
      <c r="C307" s="1" t="s">
        <v>1159</v>
      </c>
      <c r="D307" s="1" t="s">
        <v>1726</v>
      </c>
      <c r="E307" s="1" t="s">
        <v>1857</v>
      </c>
      <c r="F307" s="1" t="s">
        <v>1858</v>
      </c>
      <c r="G307" s="1" t="s">
        <v>1913</v>
      </c>
      <c r="H307" s="1">
        <v>2010</v>
      </c>
      <c r="I307" s="1" t="s">
        <v>2415</v>
      </c>
      <c r="J307" s="1" t="s">
        <v>1731</v>
      </c>
      <c r="K307" s="1" t="s">
        <v>2417</v>
      </c>
      <c r="L307" s="1" t="s">
        <v>1731</v>
      </c>
      <c r="M307" s="1" t="s">
        <v>1733</v>
      </c>
      <c r="N307" s="1">
        <v>19237.88</v>
      </c>
      <c r="O307" s="1">
        <v>19237.88</v>
      </c>
      <c r="P307" s="1">
        <v>19264</v>
      </c>
      <c r="Q307" s="1"/>
      <c r="R307" s="1"/>
      <c r="S307" s="1"/>
      <c r="T307" s="1">
        <v>19237.88</v>
      </c>
      <c r="U307" s="1"/>
      <c r="V307" s="1"/>
      <c r="W307" s="1"/>
      <c r="X307" s="1" t="s">
        <v>1827</v>
      </c>
    </row>
    <row r="308" spans="1:24">
      <c r="A308" s="1">
        <v>307</v>
      </c>
      <c r="B308" s="1" t="s">
        <v>1162</v>
      </c>
      <c r="C308" s="1" t="s">
        <v>1163</v>
      </c>
      <c r="D308" s="1" t="s">
        <v>1726</v>
      </c>
      <c r="E308" s="1" t="s">
        <v>2180</v>
      </c>
      <c r="F308" s="1" t="s">
        <v>1823</v>
      </c>
      <c r="G308" s="1" t="s">
        <v>1954</v>
      </c>
      <c r="H308" s="1">
        <v>2010</v>
      </c>
      <c r="I308" s="1" t="s">
        <v>2418</v>
      </c>
      <c r="J308" s="1" t="s">
        <v>1731</v>
      </c>
      <c r="K308" s="1" t="s">
        <v>2419</v>
      </c>
      <c r="L308" s="1" t="s">
        <v>1731</v>
      </c>
      <c r="M308" s="1" t="s">
        <v>1733</v>
      </c>
      <c r="N308" s="1">
        <v>17749.63</v>
      </c>
      <c r="O308" s="1">
        <v>36.1</v>
      </c>
      <c r="P308" s="1">
        <v>17741</v>
      </c>
      <c r="Q308" s="1"/>
      <c r="R308" s="1"/>
      <c r="S308" s="1"/>
      <c r="T308" s="1">
        <v>36.1</v>
      </c>
      <c r="U308" s="1"/>
      <c r="V308" s="1"/>
      <c r="W308" s="1">
        <v>17713.52</v>
      </c>
      <c r="X308" s="1" t="s">
        <v>1827</v>
      </c>
    </row>
    <row r="309" spans="1:24">
      <c r="A309" s="1">
        <v>308</v>
      </c>
      <c r="B309" s="1" t="s">
        <v>1167</v>
      </c>
      <c r="C309" s="1" t="s">
        <v>1168</v>
      </c>
      <c r="D309" s="1" t="s">
        <v>1726</v>
      </c>
      <c r="E309" s="1" t="s">
        <v>1727</v>
      </c>
      <c r="F309" s="1" t="s">
        <v>1728</v>
      </c>
      <c r="G309" s="1" t="s">
        <v>1954</v>
      </c>
      <c r="H309" s="1">
        <v>2010</v>
      </c>
      <c r="I309" s="1" t="s">
        <v>2418</v>
      </c>
      <c r="J309" s="1" t="s">
        <v>1731</v>
      </c>
      <c r="K309" s="1" t="s">
        <v>2419</v>
      </c>
      <c r="L309" s="1" t="s">
        <v>1731</v>
      </c>
      <c r="M309" s="1" t="s">
        <v>1733</v>
      </c>
      <c r="N309" s="1">
        <v>114994.9</v>
      </c>
      <c r="O309" s="1">
        <v>461.44</v>
      </c>
      <c r="P309" s="1">
        <v>114931</v>
      </c>
      <c r="Q309" s="1"/>
      <c r="R309" s="1"/>
      <c r="S309" s="1"/>
      <c r="T309" s="1">
        <v>461.44</v>
      </c>
      <c r="U309" s="1"/>
      <c r="V309" s="1"/>
      <c r="W309" s="1">
        <v>114533.5</v>
      </c>
      <c r="X309" s="1" t="s">
        <v>1734</v>
      </c>
    </row>
    <row r="310" spans="1:24">
      <c r="A310" s="1">
        <v>309</v>
      </c>
      <c r="B310" s="1" t="s">
        <v>1172</v>
      </c>
      <c r="C310" s="1" t="s">
        <v>1173</v>
      </c>
      <c r="D310" s="1" t="s">
        <v>1726</v>
      </c>
      <c r="E310" s="1" t="s">
        <v>1857</v>
      </c>
      <c r="F310" s="1" t="s">
        <v>1858</v>
      </c>
      <c r="G310" s="1" t="s">
        <v>1900</v>
      </c>
      <c r="H310" s="1">
        <v>2012</v>
      </c>
      <c r="I310" s="1" t="s">
        <v>2420</v>
      </c>
      <c r="J310" s="1" t="s">
        <v>1731</v>
      </c>
      <c r="K310" s="1" t="s">
        <v>2421</v>
      </c>
      <c r="L310" s="1" t="s">
        <v>1741</v>
      </c>
      <c r="M310" s="1" t="s">
        <v>1733</v>
      </c>
      <c r="N310" s="1">
        <v>8558.7099999999991</v>
      </c>
      <c r="O310" s="1">
        <v>8558.7099999999991</v>
      </c>
      <c r="P310" s="1">
        <v>8494</v>
      </c>
      <c r="Q310" s="1"/>
      <c r="R310" s="1">
        <v>8558.7099999999991</v>
      </c>
      <c r="S310" s="1"/>
      <c r="T310" s="1"/>
      <c r="U310" s="1"/>
      <c r="V310" s="1"/>
      <c r="W310" s="1"/>
      <c r="X310" s="1" t="s">
        <v>1827</v>
      </c>
    </row>
    <row r="311" spans="1:24">
      <c r="A311" s="1">
        <v>310</v>
      </c>
      <c r="B311" s="1" t="s">
        <v>1175</v>
      </c>
      <c r="C311" s="1" t="s">
        <v>1176</v>
      </c>
      <c r="D311" s="1" t="s">
        <v>1726</v>
      </c>
      <c r="E311" s="1" t="s">
        <v>2184</v>
      </c>
      <c r="F311" s="1" t="s">
        <v>1851</v>
      </c>
      <c r="G311" s="1" t="s">
        <v>1781</v>
      </c>
      <c r="H311" s="1">
        <v>2012</v>
      </c>
      <c r="I311" s="1" t="s">
        <v>2420</v>
      </c>
      <c r="J311" s="1" t="s">
        <v>1731</v>
      </c>
      <c r="K311" s="1" t="s">
        <v>2422</v>
      </c>
      <c r="L311" s="1" t="s">
        <v>1805</v>
      </c>
      <c r="M311" s="1" t="s">
        <v>1733</v>
      </c>
      <c r="N311" s="1">
        <v>34178.51</v>
      </c>
      <c r="O311" s="1">
        <v>34179.78</v>
      </c>
      <c r="P311" s="1">
        <v>34179</v>
      </c>
      <c r="Q311" s="1"/>
      <c r="R311" s="1"/>
      <c r="S311" s="1"/>
      <c r="T311" s="1">
        <v>34179.78</v>
      </c>
      <c r="U311" s="1"/>
      <c r="V311" s="1"/>
      <c r="W311" s="1"/>
      <c r="X311" s="1" t="s">
        <v>1827</v>
      </c>
    </row>
    <row r="312" spans="1:24">
      <c r="A312" s="1">
        <v>311</v>
      </c>
      <c r="B312" s="1" t="s">
        <v>1178</v>
      </c>
      <c r="C312" s="1" t="s">
        <v>1179</v>
      </c>
      <c r="D312" s="1" t="s">
        <v>1726</v>
      </c>
      <c r="E312" s="1" t="s">
        <v>1857</v>
      </c>
      <c r="F312" s="1" t="s">
        <v>1858</v>
      </c>
      <c r="G312" s="1" t="s">
        <v>1781</v>
      </c>
      <c r="H312" s="1">
        <v>2013</v>
      </c>
      <c r="I312" s="1" t="s">
        <v>2423</v>
      </c>
      <c r="J312" s="1" t="s">
        <v>1731</v>
      </c>
      <c r="K312" s="1" t="s">
        <v>2424</v>
      </c>
      <c r="L312" s="1" t="s">
        <v>1731</v>
      </c>
      <c r="M312" s="1" t="s">
        <v>1733</v>
      </c>
      <c r="N312" s="1">
        <v>1359.68</v>
      </c>
      <c r="O312" s="1">
        <v>0</v>
      </c>
      <c r="P312" s="1">
        <v>1359.7</v>
      </c>
      <c r="Q312" s="1"/>
      <c r="R312" s="1"/>
      <c r="S312" s="1"/>
      <c r="T312" s="1"/>
      <c r="U312" s="1"/>
      <c r="V312" s="1"/>
      <c r="W312" s="1">
        <v>1359.68</v>
      </c>
      <c r="X312" s="1" t="s">
        <v>1827</v>
      </c>
    </row>
    <row r="313" spans="1:24">
      <c r="A313" s="1">
        <v>312</v>
      </c>
      <c r="B313" s="1" t="s">
        <v>1182</v>
      </c>
      <c r="C313" s="1" t="s">
        <v>1183</v>
      </c>
      <c r="D313" s="1" t="s">
        <v>1726</v>
      </c>
      <c r="E313" s="1" t="s">
        <v>1850</v>
      </c>
      <c r="F313" s="1" t="s">
        <v>1851</v>
      </c>
      <c r="G313" s="1" t="s">
        <v>1833</v>
      </c>
      <c r="H313" s="1">
        <v>2014</v>
      </c>
      <c r="I313" s="1" t="s">
        <v>2425</v>
      </c>
      <c r="J313" s="1" t="s">
        <v>1731</v>
      </c>
      <c r="K313" s="1" t="s">
        <v>2426</v>
      </c>
      <c r="L313" s="1" t="s">
        <v>1731</v>
      </c>
      <c r="M313" s="1" t="s">
        <v>1733</v>
      </c>
      <c r="N313" s="1">
        <v>666548.80000000005</v>
      </c>
      <c r="O313" s="1">
        <v>666548.80000000005</v>
      </c>
      <c r="P313" s="1">
        <v>668160</v>
      </c>
      <c r="Q313" s="1">
        <v>666548.80000000005</v>
      </c>
      <c r="R313" s="1"/>
      <c r="S313" s="1"/>
      <c r="T313" s="1"/>
      <c r="U313" s="1"/>
      <c r="V313" s="1"/>
      <c r="W313" s="1"/>
      <c r="X313" s="1" t="s">
        <v>1827</v>
      </c>
    </row>
    <row r="314" spans="1:24">
      <c r="A314" s="1">
        <v>313</v>
      </c>
      <c r="B314" s="1" t="s">
        <v>1186</v>
      </c>
      <c r="C314" s="1" t="s">
        <v>1187</v>
      </c>
      <c r="D314" s="1" t="s">
        <v>1726</v>
      </c>
      <c r="E314" s="1" t="s">
        <v>2250</v>
      </c>
      <c r="F314" s="1" t="s">
        <v>1923</v>
      </c>
      <c r="G314" s="1" t="s">
        <v>1797</v>
      </c>
      <c r="H314" s="1">
        <v>2014</v>
      </c>
      <c r="I314" s="1" t="s">
        <v>2427</v>
      </c>
      <c r="J314" s="1" t="s">
        <v>1731</v>
      </c>
      <c r="K314" s="1" t="s">
        <v>2428</v>
      </c>
      <c r="L314" s="1" t="s">
        <v>1731</v>
      </c>
      <c r="M314" s="1" t="s">
        <v>1733</v>
      </c>
      <c r="N314" s="1">
        <v>21027.63</v>
      </c>
      <c r="O314" s="1">
        <v>19239.75</v>
      </c>
      <c r="P314" s="1">
        <v>21029</v>
      </c>
      <c r="Q314" s="1">
        <v>19239.75</v>
      </c>
      <c r="R314" s="1"/>
      <c r="S314" s="1"/>
      <c r="T314" s="1"/>
      <c r="U314" s="1"/>
      <c r="V314" s="1"/>
      <c r="W314" s="1">
        <v>1787.86</v>
      </c>
      <c r="X314" s="1" t="s">
        <v>1734</v>
      </c>
    </row>
    <row r="315" spans="1:24">
      <c r="A315" s="1">
        <v>314</v>
      </c>
      <c r="B315" s="1" t="s">
        <v>1189</v>
      </c>
      <c r="C315" s="1" t="s">
        <v>1190</v>
      </c>
      <c r="D315" s="1" t="s">
        <v>1726</v>
      </c>
      <c r="E315" s="1" t="s">
        <v>2250</v>
      </c>
      <c r="F315" s="1" t="s">
        <v>1923</v>
      </c>
      <c r="G315" s="1" t="s">
        <v>1797</v>
      </c>
      <c r="H315" s="1">
        <v>2014</v>
      </c>
      <c r="I315" s="1" t="s">
        <v>2429</v>
      </c>
      <c r="J315" s="1" t="s">
        <v>1731</v>
      </c>
      <c r="K315" s="1" t="s">
        <v>2430</v>
      </c>
      <c r="L315" s="1" t="s">
        <v>1731</v>
      </c>
      <c r="M315" s="1" t="s">
        <v>1733</v>
      </c>
      <c r="N315" s="1">
        <v>26465.13</v>
      </c>
      <c r="O315" s="1">
        <v>19381.2</v>
      </c>
      <c r="P315" s="1">
        <v>26465</v>
      </c>
      <c r="Q315" s="1">
        <v>19381.2</v>
      </c>
      <c r="R315" s="1"/>
      <c r="S315" s="1"/>
      <c r="T315" s="1"/>
      <c r="U315" s="1"/>
      <c r="V315" s="1"/>
      <c r="W315" s="1">
        <v>7083.93</v>
      </c>
      <c r="X315" s="1" t="s">
        <v>1734</v>
      </c>
    </row>
    <row r="316" spans="1:24">
      <c r="A316" s="1">
        <v>315</v>
      </c>
      <c r="B316" s="1" t="s">
        <v>1193</v>
      </c>
      <c r="C316" s="1" t="s">
        <v>1194</v>
      </c>
      <c r="D316" s="1" t="s">
        <v>1726</v>
      </c>
      <c r="E316" s="1" t="s">
        <v>2250</v>
      </c>
      <c r="F316" s="1" t="s">
        <v>1923</v>
      </c>
      <c r="G316" s="1" t="s">
        <v>1797</v>
      </c>
      <c r="H316" s="1">
        <v>2014</v>
      </c>
      <c r="I316" s="1" t="s">
        <v>2429</v>
      </c>
      <c r="J316" s="1" t="s">
        <v>1731</v>
      </c>
      <c r="K316" s="1" t="s">
        <v>2431</v>
      </c>
      <c r="L316" s="1" t="s">
        <v>1731</v>
      </c>
      <c r="M316" s="1" t="s">
        <v>1733</v>
      </c>
      <c r="N316" s="1">
        <v>11036.17</v>
      </c>
      <c r="O316" s="1">
        <v>11016.3</v>
      </c>
      <c r="P316" s="1">
        <v>11037</v>
      </c>
      <c r="Q316" s="1">
        <v>11016.3</v>
      </c>
      <c r="R316" s="1"/>
      <c r="S316" s="1"/>
      <c r="T316" s="1"/>
      <c r="U316" s="1"/>
      <c r="V316" s="1"/>
      <c r="W316" s="1">
        <v>19.87</v>
      </c>
      <c r="X316" s="1" t="s">
        <v>1734</v>
      </c>
    </row>
    <row r="317" spans="1:24">
      <c r="A317" s="1">
        <v>316</v>
      </c>
      <c r="B317" s="1" t="s">
        <v>1196</v>
      </c>
      <c r="C317" s="1" t="s">
        <v>1197</v>
      </c>
      <c r="D317" s="1" t="s">
        <v>1726</v>
      </c>
      <c r="E317" s="1" t="s">
        <v>2246</v>
      </c>
      <c r="F317" s="1" t="s">
        <v>1923</v>
      </c>
      <c r="G317" s="1" t="s">
        <v>1735</v>
      </c>
      <c r="H317" s="1">
        <v>2014</v>
      </c>
      <c r="I317" s="1" t="s">
        <v>2432</v>
      </c>
      <c r="J317" s="1" t="s">
        <v>1731</v>
      </c>
      <c r="K317" s="1" t="s">
        <v>2433</v>
      </c>
      <c r="L317" s="1" t="s">
        <v>1731</v>
      </c>
      <c r="M317" s="1" t="s">
        <v>1733</v>
      </c>
      <c r="N317" s="1">
        <v>38176.53</v>
      </c>
      <c r="O317" s="1">
        <v>38176.53</v>
      </c>
      <c r="P317" s="1">
        <v>38177</v>
      </c>
      <c r="Q317" s="1"/>
      <c r="R317" s="1"/>
      <c r="S317" s="1">
        <v>38176.53</v>
      </c>
      <c r="T317" s="1"/>
      <c r="U317" s="1"/>
      <c r="V317" s="1"/>
      <c r="W317" s="1"/>
      <c r="X317" s="1" t="s">
        <v>1734</v>
      </c>
    </row>
    <row r="318" spans="1:24">
      <c r="A318" s="1">
        <v>317</v>
      </c>
      <c r="B318" s="1" t="s">
        <v>1199</v>
      </c>
      <c r="C318" s="1" t="s">
        <v>1200</v>
      </c>
      <c r="D318" s="1" t="s">
        <v>1726</v>
      </c>
      <c r="E318" s="1" t="s">
        <v>1857</v>
      </c>
      <c r="F318" s="1" t="s">
        <v>1858</v>
      </c>
      <c r="G318" s="1" t="s">
        <v>1735</v>
      </c>
      <c r="H318" s="1">
        <v>2014</v>
      </c>
      <c r="I318" s="1" t="s">
        <v>2432</v>
      </c>
      <c r="J318" s="1" t="s">
        <v>1731</v>
      </c>
      <c r="K318" s="1" t="s">
        <v>2434</v>
      </c>
      <c r="L318" s="1" t="s">
        <v>1731</v>
      </c>
      <c r="M318" s="1" t="s">
        <v>1733</v>
      </c>
      <c r="N318" s="1">
        <v>31270.26</v>
      </c>
      <c r="O318" s="1">
        <v>31270.26</v>
      </c>
      <c r="P318" s="1">
        <v>31284</v>
      </c>
      <c r="Q318" s="1"/>
      <c r="R318" s="1"/>
      <c r="S318" s="1"/>
      <c r="T318" s="1">
        <v>31270.26</v>
      </c>
      <c r="U318" s="1"/>
      <c r="V318" s="1"/>
      <c r="W318" s="1"/>
      <c r="X318" s="1" t="s">
        <v>1827</v>
      </c>
    </row>
    <row r="319" spans="1:24">
      <c r="A319" s="1">
        <v>318</v>
      </c>
      <c r="B319" s="1" t="s">
        <v>1202</v>
      </c>
      <c r="C319" s="1" t="s">
        <v>1203</v>
      </c>
      <c r="D319" s="1" t="s">
        <v>1726</v>
      </c>
      <c r="E319" s="1" t="s">
        <v>1857</v>
      </c>
      <c r="F319" s="1" t="s">
        <v>1858</v>
      </c>
      <c r="G319" s="1" t="s">
        <v>1781</v>
      </c>
      <c r="H319" s="1">
        <v>2014</v>
      </c>
      <c r="I319" s="1" t="s">
        <v>2432</v>
      </c>
      <c r="J319" s="1" t="s">
        <v>1731</v>
      </c>
      <c r="K319" s="1" t="s">
        <v>2435</v>
      </c>
      <c r="L319" s="1" t="s">
        <v>1805</v>
      </c>
      <c r="M319" s="1" t="s">
        <v>1733</v>
      </c>
      <c r="N319" s="1">
        <v>49286.13</v>
      </c>
      <c r="O319" s="1">
        <v>49231.71</v>
      </c>
      <c r="P319" s="1">
        <v>49300</v>
      </c>
      <c r="Q319" s="1"/>
      <c r="R319" s="1"/>
      <c r="S319" s="1"/>
      <c r="T319" s="1">
        <v>49231.71</v>
      </c>
      <c r="U319" s="1"/>
      <c r="V319" s="1"/>
      <c r="W319" s="1"/>
      <c r="X319" s="1" t="s">
        <v>1827</v>
      </c>
    </row>
    <row r="320" spans="1:24">
      <c r="A320" s="1">
        <v>319</v>
      </c>
      <c r="B320" s="1" t="s">
        <v>1205</v>
      </c>
      <c r="C320" s="1" t="s">
        <v>1206</v>
      </c>
      <c r="D320" s="1" t="s">
        <v>1726</v>
      </c>
      <c r="E320" s="1" t="s">
        <v>1727</v>
      </c>
      <c r="F320" s="1" t="s">
        <v>1728</v>
      </c>
      <c r="G320" s="1" t="s">
        <v>1833</v>
      </c>
      <c r="H320" s="1">
        <v>2016</v>
      </c>
      <c r="I320" s="1" t="s">
        <v>2436</v>
      </c>
      <c r="J320" s="1" t="s">
        <v>1731</v>
      </c>
      <c r="K320" s="1" t="s">
        <v>2284</v>
      </c>
      <c r="L320" s="1" t="s">
        <v>1731</v>
      </c>
      <c r="M320" s="1" t="s">
        <v>1733</v>
      </c>
      <c r="N320" s="1">
        <v>152389.9</v>
      </c>
      <c r="O320" s="1">
        <v>152389.9</v>
      </c>
      <c r="P320" s="1">
        <v>151993</v>
      </c>
      <c r="Q320" s="1">
        <v>152389.9</v>
      </c>
      <c r="R320" s="1"/>
      <c r="S320" s="1"/>
      <c r="T320" s="1"/>
      <c r="U320" s="1"/>
      <c r="V320" s="1"/>
      <c r="W320" s="1"/>
      <c r="X320" s="1" t="s">
        <v>1734</v>
      </c>
    </row>
    <row r="321" spans="1:24">
      <c r="A321" s="1">
        <v>320</v>
      </c>
      <c r="B321" s="1" t="s">
        <v>1208</v>
      </c>
      <c r="C321" s="1" t="s">
        <v>1209</v>
      </c>
      <c r="D321" s="1" t="s">
        <v>1726</v>
      </c>
      <c r="E321" s="1" t="s">
        <v>1922</v>
      </c>
      <c r="F321" s="1" t="s">
        <v>1923</v>
      </c>
      <c r="G321" s="1" t="s">
        <v>1833</v>
      </c>
      <c r="H321" s="1">
        <v>2016</v>
      </c>
      <c r="I321" s="1" t="s">
        <v>2436</v>
      </c>
      <c r="J321" s="1" t="s">
        <v>1731</v>
      </c>
      <c r="K321" s="1" t="s">
        <v>2426</v>
      </c>
      <c r="L321" s="1" t="s">
        <v>1731</v>
      </c>
      <c r="M321" s="1" t="s">
        <v>1733</v>
      </c>
      <c r="N321" s="1">
        <v>537993.1</v>
      </c>
      <c r="O321" s="1">
        <v>537993.1</v>
      </c>
      <c r="P321" s="1">
        <v>537228</v>
      </c>
      <c r="Q321" s="1">
        <v>537993.1</v>
      </c>
      <c r="R321" s="1"/>
      <c r="S321" s="1"/>
      <c r="T321" s="1"/>
      <c r="U321" s="1"/>
      <c r="V321" s="1"/>
      <c r="W321" s="1"/>
      <c r="X321" s="1" t="s">
        <v>1734</v>
      </c>
    </row>
    <row r="322" spans="1:24">
      <c r="A322" s="1">
        <v>321</v>
      </c>
      <c r="B322" s="1" t="s">
        <v>1211</v>
      </c>
      <c r="C322" s="1" t="s">
        <v>1212</v>
      </c>
      <c r="D322" s="1" t="s">
        <v>1726</v>
      </c>
      <c r="E322" s="1" t="s">
        <v>1922</v>
      </c>
      <c r="F322" s="1" t="s">
        <v>1923</v>
      </c>
      <c r="G322" s="1" t="s">
        <v>1833</v>
      </c>
      <c r="H322" s="1">
        <v>2016</v>
      </c>
      <c r="I322" s="1" t="s">
        <v>2436</v>
      </c>
      <c r="J322" s="1" t="s">
        <v>1731</v>
      </c>
      <c r="K322" s="1" t="s">
        <v>2437</v>
      </c>
      <c r="L322" s="1" t="s">
        <v>1731</v>
      </c>
      <c r="M322" s="1" t="s">
        <v>1733</v>
      </c>
      <c r="N322" s="1">
        <v>751289.1</v>
      </c>
      <c r="O322" s="1">
        <v>751289.1</v>
      </c>
      <c r="P322" s="1">
        <v>751095</v>
      </c>
      <c r="Q322" s="1">
        <v>751289.1</v>
      </c>
      <c r="R322" s="1"/>
      <c r="S322" s="1"/>
      <c r="T322" s="1"/>
      <c r="U322" s="1"/>
      <c r="V322" s="1"/>
      <c r="W322" s="1"/>
      <c r="X322" s="1" t="s">
        <v>1734</v>
      </c>
    </row>
    <row r="323" spans="1:24">
      <c r="A323" s="1">
        <v>322</v>
      </c>
      <c r="B323" s="1" t="s">
        <v>1215</v>
      </c>
      <c r="C323" s="1" t="s">
        <v>1216</v>
      </c>
      <c r="D323" s="1" t="s">
        <v>1726</v>
      </c>
      <c r="E323" s="1" t="s">
        <v>1857</v>
      </c>
      <c r="F323" s="1" t="s">
        <v>1858</v>
      </c>
      <c r="G323" s="1" t="s">
        <v>1833</v>
      </c>
      <c r="H323" s="1">
        <v>2016</v>
      </c>
      <c r="I323" s="1" t="s">
        <v>2436</v>
      </c>
      <c r="J323" s="1" t="s">
        <v>1731</v>
      </c>
      <c r="K323" s="1" t="s">
        <v>2438</v>
      </c>
      <c r="L323" s="1" t="s">
        <v>1731</v>
      </c>
      <c r="M323" s="1" t="s">
        <v>1733</v>
      </c>
      <c r="N323" s="1">
        <v>896420.5</v>
      </c>
      <c r="O323" s="1">
        <v>896420.5</v>
      </c>
      <c r="P323" s="1">
        <v>896407</v>
      </c>
      <c r="Q323" s="1">
        <v>896420.5</v>
      </c>
      <c r="R323" s="1"/>
      <c r="S323" s="1"/>
      <c r="T323" s="1"/>
      <c r="U323" s="1"/>
      <c r="V323" s="1"/>
      <c r="W323" s="1"/>
      <c r="X323" s="1" t="s">
        <v>1827</v>
      </c>
    </row>
    <row r="324" spans="1:24">
      <c r="A324" s="1">
        <v>323</v>
      </c>
      <c r="B324" s="1" t="s">
        <v>1217</v>
      </c>
      <c r="C324" s="1" t="s">
        <v>1218</v>
      </c>
      <c r="D324" s="1" t="s">
        <v>1726</v>
      </c>
      <c r="E324" s="1" t="s">
        <v>2184</v>
      </c>
      <c r="F324" s="1" t="s">
        <v>1851</v>
      </c>
      <c r="G324" s="1" t="s">
        <v>1833</v>
      </c>
      <c r="H324" s="1">
        <v>2016</v>
      </c>
      <c r="I324" s="1" t="s">
        <v>2436</v>
      </c>
      <c r="J324" s="1" t="s">
        <v>1731</v>
      </c>
      <c r="K324" s="1" t="s">
        <v>2439</v>
      </c>
      <c r="L324" s="1" t="s">
        <v>1731</v>
      </c>
      <c r="M324" s="1" t="s">
        <v>1733</v>
      </c>
      <c r="N324" s="1">
        <v>359140.4</v>
      </c>
      <c r="O324" s="1">
        <v>359140.4</v>
      </c>
      <c r="P324" s="1">
        <v>359063</v>
      </c>
      <c r="Q324" s="1">
        <v>359140.4</v>
      </c>
      <c r="R324" s="1"/>
      <c r="S324" s="1"/>
      <c r="T324" s="1"/>
      <c r="U324" s="1"/>
      <c r="V324" s="1"/>
      <c r="W324" s="1"/>
      <c r="X324" s="1" t="s">
        <v>1827</v>
      </c>
    </row>
    <row r="325" spans="1:24">
      <c r="A325" s="1">
        <v>324</v>
      </c>
      <c r="B325" s="1" t="s">
        <v>1219</v>
      </c>
      <c r="C325" s="1" t="s">
        <v>1220</v>
      </c>
      <c r="D325" s="1" t="s">
        <v>1726</v>
      </c>
      <c r="E325" s="1" t="s">
        <v>2180</v>
      </c>
      <c r="F325" s="1" t="s">
        <v>1823</v>
      </c>
      <c r="G325" s="1" t="s">
        <v>1772</v>
      </c>
      <c r="H325" s="1">
        <v>2016</v>
      </c>
      <c r="I325" s="1" t="s">
        <v>2440</v>
      </c>
      <c r="J325" s="1" t="s">
        <v>1731</v>
      </c>
      <c r="K325" s="1" t="s">
        <v>2441</v>
      </c>
      <c r="L325" s="1" t="s">
        <v>1741</v>
      </c>
      <c r="M325" s="1" t="s">
        <v>1733</v>
      </c>
      <c r="N325" s="1">
        <v>67479.839999999997</v>
      </c>
      <c r="O325" s="1">
        <v>0</v>
      </c>
      <c r="P325" s="1">
        <v>67364</v>
      </c>
      <c r="Q325" s="1"/>
      <c r="R325" s="1"/>
      <c r="S325" s="1"/>
      <c r="T325" s="1"/>
      <c r="U325" s="1"/>
      <c r="V325" s="1"/>
      <c r="W325" s="1">
        <v>67479.839999999997</v>
      </c>
      <c r="X325" s="1" t="s">
        <v>1827</v>
      </c>
    </row>
    <row r="326" spans="1:24">
      <c r="A326" s="1">
        <v>325</v>
      </c>
      <c r="B326" s="1" t="s">
        <v>1223</v>
      </c>
      <c r="C326" s="1" t="s">
        <v>1224</v>
      </c>
      <c r="D326" s="1" t="s">
        <v>1726</v>
      </c>
      <c r="E326" s="1" t="s">
        <v>1857</v>
      </c>
      <c r="F326" s="1" t="s">
        <v>1858</v>
      </c>
      <c r="G326" s="1" t="s">
        <v>1797</v>
      </c>
      <c r="H326" s="1">
        <v>2017</v>
      </c>
      <c r="I326" s="1" t="s">
        <v>2442</v>
      </c>
      <c r="J326" s="1" t="s">
        <v>1731</v>
      </c>
      <c r="K326" s="1" t="s">
        <v>2443</v>
      </c>
      <c r="L326" s="1" t="s">
        <v>1805</v>
      </c>
      <c r="M326" s="1" t="s">
        <v>1733</v>
      </c>
      <c r="N326" s="1">
        <v>78869.33</v>
      </c>
      <c r="O326" s="1">
        <v>78866.37</v>
      </c>
      <c r="P326" s="1">
        <v>79029</v>
      </c>
      <c r="Q326" s="1">
        <v>78866.37</v>
      </c>
      <c r="R326" s="1"/>
      <c r="S326" s="1"/>
      <c r="T326" s="1"/>
      <c r="U326" s="1"/>
      <c r="V326" s="1"/>
      <c r="W326" s="1"/>
      <c r="X326" s="1" t="s">
        <v>1827</v>
      </c>
    </row>
    <row r="327" spans="1:24">
      <c r="A327" s="1">
        <v>326</v>
      </c>
      <c r="B327" s="1" t="s">
        <v>1226</v>
      </c>
      <c r="C327" s="1" t="s">
        <v>1227</v>
      </c>
      <c r="D327" s="1" t="s">
        <v>1726</v>
      </c>
      <c r="E327" s="1" t="s">
        <v>1727</v>
      </c>
      <c r="F327" s="1" t="s">
        <v>1728</v>
      </c>
      <c r="G327" s="1" t="s">
        <v>1913</v>
      </c>
      <c r="H327" s="1">
        <v>2018</v>
      </c>
      <c r="I327" s="1" t="s">
        <v>2444</v>
      </c>
      <c r="J327" s="1" t="s">
        <v>1731</v>
      </c>
      <c r="K327" s="1" t="s">
        <v>2146</v>
      </c>
      <c r="L327" s="1" t="s">
        <v>1731</v>
      </c>
      <c r="M327" s="1" t="s">
        <v>1733</v>
      </c>
      <c r="N327" s="1">
        <v>40383875</v>
      </c>
      <c r="O327" s="1">
        <v>0</v>
      </c>
      <c r="P327" s="1">
        <v>40237709</v>
      </c>
      <c r="Q327" s="1"/>
      <c r="R327" s="1"/>
      <c r="S327" s="1"/>
      <c r="T327" s="1"/>
      <c r="U327" s="1"/>
      <c r="V327" s="1"/>
      <c r="W327" s="1">
        <v>40374624</v>
      </c>
      <c r="X327" s="1" t="s">
        <v>1734</v>
      </c>
    </row>
    <row r="328" spans="1:24">
      <c r="A328" s="1">
        <v>327</v>
      </c>
      <c r="B328" s="1" t="s">
        <v>1228</v>
      </c>
      <c r="C328" s="1" t="s">
        <v>1229</v>
      </c>
      <c r="D328" s="1" t="s">
        <v>1726</v>
      </c>
      <c r="E328" s="1" t="s">
        <v>1822</v>
      </c>
      <c r="F328" s="1" t="s">
        <v>1823</v>
      </c>
      <c r="G328" s="1" t="s">
        <v>1913</v>
      </c>
      <c r="H328" s="1">
        <v>2018</v>
      </c>
      <c r="I328" s="1" t="s">
        <v>2444</v>
      </c>
      <c r="J328" s="1" t="s">
        <v>1731</v>
      </c>
      <c r="K328" s="1" t="s">
        <v>2146</v>
      </c>
      <c r="L328" s="1" t="s">
        <v>1731</v>
      </c>
      <c r="M328" s="1" t="s">
        <v>1733</v>
      </c>
      <c r="N328" s="1">
        <v>6770185</v>
      </c>
      <c r="O328" s="1">
        <v>370.34</v>
      </c>
      <c r="P328" s="1">
        <v>6915536</v>
      </c>
      <c r="Q328" s="1"/>
      <c r="R328" s="1"/>
      <c r="S328" s="1"/>
      <c r="T328" s="1">
        <v>370.34</v>
      </c>
      <c r="U328" s="1"/>
      <c r="V328" s="1"/>
      <c r="W328" s="1">
        <v>6769816</v>
      </c>
      <c r="X328" s="1" t="s">
        <v>1827</v>
      </c>
    </row>
    <row r="329" spans="1:24">
      <c r="A329" s="1">
        <v>328</v>
      </c>
      <c r="B329" s="1" t="s">
        <v>1230</v>
      </c>
      <c r="C329" s="1" t="s">
        <v>1231</v>
      </c>
      <c r="D329" s="1" t="s">
        <v>1726</v>
      </c>
      <c r="E329" s="1" t="s">
        <v>1727</v>
      </c>
      <c r="F329" s="1" t="s">
        <v>1728</v>
      </c>
      <c r="G329" s="1" t="s">
        <v>1750</v>
      </c>
      <c r="H329" s="1">
        <v>2018</v>
      </c>
      <c r="I329" s="1" t="s">
        <v>2445</v>
      </c>
      <c r="J329" s="1" t="s">
        <v>1731</v>
      </c>
      <c r="K329" s="1" t="s">
        <v>2446</v>
      </c>
      <c r="L329" s="1" t="s">
        <v>1731</v>
      </c>
      <c r="M329" s="1" t="s">
        <v>1733</v>
      </c>
      <c r="N329" s="1">
        <v>38455481</v>
      </c>
      <c r="O329" s="1">
        <v>0.68</v>
      </c>
      <c r="P329" s="1">
        <v>40705236</v>
      </c>
      <c r="Q329" s="1"/>
      <c r="R329" s="1"/>
      <c r="S329" s="1"/>
      <c r="T329" s="1">
        <v>0.68</v>
      </c>
      <c r="U329" s="1"/>
      <c r="V329" s="1"/>
      <c r="W329" s="1">
        <v>38404606</v>
      </c>
      <c r="X329" s="1" t="s">
        <v>1734</v>
      </c>
    </row>
    <row r="330" spans="1:24">
      <c r="A330" s="1">
        <v>329</v>
      </c>
      <c r="B330" s="1" t="s">
        <v>1232</v>
      </c>
      <c r="C330" s="1" t="s">
        <v>1233</v>
      </c>
      <c r="D330" s="1" t="s">
        <v>1726</v>
      </c>
      <c r="E330" s="1" t="s">
        <v>1822</v>
      </c>
      <c r="F330" s="1" t="s">
        <v>1823</v>
      </c>
      <c r="G330" s="1" t="s">
        <v>1750</v>
      </c>
      <c r="H330" s="1">
        <v>2018</v>
      </c>
      <c r="I330" s="1" t="s">
        <v>2445</v>
      </c>
      <c r="J330" s="1" t="s">
        <v>1731</v>
      </c>
      <c r="K330" s="1" t="s">
        <v>2446</v>
      </c>
      <c r="L330" s="1" t="s">
        <v>1731</v>
      </c>
      <c r="M330" s="1" t="s">
        <v>1733</v>
      </c>
      <c r="N330" s="1">
        <v>4719903</v>
      </c>
      <c r="O330" s="1">
        <v>0.54</v>
      </c>
      <c r="P330" s="1">
        <v>4726318</v>
      </c>
      <c r="Q330" s="1"/>
      <c r="R330" s="1"/>
      <c r="S330" s="1"/>
      <c r="T330" s="1">
        <v>0.54</v>
      </c>
      <c r="U330" s="1"/>
      <c r="V330" s="1"/>
      <c r="W330" s="1">
        <v>4719891</v>
      </c>
      <c r="X330" s="1" t="s">
        <v>1827</v>
      </c>
    </row>
    <row r="331" spans="1:24">
      <c r="A331" s="1">
        <v>330</v>
      </c>
      <c r="B331" s="1" t="s">
        <v>1234</v>
      </c>
      <c r="C331" s="1" t="s">
        <v>1235</v>
      </c>
      <c r="D331" s="1" t="s">
        <v>1726</v>
      </c>
      <c r="E331" s="1" t="s">
        <v>2250</v>
      </c>
      <c r="F331" s="1" t="s">
        <v>1923</v>
      </c>
      <c r="G331" s="1" t="s">
        <v>2153</v>
      </c>
      <c r="H331" s="1">
        <v>2018</v>
      </c>
      <c r="I331" s="1" t="s">
        <v>2447</v>
      </c>
      <c r="J331" s="1" t="s">
        <v>1731</v>
      </c>
      <c r="K331" s="1" t="s">
        <v>2448</v>
      </c>
      <c r="L331" s="1" t="s">
        <v>1731</v>
      </c>
      <c r="M331" s="1" t="s">
        <v>1733</v>
      </c>
      <c r="N331" s="1">
        <v>16293.89</v>
      </c>
      <c r="O331" s="1">
        <v>16293.89</v>
      </c>
      <c r="P331" s="1">
        <v>16294</v>
      </c>
      <c r="Q331" s="1">
        <v>16293.89</v>
      </c>
      <c r="R331" s="1"/>
      <c r="S331" s="1"/>
      <c r="T331" s="1"/>
      <c r="U331" s="1"/>
      <c r="V331" s="1"/>
      <c r="W331" s="1"/>
      <c r="X331" s="1" t="s">
        <v>1734</v>
      </c>
    </row>
    <row r="332" spans="1:24">
      <c r="A332" s="1">
        <v>331</v>
      </c>
      <c r="B332" s="1" t="s">
        <v>1236</v>
      </c>
      <c r="C332" s="1" t="s">
        <v>1237</v>
      </c>
      <c r="D332" s="1" t="s">
        <v>1726</v>
      </c>
      <c r="E332" s="1" t="s">
        <v>1857</v>
      </c>
      <c r="F332" s="1" t="s">
        <v>1858</v>
      </c>
      <c r="G332" s="1" t="s">
        <v>1913</v>
      </c>
      <c r="H332" s="1">
        <v>2018</v>
      </c>
      <c r="I332" s="1" t="s">
        <v>2449</v>
      </c>
      <c r="J332" s="1" t="s">
        <v>1731</v>
      </c>
      <c r="K332" s="1" t="s">
        <v>2450</v>
      </c>
      <c r="L332" s="1" t="s">
        <v>1805</v>
      </c>
      <c r="M332" s="1" t="s">
        <v>1733</v>
      </c>
      <c r="N332" s="1">
        <v>346908.4</v>
      </c>
      <c r="O332" s="1">
        <v>346903.6</v>
      </c>
      <c r="P332" s="1">
        <v>347557</v>
      </c>
      <c r="Q332" s="1"/>
      <c r="R332" s="1">
        <v>346903.6</v>
      </c>
      <c r="S332" s="1"/>
      <c r="T332" s="1"/>
      <c r="U332" s="1"/>
      <c r="V332" s="1"/>
      <c r="W332" s="1"/>
      <c r="X332" s="1" t="s">
        <v>1827</v>
      </c>
    </row>
    <row r="333" spans="1:24">
      <c r="A333" s="1">
        <v>332</v>
      </c>
      <c r="B333" s="1" t="s">
        <v>1238</v>
      </c>
      <c r="C333" s="1" t="s">
        <v>1239</v>
      </c>
      <c r="D333" s="1" t="s">
        <v>1726</v>
      </c>
      <c r="E333" s="1" t="s">
        <v>2250</v>
      </c>
      <c r="F333" s="1" t="s">
        <v>1923</v>
      </c>
      <c r="G333" s="1" t="s">
        <v>2153</v>
      </c>
      <c r="H333" s="1">
        <v>2018</v>
      </c>
      <c r="I333" s="1" t="s">
        <v>2451</v>
      </c>
      <c r="J333" s="1" t="s">
        <v>1731</v>
      </c>
      <c r="K333" s="1" t="s">
        <v>2452</v>
      </c>
      <c r="L333" s="1" t="s">
        <v>1731</v>
      </c>
      <c r="M333" s="1" t="s">
        <v>1733</v>
      </c>
      <c r="N333" s="1">
        <v>223922.9</v>
      </c>
      <c r="O333" s="1">
        <v>130537.7</v>
      </c>
      <c r="P333" s="1">
        <v>223917</v>
      </c>
      <c r="Q333" s="1">
        <v>110810.2</v>
      </c>
      <c r="R333" s="1"/>
      <c r="S333" s="1">
        <v>19727.41</v>
      </c>
      <c r="T333" s="1"/>
      <c r="U333" s="1"/>
      <c r="V333" s="1"/>
      <c r="W333" s="1">
        <v>93380.92</v>
      </c>
      <c r="X333" s="1" t="s">
        <v>1734</v>
      </c>
    </row>
    <row r="334" spans="1:24">
      <c r="A334" s="1">
        <v>333</v>
      </c>
      <c r="B334" s="1" t="s">
        <v>1241</v>
      </c>
      <c r="C334" s="1" t="s">
        <v>1242</v>
      </c>
      <c r="D334" s="1" t="s">
        <v>1726</v>
      </c>
      <c r="E334" s="1" t="s">
        <v>2250</v>
      </c>
      <c r="F334" s="1" t="s">
        <v>1923</v>
      </c>
      <c r="G334" s="1" t="s">
        <v>2153</v>
      </c>
      <c r="H334" s="1">
        <v>2018</v>
      </c>
      <c r="I334" s="1" t="s">
        <v>2453</v>
      </c>
      <c r="J334" s="1" t="s">
        <v>1731</v>
      </c>
      <c r="K334" s="1" t="s">
        <v>2454</v>
      </c>
      <c r="L334" s="1" t="s">
        <v>1731</v>
      </c>
      <c r="M334" s="1" t="s">
        <v>1733</v>
      </c>
      <c r="N334" s="1">
        <v>186934</v>
      </c>
      <c r="O334" s="1">
        <v>37333.019999999997</v>
      </c>
      <c r="P334" s="1">
        <v>186908</v>
      </c>
      <c r="Q334" s="1">
        <v>37333.019999999997</v>
      </c>
      <c r="R334" s="1"/>
      <c r="S334" s="1"/>
      <c r="T334" s="1"/>
      <c r="U334" s="1"/>
      <c r="V334" s="1"/>
      <c r="W334" s="1">
        <v>149586.70000000001</v>
      </c>
      <c r="X334" s="1" t="s">
        <v>1734</v>
      </c>
    </row>
    <row r="335" spans="1:24">
      <c r="A335" s="1">
        <v>334</v>
      </c>
      <c r="B335" s="1" t="s">
        <v>1244</v>
      </c>
      <c r="C335" s="1" t="s">
        <v>1245</v>
      </c>
      <c r="D335" s="1" t="s">
        <v>1726</v>
      </c>
      <c r="E335" s="1" t="s">
        <v>1727</v>
      </c>
      <c r="F335" s="1" t="s">
        <v>1728</v>
      </c>
      <c r="G335" s="1" t="s">
        <v>1913</v>
      </c>
      <c r="H335" s="1">
        <v>2018</v>
      </c>
      <c r="I335" s="1" t="s">
        <v>2455</v>
      </c>
      <c r="J335" s="1" t="s">
        <v>1731</v>
      </c>
      <c r="K335" s="1" t="s">
        <v>2456</v>
      </c>
      <c r="L335" s="1" t="s">
        <v>1805</v>
      </c>
      <c r="M335" s="1" t="s">
        <v>1733</v>
      </c>
      <c r="N335" s="1">
        <v>1011388</v>
      </c>
      <c r="O335" s="1">
        <v>1011385</v>
      </c>
      <c r="P335" s="1">
        <v>505692</v>
      </c>
      <c r="Q335" s="1"/>
      <c r="R335" s="1">
        <v>1011385</v>
      </c>
      <c r="S335" s="1"/>
      <c r="T335" s="1"/>
      <c r="U335" s="1"/>
      <c r="V335" s="1"/>
      <c r="W335" s="1"/>
      <c r="X335" s="1" t="s">
        <v>1734</v>
      </c>
    </row>
    <row r="336" spans="1:24">
      <c r="A336" s="1">
        <v>335</v>
      </c>
      <c r="B336" s="1" t="s">
        <v>1246</v>
      </c>
      <c r="C336" s="1" t="s">
        <v>1247</v>
      </c>
      <c r="D336" s="1" t="s">
        <v>1726</v>
      </c>
      <c r="E336" s="1" t="s">
        <v>2250</v>
      </c>
      <c r="F336" s="1" t="s">
        <v>1923</v>
      </c>
      <c r="G336" s="1" t="s">
        <v>2177</v>
      </c>
      <c r="H336" s="1">
        <v>2018</v>
      </c>
      <c r="I336" s="1" t="s">
        <v>2457</v>
      </c>
      <c r="J336" s="1" t="s">
        <v>1731</v>
      </c>
      <c r="K336" s="1" t="s">
        <v>2458</v>
      </c>
      <c r="L336" s="1" t="s">
        <v>1805</v>
      </c>
      <c r="M336" s="1" t="s">
        <v>1733</v>
      </c>
      <c r="N336" s="1">
        <v>580621.1</v>
      </c>
      <c r="O336" s="1">
        <v>580641.69999999995</v>
      </c>
      <c r="P336" s="1">
        <v>581173</v>
      </c>
      <c r="Q336" s="1">
        <v>580641.69999999995</v>
      </c>
      <c r="R336" s="1"/>
      <c r="S336" s="1"/>
      <c r="T336" s="1"/>
      <c r="U336" s="1"/>
      <c r="V336" s="1"/>
      <c r="W336" s="1"/>
      <c r="X336" s="1" t="s">
        <v>1734</v>
      </c>
    </row>
    <row r="337" spans="1:24">
      <c r="A337" s="1">
        <v>336</v>
      </c>
      <c r="B337" s="1" t="s">
        <v>1249</v>
      </c>
      <c r="C337" s="1" t="s">
        <v>1250</v>
      </c>
      <c r="D337" s="1" t="s">
        <v>1726</v>
      </c>
      <c r="E337" s="1" t="s">
        <v>2180</v>
      </c>
      <c r="F337" s="1" t="s">
        <v>1823</v>
      </c>
      <c r="G337" s="1" t="s">
        <v>1913</v>
      </c>
      <c r="H337" s="1">
        <v>2018</v>
      </c>
      <c r="I337" s="1" t="s">
        <v>2459</v>
      </c>
      <c r="J337" s="1" t="s">
        <v>1731</v>
      </c>
      <c r="K337" s="1" t="s">
        <v>2460</v>
      </c>
      <c r="L337" s="1" t="s">
        <v>1731</v>
      </c>
      <c r="M337" s="1" t="s">
        <v>1733</v>
      </c>
      <c r="N337" s="1">
        <v>29234.06</v>
      </c>
      <c r="O337" s="1">
        <v>29234.06</v>
      </c>
      <c r="P337" s="1">
        <v>29269</v>
      </c>
      <c r="Q337" s="1"/>
      <c r="R337" s="1">
        <v>29234.06</v>
      </c>
      <c r="S337" s="1"/>
      <c r="T337" s="1"/>
      <c r="U337" s="1"/>
      <c r="V337" s="1"/>
      <c r="W337" s="1"/>
      <c r="X337" s="1" t="s">
        <v>1827</v>
      </c>
    </row>
    <row r="338" spans="1:24">
      <c r="A338" s="1">
        <v>337</v>
      </c>
      <c r="B338" s="1" t="s">
        <v>1253</v>
      </c>
      <c r="C338" s="1" t="s">
        <v>1254</v>
      </c>
      <c r="D338" s="1" t="s">
        <v>1726</v>
      </c>
      <c r="E338" s="1" t="s">
        <v>1727</v>
      </c>
      <c r="F338" s="1" t="s">
        <v>1728</v>
      </c>
      <c r="G338" s="1" t="s">
        <v>1913</v>
      </c>
      <c r="H338" s="1">
        <v>2018</v>
      </c>
      <c r="I338" s="1" t="s">
        <v>2459</v>
      </c>
      <c r="J338" s="1" t="s">
        <v>1731</v>
      </c>
      <c r="K338" s="1" t="s">
        <v>2460</v>
      </c>
      <c r="L338" s="1" t="s">
        <v>1731</v>
      </c>
      <c r="M338" s="1" t="s">
        <v>1733</v>
      </c>
      <c r="N338" s="1">
        <v>90640.26</v>
      </c>
      <c r="O338" s="1">
        <v>90640.26</v>
      </c>
      <c r="P338" s="1">
        <v>90661</v>
      </c>
      <c r="Q338" s="1"/>
      <c r="R338" s="1">
        <v>90640.26</v>
      </c>
      <c r="S338" s="1"/>
      <c r="T338" s="1"/>
      <c r="U338" s="1"/>
      <c r="V338" s="1"/>
      <c r="W338" s="1"/>
      <c r="X338" s="1" t="s">
        <v>1734</v>
      </c>
    </row>
    <row r="339" spans="1:24">
      <c r="A339" s="1">
        <v>338</v>
      </c>
      <c r="B339" s="1" t="s">
        <v>2461</v>
      </c>
      <c r="C339" s="1" t="s">
        <v>2462</v>
      </c>
      <c r="D339" s="1" t="s">
        <v>2463</v>
      </c>
      <c r="E339" s="1" t="s">
        <v>2250</v>
      </c>
      <c r="F339" s="1" t="s">
        <v>1923</v>
      </c>
      <c r="G339" s="1" t="s">
        <v>1968</v>
      </c>
      <c r="H339" s="1">
        <v>1995</v>
      </c>
      <c r="I339" s="1" t="s">
        <v>2464</v>
      </c>
      <c r="J339" s="1" t="s">
        <v>1731</v>
      </c>
      <c r="K339" s="1" t="s">
        <v>2465</v>
      </c>
      <c r="L339" s="1" t="s">
        <v>1741</v>
      </c>
      <c r="M339" s="1" t="s">
        <v>1733</v>
      </c>
      <c r="N339" s="1">
        <v>9511.56</v>
      </c>
      <c r="O339" s="1">
        <v>9511.56</v>
      </c>
      <c r="P339" s="1">
        <v>9503.1200000000008</v>
      </c>
      <c r="Q339" s="1">
        <v>9511.56</v>
      </c>
      <c r="R339" s="1"/>
      <c r="S339" s="1"/>
      <c r="T339" s="1"/>
      <c r="U339" s="1"/>
      <c r="V339" s="1"/>
      <c r="W339" s="1"/>
      <c r="X339" s="1" t="s">
        <v>1734</v>
      </c>
    </row>
    <row r="340" spans="1:24">
      <c r="A340" s="1">
        <v>339</v>
      </c>
      <c r="B340" s="1" t="s">
        <v>2466</v>
      </c>
      <c r="C340" s="1" t="s">
        <v>2467</v>
      </c>
      <c r="D340" s="1" t="s">
        <v>2463</v>
      </c>
      <c r="E340" s="1" t="s">
        <v>2250</v>
      </c>
      <c r="F340" s="1" t="s">
        <v>1923</v>
      </c>
      <c r="G340" s="1" t="s">
        <v>1968</v>
      </c>
      <c r="H340" s="1">
        <v>1995</v>
      </c>
      <c r="I340" s="1" t="s">
        <v>2468</v>
      </c>
      <c r="J340" s="1" t="s">
        <v>1731</v>
      </c>
      <c r="K340" s="1" t="s">
        <v>2465</v>
      </c>
      <c r="L340" s="1" t="s">
        <v>1741</v>
      </c>
      <c r="M340" s="1" t="s">
        <v>1733</v>
      </c>
      <c r="N340" s="1">
        <v>9924.23</v>
      </c>
      <c r="O340" s="1">
        <v>9924.23</v>
      </c>
      <c r="P340" s="1">
        <v>10200</v>
      </c>
      <c r="Q340" s="1">
        <v>9924.23</v>
      </c>
      <c r="R340" s="1"/>
      <c r="S340" s="1"/>
      <c r="T340" s="1"/>
      <c r="U340" s="1"/>
      <c r="V340" s="1"/>
      <c r="W340" s="1"/>
      <c r="X340" s="1" t="s">
        <v>1734</v>
      </c>
    </row>
    <row r="341" spans="1:24">
      <c r="A341" s="1">
        <v>340</v>
      </c>
      <c r="B341" s="1" t="s">
        <v>2469</v>
      </c>
      <c r="C341" s="1" t="s">
        <v>2470</v>
      </c>
      <c r="D341" s="1" t="s">
        <v>2463</v>
      </c>
      <c r="E341" s="1" t="s">
        <v>2250</v>
      </c>
      <c r="F341" s="1" t="s">
        <v>1923</v>
      </c>
      <c r="G341" s="1" t="s">
        <v>1968</v>
      </c>
      <c r="H341" s="1">
        <v>1995</v>
      </c>
      <c r="I341" s="1" t="s">
        <v>2471</v>
      </c>
      <c r="J341" s="1" t="s">
        <v>1731</v>
      </c>
      <c r="K341" s="1" t="s">
        <v>2465</v>
      </c>
      <c r="L341" s="1" t="s">
        <v>1731</v>
      </c>
      <c r="M341" s="1" t="s">
        <v>1733</v>
      </c>
      <c r="N341" s="1">
        <v>17922.57</v>
      </c>
      <c r="O341" s="1">
        <v>17922.57</v>
      </c>
      <c r="P341" s="1">
        <v>18100</v>
      </c>
      <c r="Q341" s="1">
        <v>17922.57</v>
      </c>
      <c r="R341" s="1"/>
      <c r="S341" s="1"/>
      <c r="T341" s="1"/>
      <c r="U341" s="1"/>
      <c r="V341" s="1"/>
      <c r="W341" s="1"/>
      <c r="X341" s="1" t="s">
        <v>1734</v>
      </c>
    </row>
    <row r="342" spans="1:24">
      <c r="A342" s="1">
        <v>341</v>
      </c>
      <c r="B342" s="1" t="s">
        <v>2472</v>
      </c>
      <c r="C342" s="1" t="s">
        <v>2473</v>
      </c>
      <c r="D342" s="1" t="s">
        <v>2463</v>
      </c>
      <c r="E342" s="1" t="s">
        <v>1850</v>
      </c>
      <c r="F342" s="1" t="s">
        <v>1851</v>
      </c>
      <c r="G342" s="1" t="s">
        <v>1968</v>
      </c>
      <c r="H342" s="1">
        <v>1997</v>
      </c>
      <c r="I342" s="1" t="s">
        <v>2474</v>
      </c>
      <c r="J342" s="1" t="s">
        <v>2475</v>
      </c>
      <c r="K342" s="1" t="s">
        <v>2476</v>
      </c>
      <c r="L342" s="1" t="s">
        <v>1741</v>
      </c>
      <c r="M342" s="1" t="s">
        <v>1733</v>
      </c>
      <c r="N342" s="1">
        <v>68991.97</v>
      </c>
      <c r="O342" s="1">
        <v>138925.79999999999</v>
      </c>
      <c r="P342" s="1">
        <v>28500</v>
      </c>
      <c r="Q342" s="1">
        <v>138925.79999999999</v>
      </c>
      <c r="R342" s="1"/>
      <c r="S342" s="1"/>
      <c r="T342" s="1"/>
      <c r="U342" s="1"/>
      <c r="V342" s="1"/>
      <c r="W342" s="1"/>
      <c r="X342" s="1" t="s">
        <v>1827</v>
      </c>
    </row>
    <row r="343" spans="1:24">
      <c r="A343" s="1">
        <v>342</v>
      </c>
      <c r="B343" s="1" t="s">
        <v>2477</v>
      </c>
      <c r="C343" s="1" t="s">
        <v>2478</v>
      </c>
      <c r="D343" s="1" t="s">
        <v>2463</v>
      </c>
      <c r="E343" s="1" t="s">
        <v>2479</v>
      </c>
      <c r="F343" s="1" t="s">
        <v>1858</v>
      </c>
      <c r="G343" s="1" t="s">
        <v>1968</v>
      </c>
      <c r="H343" s="1">
        <v>1996</v>
      </c>
      <c r="I343" s="1" t="s">
        <v>2480</v>
      </c>
      <c r="J343" s="1" t="s">
        <v>2481</v>
      </c>
      <c r="K343" s="1" t="s">
        <v>2304</v>
      </c>
      <c r="L343" s="1" t="s">
        <v>1741</v>
      </c>
      <c r="M343" s="1" t="s">
        <v>1733</v>
      </c>
      <c r="N343" s="1">
        <v>203200.7</v>
      </c>
      <c r="O343" s="1">
        <v>608328.80000000005</v>
      </c>
      <c r="P343" s="1">
        <v>258813</v>
      </c>
      <c r="Q343" s="1">
        <v>608328.80000000005</v>
      </c>
      <c r="R343" s="1"/>
      <c r="S343" s="1"/>
      <c r="T343" s="1"/>
      <c r="U343" s="1"/>
      <c r="V343" s="1"/>
      <c r="W343" s="1"/>
      <c r="X343" s="1" t="s">
        <v>1827</v>
      </c>
    </row>
    <row r="344" spans="1:24">
      <c r="A344" s="1">
        <v>343</v>
      </c>
      <c r="B344" s="1" t="s">
        <v>2482</v>
      </c>
      <c r="C344" s="1" t="s">
        <v>2483</v>
      </c>
      <c r="D344" s="1" t="s">
        <v>2463</v>
      </c>
      <c r="E344" s="1" t="s">
        <v>2184</v>
      </c>
      <c r="F344" s="1" t="s">
        <v>1851</v>
      </c>
      <c r="G344" s="1" t="s">
        <v>1968</v>
      </c>
      <c r="H344" s="1">
        <v>1990</v>
      </c>
      <c r="I344" s="1" t="s">
        <v>2484</v>
      </c>
      <c r="J344" s="1" t="s">
        <v>1731</v>
      </c>
      <c r="K344" s="1" t="s">
        <v>2254</v>
      </c>
      <c r="L344" s="1" t="s">
        <v>1731</v>
      </c>
      <c r="M344" s="1" t="s">
        <v>1733</v>
      </c>
      <c r="N344" s="1">
        <v>59136.71</v>
      </c>
      <c r="O344" s="1">
        <v>59136.71</v>
      </c>
      <c r="P344" s="1">
        <v>46838</v>
      </c>
      <c r="Q344" s="1">
        <v>59136.71</v>
      </c>
      <c r="R344" s="1"/>
      <c r="S344" s="1"/>
      <c r="T344" s="1"/>
      <c r="U344" s="1"/>
      <c r="V344" s="1"/>
      <c r="W344" s="1"/>
      <c r="X344" s="1" t="s">
        <v>1827</v>
      </c>
    </row>
    <row r="345" spans="1:24">
      <c r="A345" s="1">
        <v>344</v>
      </c>
      <c r="B345" s="1" t="s">
        <v>2485</v>
      </c>
      <c r="C345" s="1" t="s">
        <v>2486</v>
      </c>
      <c r="D345" s="1" t="s">
        <v>2463</v>
      </c>
      <c r="E345" s="1" t="s">
        <v>1850</v>
      </c>
      <c r="F345" s="1" t="s">
        <v>1851</v>
      </c>
      <c r="G345" s="1" t="s">
        <v>1968</v>
      </c>
      <c r="H345" s="1">
        <v>1990</v>
      </c>
      <c r="I345" s="1" t="s">
        <v>2487</v>
      </c>
      <c r="J345" s="1" t="s">
        <v>2488</v>
      </c>
      <c r="K345" s="1" t="s">
        <v>2273</v>
      </c>
      <c r="L345" s="1" t="s">
        <v>1731</v>
      </c>
      <c r="M345" s="1" t="s">
        <v>1733</v>
      </c>
      <c r="N345" s="1">
        <v>88959.2</v>
      </c>
      <c r="O345" s="1">
        <v>88959.2</v>
      </c>
      <c r="P345" s="1">
        <v>99813</v>
      </c>
      <c r="Q345" s="1">
        <v>88959.2</v>
      </c>
      <c r="R345" s="1"/>
      <c r="S345" s="1"/>
      <c r="T345" s="1"/>
      <c r="U345" s="1"/>
      <c r="V345" s="1"/>
      <c r="W345" s="1"/>
      <c r="X345" s="1" t="s">
        <v>1827</v>
      </c>
    </row>
    <row r="346" spans="1:24">
      <c r="A346" s="1">
        <v>345</v>
      </c>
      <c r="B346" s="1" t="s">
        <v>2489</v>
      </c>
      <c r="C346" s="1" t="s">
        <v>2490</v>
      </c>
      <c r="D346" s="1" t="s">
        <v>2463</v>
      </c>
      <c r="E346" s="1" t="s">
        <v>2184</v>
      </c>
      <c r="F346" s="1" t="s">
        <v>1851</v>
      </c>
      <c r="G346" s="1" t="s">
        <v>1968</v>
      </c>
      <c r="H346" s="1">
        <v>1990</v>
      </c>
      <c r="I346" s="1" t="s">
        <v>2491</v>
      </c>
      <c r="J346" s="1" t="s">
        <v>1731</v>
      </c>
      <c r="K346" s="1" t="s">
        <v>2254</v>
      </c>
      <c r="L346" s="1" t="s">
        <v>1731</v>
      </c>
      <c r="M346" s="1" t="s">
        <v>1733</v>
      </c>
      <c r="N346" s="1">
        <v>24149.39</v>
      </c>
      <c r="O346" s="1">
        <v>24149.39</v>
      </c>
      <c r="P346" s="1">
        <v>22540</v>
      </c>
      <c r="Q346" s="1">
        <v>24149.39</v>
      </c>
      <c r="R346" s="1"/>
      <c r="S346" s="1"/>
      <c r="T346" s="1"/>
      <c r="U346" s="1"/>
      <c r="V346" s="1"/>
      <c r="W346" s="1"/>
      <c r="X346" s="1" t="s">
        <v>1827</v>
      </c>
    </row>
    <row r="347" spans="1:24">
      <c r="A347" s="1">
        <v>346</v>
      </c>
      <c r="B347" s="1" t="s">
        <v>2492</v>
      </c>
      <c r="C347" s="1" t="s">
        <v>2493</v>
      </c>
      <c r="D347" s="1" t="s">
        <v>2463</v>
      </c>
      <c r="E347" s="1" t="s">
        <v>2250</v>
      </c>
      <c r="F347" s="1" t="s">
        <v>1923</v>
      </c>
      <c r="G347" s="1" t="s">
        <v>1968</v>
      </c>
      <c r="H347" s="1">
        <v>1995</v>
      </c>
      <c r="I347" s="1" t="s">
        <v>2494</v>
      </c>
      <c r="J347" s="1" t="s">
        <v>1731</v>
      </c>
      <c r="K347" s="1" t="s">
        <v>2495</v>
      </c>
      <c r="L347" s="1" t="s">
        <v>1731</v>
      </c>
      <c r="M347" s="1" t="s">
        <v>1733</v>
      </c>
      <c r="N347" s="1">
        <v>1756.65</v>
      </c>
      <c r="O347" s="1">
        <v>1756.65</v>
      </c>
      <c r="P347" s="1">
        <v>1757.65</v>
      </c>
      <c r="Q347" s="1">
        <v>1756.65</v>
      </c>
      <c r="R347" s="1"/>
      <c r="S347" s="1"/>
      <c r="T347" s="1"/>
      <c r="U347" s="1"/>
      <c r="V347" s="1"/>
      <c r="W347" s="1"/>
      <c r="X347" s="1" t="s">
        <v>1734</v>
      </c>
    </row>
    <row r="348" spans="1:24">
      <c r="A348" s="1">
        <v>347</v>
      </c>
      <c r="B348" s="1" t="s">
        <v>2496</v>
      </c>
      <c r="C348" s="1" t="s">
        <v>2497</v>
      </c>
      <c r="D348" s="1" t="s">
        <v>2463</v>
      </c>
      <c r="E348" s="1" t="s">
        <v>2250</v>
      </c>
      <c r="F348" s="1" t="s">
        <v>1923</v>
      </c>
      <c r="G348" s="1" t="s">
        <v>1968</v>
      </c>
      <c r="H348" s="1">
        <v>1995</v>
      </c>
      <c r="I348" s="1" t="s">
        <v>2498</v>
      </c>
      <c r="J348" s="1" t="s">
        <v>1731</v>
      </c>
      <c r="K348" s="1" t="s">
        <v>2254</v>
      </c>
      <c r="L348" s="1" t="s">
        <v>1741</v>
      </c>
      <c r="M348" s="1" t="s">
        <v>1733</v>
      </c>
      <c r="N348" s="1">
        <v>346243</v>
      </c>
      <c r="O348" s="1">
        <v>346243</v>
      </c>
      <c r="P348" s="1">
        <v>342903.5</v>
      </c>
      <c r="Q348" s="1">
        <v>346243</v>
      </c>
      <c r="R348" s="1"/>
      <c r="S348" s="1"/>
      <c r="T348" s="1"/>
      <c r="U348" s="1"/>
      <c r="V348" s="1"/>
      <c r="W348" s="1"/>
      <c r="X348" s="1" t="s">
        <v>1734</v>
      </c>
    </row>
    <row r="349" spans="1:24">
      <c r="A349" s="1">
        <v>348</v>
      </c>
      <c r="B349" s="1" t="s">
        <v>2499</v>
      </c>
      <c r="C349" s="1" t="s">
        <v>2500</v>
      </c>
      <c r="D349" s="1" t="s">
        <v>2463</v>
      </c>
      <c r="E349" s="1" t="s">
        <v>2250</v>
      </c>
      <c r="F349" s="1" t="s">
        <v>1923</v>
      </c>
      <c r="G349" s="1" t="s">
        <v>1968</v>
      </c>
      <c r="H349" s="1">
        <v>1995</v>
      </c>
      <c r="I349" s="1" t="s">
        <v>2501</v>
      </c>
      <c r="J349" s="1" t="s">
        <v>1731</v>
      </c>
      <c r="K349" s="1" t="s">
        <v>2502</v>
      </c>
      <c r="L349" s="1" t="s">
        <v>1731</v>
      </c>
      <c r="M349" s="1" t="s">
        <v>1733</v>
      </c>
      <c r="N349" s="1">
        <v>124281.5</v>
      </c>
      <c r="O349" s="1">
        <v>124275.4</v>
      </c>
      <c r="P349" s="1">
        <v>124409</v>
      </c>
      <c r="Q349" s="1">
        <v>124275.4</v>
      </c>
      <c r="R349" s="1"/>
      <c r="S349" s="1"/>
      <c r="T349" s="1"/>
      <c r="U349" s="1"/>
      <c r="V349" s="1"/>
      <c r="W349" s="1"/>
      <c r="X349" s="1" t="s">
        <v>1734</v>
      </c>
    </row>
    <row r="350" spans="1:24">
      <c r="A350" s="1">
        <v>349</v>
      </c>
      <c r="B350" s="1" t="s">
        <v>2503</v>
      </c>
      <c r="C350" s="1" t="s">
        <v>2504</v>
      </c>
      <c r="D350" s="1" t="s">
        <v>2463</v>
      </c>
      <c r="E350" s="1" t="s">
        <v>2479</v>
      </c>
      <c r="F350" s="1" t="s">
        <v>1858</v>
      </c>
      <c r="G350" s="1" t="s">
        <v>1968</v>
      </c>
      <c r="H350" s="1">
        <v>1997</v>
      </c>
      <c r="I350" s="1" t="s">
        <v>2505</v>
      </c>
      <c r="J350" s="1" t="s">
        <v>1731</v>
      </c>
      <c r="K350" s="1" t="s">
        <v>2495</v>
      </c>
      <c r="L350" s="1" t="s">
        <v>1741</v>
      </c>
      <c r="M350" s="1" t="s">
        <v>1733</v>
      </c>
      <c r="N350" s="1">
        <v>36438.57</v>
      </c>
      <c r="O350" s="1">
        <v>36438.57</v>
      </c>
      <c r="P350" s="1">
        <v>36442.25</v>
      </c>
      <c r="Q350" s="1">
        <v>36438.57</v>
      </c>
      <c r="R350" s="1"/>
      <c r="S350" s="1"/>
      <c r="T350" s="1"/>
      <c r="U350" s="1"/>
      <c r="V350" s="1"/>
      <c r="W350" s="1"/>
      <c r="X350" s="1" t="s">
        <v>1827</v>
      </c>
    </row>
    <row r="351" spans="1:24">
      <c r="A351" s="1">
        <v>350</v>
      </c>
      <c r="B351" s="1" t="s">
        <v>2506</v>
      </c>
      <c r="C351" s="1" t="s">
        <v>2507</v>
      </c>
      <c r="D351" s="1" t="s">
        <v>2463</v>
      </c>
      <c r="E351" s="1" t="s">
        <v>2250</v>
      </c>
      <c r="F351" s="1" t="s">
        <v>1923</v>
      </c>
      <c r="G351" s="1" t="s">
        <v>1968</v>
      </c>
      <c r="H351" s="1">
        <v>1995</v>
      </c>
      <c r="I351" s="1" t="s">
        <v>2508</v>
      </c>
      <c r="J351" s="1" t="s">
        <v>1731</v>
      </c>
      <c r="K351" s="1" t="s">
        <v>2176</v>
      </c>
      <c r="L351" s="1" t="s">
        <v>1741</v>
      </c>
      <c r="M351" s="1" t="s">
        <v>1733</v>
      </c>
      <c r="N351" s="1">
        <v>148693</v>
      </c>
      <c r="O351" s="1">
        <v>148693</v>
      </c>
      <c r="P351" s="1">
        <v>146400</v>
      </c>
      <c r="Q351" s="1">
        <v>148693</v>
      </c>
      <c r="R351" s="1"/>
      <c r="S351" s="1"/>
      <c r="T351" s="1"/>
      <c r="U351" s="1"/>
      <c r="V351" s="1"/>
      <c r="W351" s="1"/>
      <c r="X351" s="1" t="s">
        <v>1734</v>
      </c>
    </row>
    <row r="352" spans="1:24">
      <c r="A352" s="1">
        <v>351</v>
      </c>
      <c r="B352" s="1" t="s">
        <v>2509</v>
      </c>
      <c r="C352" s="1" t="s">
        <v>2510</v>
      </c>
      <c r="D352" s="1" t="s">
        <v>2463</v>
      </c>
      <c r="E352" s="1" t="s">
        <v>2250</v>
      </c>
      <c r="F352" s="1" t="s">
        <v>1923</v>
      </c>
      <c r="G352" s="1" t="s">
        <v>1968</v>
      </c>
      <c r="H352" s="1">
        <v>1996</v>
      </c>
      <c r="I352" s="1" t="s">
        <v>2511</v>
      </c>
      <c r="J352" s="1" t="s">
        <v>1731</v>
      </c>
      <c r="K352" s="1" t="s">
        <v>2465</v>
      </c>
      <c r="L352" s="1" t="s">
        <v>1741</v>
      </c>
      <c r="M352" s="1" t="s">
        <v>1733</v>
      </c>
      <c r="N352" s="1">
        <v>101351.7</v>
      </c>
      <c r="O352" s="1">
        <v>101351.7</v>
      </c>
      <c r="P352" s="1">
        <v>95300</v>
      </c>
      <c r="Q352" s="1">
        <v>101351.7</v>
      </c>
      <c r="R352" s="1"/>
      <c r="S352" s="1"/>
      <c r="T352" s="1"/>
      <c r="U352" s="1"/>
      <c r="V352" s="1"/>
      <c r="W352" s="1"/>
      <c r="X352" s="1" t="s">
        <v>1734</v>
      </c>
    </row>
    <row r="353" spans="1:24">
      <c r="A353" s="1">
        <v>352</v>
      </c>
      <c r="B353" s="1" t="s">
        <v>2512</v>
      </c>
      <c r="C353" s="1" t="s">
        <v>2513</v>
      </c>
      <c r="D353" s="1" t="s">
        <v>2463</v>
      </c>
      <c r="E353" s="1" t="s">
        <v>2479</v>
      </c>
      <c r="F353" s="1" t="s">
        <v>1858</v>
      </c>
      <c r="G353" s="1" t="s">
        <v>1968</v>
      </c>
      <c r="H353" s="1">
        <v>1990</v>
      </c>
      <c r="I353" s="1" t="s">
        <v>2514</v>
      </c>
      <c r="J353" s="1" t="s">
        <v>2515</v>
      </c>
      <c r="K353" s="1" t="s">
        <v>2516</v>
      </c>
      <c r="L353" s="1" t="s">
        <v>1741</v>
      </c>
      <c r="M353" s="1" t="s">
        <v>1733</v>
      </c>
      <c r="N353" s="1">
        <v>380077.2</v>
      </c>
      <c r="O353" s="1">
        <v>380078.5</v>
      </c>
      <c r="P353" s="1">
        <v>586031</v>
      </c>
      <c r="Q353" s="1">
        <v>380078.5</v>
      </c>
      <c r="R353" s="1"/>
      <c r="S353" s="1"/>
      <c r="T353" s="1"/>
      <c r="U353" s="1"/>
      <c r="V353" s="1"/>
      <c r="W353" s="1"/>
      <c r="X353" s="1" t="s">
        <v>1827</v>
      </c>
    </row>
    <row r="354" spans="1:24">
      <c r="A354" s="1">
        <v>353</v>
      </c>
      <c r="B354" s="1" t="s">
        <v>2517</v>
      </c>
      <c r="C354" s="1" t="s">
        <v>2518</v>
      </c>
      <c r="D354" s="1" t="s">
        <v>2463</v>
      </c>
      <c r="E354" s="1" t="s">
        <v>2479</v>
      </c>
      <c r="F354" s="1" t="s">
        <v>1858</v>
      </c>
      <c r="G354" s="1" t="s">
        <v>1845</v>
      </c>
      <c r="H354" s="1">
        <v>2004</v>
      </c>
      <c r="I354" s="1" t="s">
        <v>2519</v>
      </c>
      <c r="J354" s="1" t="s">
        <v>1731</v>
      </c>
      <c r="K354" s="1" t="s">
        <v>2520</v>
      </c>
      <c r="L354" s="1" t="s">
        <v>1741</v>
      </c>
      <c r="M354" s="1" t="s">
        <v>1733</v>
      </c>
      <c r="N354" s="1">
        <v>693464.2</v>
      </c>
      <c r="O354" s="1">
        <v>691189.6</v>
      </c>
      <c r="P354" s="1">
        <v>695303</v>
      </c>
      <c r="Q354" s="1">
        <v>691189.6</v>
      </c>
      <c r="R354" s="1"/>
      <c r="S354" s="1"/>
      <c r="T354" s="1"/>
      <c r="U354" s="1"/>
      <c r="V354" s="1"/>
      <c r="W354" s="1"/>
      <c r="X354" s="1" t="s">
        <v>1827</v>
      </c>
    </row>
    <row r="355" spans="1:24">
      <c r="A355" s="1">
        <v>354</v>
      </c>
      <c r="B355" s="1" t="s">
        <v>2521</v>
      </c>
      <c r="C355" s="1" t="s">
        <v>2522</v>
      </c>
      <c r="D355" s="1" t="s">
        <v>2463</v>
      </c>
      <c r="E355" s="1" t="s">
        <v>1727</v>
      </c>
      <c r="F355" s="1" t="s">
        <v>1728</v>
      </c>
      <c r="G355" s="1" t="s">
        <v>1845</v>
      </c>
      <c r="H355" s="1">
        <v>2005</v>
      </c>
      <c r="I355" s="1" t="s">
        <v>2523</v>
      </c>
      <c r="J355" s="1" t="s">
        <v>1731</v>
      </c>
      <c r="K355" s="1" t="s">
        <v>2524</v>
      </c>
      <c r="L355" s="1" t="s">
        <v>1741</v>
      </c>
      <c r="M355" s="1" t="s">
        <v>1733</v>
      </c>
      <c r="N355" s="1">
        <v>5176.6899999999996</v>
      </c>
      <c r="O355" s="1">
        <v>5176.6899999999996</v>
      </c>
      <c r="P355" s="1">
        <v>5224.3599999999997</v>
      </c>
      <c r="Q355" s="1">
        <v>5176.6899999999996</v>
      </c>
      <c r="R355" s="1"/>
      <c r="S355" s="1"/>
      <c r="T355" s="1"/>
      <c r="U355" s="1"/>
      <c r="V355" s="1"/>
      <c r="W355" s="1"/>
      <c r="X355" s="1" t="s">
        <v>1734</v>
      </c>
    </row>
    <row r="356" spans="1:24">
      <c r="A356" s="1">
        <v>355</v>
      </c>
      <c r="B356" s="1" t="s">
        <v>2525</v>
      </c>
      <c r="C356" s="1" t="s">
        <v>2526</v>
      </c>
      <c r="D356" s="1" t="s">
        <v>2463</v>
      </c>
      <c r="E356" s="1" t="s">
        <v>1727</v>
      </c>
      <c r="F356" s="1" t="s">
        <v>1728</v>
      </c>
      <c r="G356" s="1" t="s">
        <v>2527</v>
      </c>
      <c r="H356" s="1">
        <v>2006</v>
      </c>
      <c r="I356" s="1" t="s">
        <v>2528</v>
      </c>
      <c r="J356" s="1" t="s">
        <v>2529</v>
      </c>
      <c r="K356" s="1" t="s">
        <v>2530</v>
      </c>
      <c r="L356" s="1" t="s">
        <v>1805</v>
      </c>
      <c r="M356" s="1" t="s">
        <v>1733</v>
      </c>
      <c r="N356" s="1">
        <v>1564730</v>
      </c>
      <c r="O356" s="1">
        <v>1564730</v>
      </c>
      <c r="P356" s="1">
        <v>1207650</v>
      </c>
      <c r="Q356" s="1">
        <v>1564730</v>
      </c>
      <c r="R356" s="1">
        <v>0</v>
      </c>
      <c r="S356" s="1">
        <v>0</v>
      </c>
      <c r="T356" s="1">
        <v>0</v>
      </c>
      <c r="U356" s="1">
        <v>0</v>
      </c>
      <c r="V356" s="1">
        <v>0</v>
      </c>
      <c r="W356" s="1">
        <v>0</v>
      </c>
      <c r="X356" s="1" t="s">
        <v>2531</v>
      </c>
    </row>
    <row r="357" spans="1:24">
      <c r="A357" s="1">
        <v>356</v>
      </c>
      <c r="B357" s="1" t="s">
        <v>2532</v>
      </c>
      <c r="C357" s="1" t="s">
        <v>2533</v>
      </c>
      <c r="D357" s="1" t="s">
        <v>2463</v>
      </c>
      <c r="E357" s="1" t="s">
        <v>2479</v>
      </c>
      <c r="F357" s="1" t="s">
        <v>1858</v>
      </c>
      <c r="G357" s="1" t="s">
        <v>1876</v>
      </c>
      <c r="H357" s="1">
        <v>2022</v>
      </c>
      <c r="I357" s="1" t="s">
        <v>2534</v>
      </c>
      <c r="J357" s="1" t="s">
        <v>1731</v>
      </c>
      <c r="K357" s="1" t="s">
        <v>2535</v>
      </c>
      <c r="L357" s="1" t="s">
        <v>1731</v>
      </c>
      <c r="M357" s="1" t="s">
        <v>1733</v>
      </c>
      <c r="N357" s="1">
        <v>323056.40000000002</v>
      </c>
      <c r="O357" s="1">
        <v>323056.40000000002</v>
      </c>
      <c r="P357" s="1">
        <v>323060</v>
      </c>
      <c r="Q357" s="1">
        <v>323056.40000000002</v>
      </c>
      <c r="R357" s="1"/>
      <c r="S357" s="1"/>
      <c r="T357" s="1"/>
      <c r="U357" s="1"/>
      <c r="V357" s="1"/>
      <c r="W357" s="1"/>
      <c r="X357" s="1" t="s">
        <v>1827</v>
      </c>
    </row>
    <row r="358" spans="1:24">
      <c r="A358" s="1">
        <v>357</v>
      </c>
      <c r="B358" s="1" t="s">
        <v>2536</v>
      </c>
      <c r="C358" s="1" t="s">
        <v>2537</v>
      </c>
      <c r="D358" s="1" t="s">
        <v>2463</v>
      </c>
      <c r="E358" s="1" t="s">
        <v>2246</v>
      </c>
      <c r="F358" s="1" t="s">
        <v>1923</v>
      </c>
      <c r="G358" s="1" t="s">
        <v>1876</v>
      </c>
      <c r="H358" s="1">
        <v>2022</v>
      </c>
      <c r="I358" s="1" t="s">
        <v>2534</v>
      </c>
      <c r="J358" s="1" t="s">
        <v>1731</v>
      </c>
      <c r="K358" s="1" t="s">
        <v>2535</v>
      </c>
      <c r="L358" s="1" t="s">
        <v>1731</v>
      </c>
      <c r="M358" s="1" t="s">
        <v>1733</v>
      </c>
      <c r="N358" s="1">
        <v>622831.80000000005</v>
      </c>
      <c r="O358" s="1">
        <v>622831.80000000005</v>
      </c>
      <c r="P358" s="1">
        <v>622839</v>
      </c>
      <c r="Q358" s="1">
        <v>622831.80000000005</v>
      </c>
      <c r="R358" s="1"/>
      <c r="S358" s="1"/>
      <c r="T358" s="1"/>
      <c r="U358" s="1"/>
      <c r="V358" s="1"/>
      <c r="W358" s="1"/>
      <c r="X358" s="1" t="s">
        <v>1734</v>
      </c>
    </row>
    <row r="359" spans="1:24">
      <c r="A359" s="1">
        <v>358</v>
      </c>
      <c r="B359" s="1" t="s">
        <v>2538</v>
      </c>
      <c r="C359" s="1" t="s">
        <v>2539</v>
      </c>
      <c r="D359" s="1" t="s">
        <v>2463</v>
      </c>
      <c r="E359" s="1" t="s">
        <v>2246</v>
      </c>
      <c r="F359" s="1" t="s">
        <v>1923</v>
      </c>
      <c r="G359" s="1" t="s">
        <v>1876</v>
      </c>
      <c r="H359" s="1">
        <v>2022</v>
      </c>
      <c r="I359" s="1" t="s">
        <v>2540</v>
      </c>
      <c r="J359" s="1" t="s">
        <v>1731</v>
      </c>
      <c r="K359" s="1" t="s">
        <v>2535</v>
      </c>
      <c r="L359" s="1" t="s">
        <v>1731</v>
      </c>
      <c r="M359" s="1" t="s">
        <v>1733</v>
      </c>
      <c r="N359" s="1">
        <v>180227.6</v>
      </c>
      <c r="O359" s="1">
        <v>180227.6</v>
      </c>
      <c r="P359" s="1">
        <v>179943.4</v>
      </c>
      <c r="Q359" s="1">
        <v>180227.6</v>
      </c>
      <c r="R359" s="1"/>
      <c r="S359" s="1"/>
      <c r="T359" s="1"/>
      <c r="U359" s="1"/>
      <c r="V359" s="1"/>
      <c r="W359" s="1"/>
      <c r="X359" s="1" t="s">
        <v>1734</v>
      </c>
    </row>
    <row r="360" spans="1:24">
      <c r="A360" s="1">
        <v>359</v>
      </c>
      <c r="B360" s="1" t="s">
        <v>2541</v>
      </c>
      <c r="C360" s="1" t="s">
        <v>2542</v>
      </c>
      <c r="D360" s="1" t="s">
        <v>2463</v>
      </c>
      <c r="E360" s="1" t="s">
        <v>2246</v>
      </c>
      <c r="F360" s="1" t="s">
        <v>1923</v>
      </c>
      <c r="G360" s="1" t="s">
        <v>1876</v>
      </c>
      <c r="H360" s="1">
        <v>2022</v>
      </c>
      <c r="I360" s="1" t="s">
        <v>2540</v>
      </c>
      <c r="J360" s="1" t="s">
        <v>1731</v>
      </c>
      <c r="K360" s="1" t="s">
        <v>1884</v>
      </c>
      <c r="L360" s="1" t="s">
        <v>1731</v>
      </c>
      <c r="M360" s="1" t="s">
        <v>1733</v>
      </c>
      <c r="N360" s="1">
        <v>1521174</v>
      </c>
      <c r="O360" s="1">
        <v>1521174</v>
      </c>
      <c r="P360" s="1">
        <v>1521201</v>
      </c>
      <c r="Q360" s="1">
        <v>1521174</v>
      </c>
      <c r="R360" s="1"/>
      <c r="S360" s="1"/>
      <c r="T360" s="1"/>
      <c r="U360" s="1"/>
      <c r="V360" s="1"/>
      <c r="W360" s="1"/>
      <c r="X360" s="1" t="s">
        <v>1734</v>
      </c>
    </row>
    <row r="361" spans="1:24">
      <c r="A361" s="1">
        <v>360</v>
      </c>
      <c r="B361" s="1" t="s">
        <v>2543</v>
      </c>
      <c r="C361" s="1" t="s">
        <v>2544</v>
      </c>
      <c r="D361" s="1" t="s">
        <v>2463</v>
      </c>
      <c r="E361" s="1" t="s">
        <v>2479</v>
      </c>
      <c r="F361" s="1" t="s">
        <v>1858</v>
      </c>
      <c r="G361" s="1" t="s">
        <v>1797</v>
      </c>
      <c r="H361" s="1">
        <v>1996</v>
      </c>
      <c r="I361" s="1" t="s">
        <v>2545</v>
      </c>
      <c r="J361" s="1" t="s">
        <v>1731</v>
      </c>
      <c r="K361" s="1" t="s">
        <v>2546</v>
      </c>
      <c r="L361" s="1" t="s">
        <v>1741</v>
      </c>
      <c r="M361" s="1" t="s">
        <v>1733</v>
      </c>
      <c r="N361" s="1">
        <v>25031.5</v>
      </c>
      <c r="O361" s="1">
        <v>25031.5</v>
      </c>
      <c r="P361" s="1">
        <v>24897</v>
      </c>
      <c r="Q361" s="1">
        <v>25031.5</v>
      </c>
      <c r="R361" s="1"/>
      <c r="S361" s="1"/>
      <c r="T361" s="1"/>
      <c r="U361" s="1"/>
      <c r="V361" s="1"/>
      <c r="W361" s="1"/>
      <c r="X361" s="1" t="s">
        <v>1827</v>
      </c>
    </row>
    <row r="362" spans="1:24">
      <c r="A362" s="1">
        <v>361</v>
      </c>
      <c r="B362" s="1" t="s">
        <v>2547</v>
      </c>
      <c r="C362" s="1" t="s">
        <v>2548</v>
      </c>
      <c r="D362" s="1" t="s">
        <v>2463</v>
      </c>
      <c r="E362" s="1" t="s">
        <v>2479</v>
      </c>
      <c r="F362" s="1" t="s">
        <v>1858</v>
      </c>
      <c r="G362" s="1" t="s">
        <v>1797</v>
      </c>
      <c r="H362" s="1">
        <v>1993</v>
      </c>
      <c r="I362" s="1" t="s">
        <v>2549</v>
      </c>
      <c r="J362" s="1" t="s">
        <v>2550</v>
      </c>
      <c r="K362" s="1" t="s">
        <v>2546</v>
      </c>
      <c r="L362" s="1" t="s">
        <v>1741</v>
      </c>
      <c r="M362" s="1" t="s">
        <v>1733</v>
      </c>
      <c r="N362" s="1">
        <v>1397.66</v>
      </c>
      <c r="O362" s="1">
        <v>3782.26</v>
      </c>
      <c r="P362" s="1">
        <v>1206</v>
      </c>
      <c r="Q362" s="1">
        <v>3782.26</v>
      </c>
      <c r="R362" s="1"/>
      <c r="S362" s="1"/>
      <c r="T362" s="1"/>
      <c r="U362" s="1"/>
      <c r="V362" s="1"/>
      <c r="W362" s="1"/>
      <c r="X362" s="1" t="s">
        <v>1827</v>
      </c>
    </row>
    <row r="363" spans="1:24">
      <c r="A363" s="1">
        <v>362</v>
      </c>
      <c r="B363" s="1" t="s">
        <v>2551</v>
      </c>
      <c r="C363" s="1" t="s">
        <v>2552</v>
      </c>
      <c r="D363" s="1" t="s">
        <v>2463</v>
      </c>
      <c r="E363" s="1" t="s">
        <v>1727</v>
      </c>
      <c r="F363" s="1" t="s">
        <v>1728</v>
      </c>
      <c r="G363" s="1" t="s">
        <v>1797</v>
      </c>
      <c r="H363" s="1">
        <v>1989</v>
      </c>
      <c r="I363" s="1" t="s">
        <v>2553</v>
      </c>
      <c r="J363" s="1" t="s">
        <v>1731</v>
      </c>
      <c r="K363" s="1" t="s">
        <v>2554</v>
      </c>
      <c r="L363" s="1" t="s">
        <v>1731</v>
      </c>
      <c r="M363" s="1" t="s">
        <v>1733</v>
      </c>
      <c r="N363" s="1">
        <v>4524747</v>
      </c>
      <c r="O363" s="1">
        <v>4519100</v>
      </c>
      <c r="P363" s="1">
        <v>5500000</v>
      </c>
      <c r="Q363" s="1">
        <v>4519100</v>
      </c>
      <c r="R363" s="1"/>
      <c r="S363" s="1"/>
      <c r="T363" s="1"/>
      <c r="U363" s="1"/>
      <c r="V363" s="1"/>
      <c r="W363" s="1">
        <v>5636.83</v>
      </c>
      <c r="X363" s="1" t="s">
        <v>1734</v>
      </c>
    </row>
    <row r="364" spans="1:24">
      <c r="A364" s="1">
        <v>363</v>
      </c>
      <c r="B364" s="1" t="s">
        <v>2555</v>
      </c>
      <c r="C364" s="1" t="s">
        <v>2556</v>
      </c>
      <c r="D364" s="1" t="s">
        <v>2463</v>
      </c>
      <c r="E364" s="1" t="s">
        <v>1727</v>
      </c>
      <c r="F364" s="1" t="s">
        <v>1728</v>
      </c>
      <c r="G364" s="1" t="s">
        <v>1797</v>
      </c>
      <c r="H364" s="1">
        <v>1990</v>
      </c>
      <c r="I364" s="1" t="s">
        <v>2557</v>
      </c>
      <c r="J364" s="1" t="s">
        <v>2558</v>
      </c>
      <c r="K364" s="1" t="s">
        <v>2264</v>
      </c>
      <c r="L364" s="1" t="s">
        <v>1741</v>
      </c>
      <c r="M364" s="1" t="s">
        <v>1733</v>
      </c>
      <c r="N364" s="1">
        <v>3109.68</v>
      </c>
      <c r="O364" s="1">
        <v>5219.26</v>
      </c>
      <c r="P364" s="1">
        <v>3100.34</v>
      </c>
      <c r="Q364" s="1">
        <v>5219.26</v>
      </c>
      <c r="R364" s="1"/>
      <c r="S364" s="1"/>
      <c r="T364" s="1"/>
      <c r="U364" s="1"/>
      <c r="V364" s="1"/>
      <c r="W364" s="1">
        <v>348.25</v>
      </c>
      <c r="X364" s="1" t="s">
        <v>1734</v>
      </c>
    </row>
    <row r="365" spans="1:24">
      <c r="A365" s="1">
        <v>364</v>
      </c>
      <c r="B365" s="1" t="s">
        <v>2559</v>
      </c>
      <c r="C365" s="1" t="s">
        <v>2560</v>
      </c>
      <c r="D365" s="1" t="s">
        <v>2463</v>
      </c>
      <c r="E365" s="1" t="s">
        <v>1727</v>
      </c>
      <c r="F365" s="1" t="s">
        <v>1728</v>
      </c>
      <c r="G365" s="1" t="s">
        <v>1797</v>
      </c>
      <c r="H365" s="1">
        <v>1993</v>
      </c>
      <c r="I365" s="1" t="s">
        <v>2561</v>
      </c>
      <c r="J365" s="1" t="s">
        <v>2550</v>
      </c>
      <c r="K365" s="1" t="s">
        <v>2562</v>
      </c>
      <c r="L365" s="1" t="s">
        <v>1731</v>
      </c>
      <c r="M365" s="1" t="s">
        <v>1733</v>
      </c>
      <c r="N365" s="1">
        <v>5646.57</v>
      </c>
      <c r="O365" s="1">
        <v>11389.93</v>
      </c>
      <c r="P365" s="1">
        <v>7226</v>
      </c>
      <c r="Q365" s="1">
        <v>11389.93</v>
      </c>
      <c r="R365" s="1"/>
      <c r="S365" s="1"/>
      <c r="T365" s="1"/>
      <c r="U365" s="1"/>
      <c r="V365" s="1"/>
      <c r="W365" s="1"/>
      <c r="X365" s="1" t="s">
        <v>1734</v>
      </c>
    </row>
    <row r="366" spans="1:24">
      <c r="A366" s="1">
        <v>365</v>
      </c>
      <c r="B366" s="1" t="s">
        <v>2563</v>
      </c>
      <c r="C366" s="1" t="s">
        <v>2564</v>
      </c>
      <c r="D366" s="1" t="s">
        <v>2463</v>
      </c>
      <c r="E366" s="1" t="s">
        <v>1727</v>
      </c>
      <c r="F366" s="1" t="s">
        <v>1728</v>
      </c>
      <c r="G366" s="1" t="s">
        <v>1797</v>
      </c>
      <c r="H366" s="1">
        <v>1996</v>
      </c>
      <c r="I366" s="1" t="s">
        <v>2565</v>
      </c>
      <c r="J366" s="1" t="s">
        <v>1731</v>
      </c>
      <c r="K366" s="1" t="s">
        <v>2546</v>
      </c>
      <c r="L366" s="1" t="s">
        <v>1731</v>
      </c>
      <c r="M366" s="1" t="s">
        <v>1733</v>
      </c>
      <c r="N366" s="1">
        <v>26703.03</v>
      </c>
      <c r="O366" s="1">
        <v>26703.03</v>
      </c>
      <c r="P366" s="1">
        <v>29655</v>
      </c>
      <c r="Q366" s="1">
        <v>26703.03</v>
      </c>
      <c r="R366" s="1"/>
      <c r="S366" s="1"/>
      <c r="T366" s="1"/>
      <c r="U366" s="1"/>
      <c r="V366" s="1"/>
      <c r="W366" s="1"/>
      <c r="X366" s="1" t="s">
        <v>1734</v>
      </c>
    </row>
    <row r="367" spans="1:24">
      <c r="A367" s="1">
        <v>366</v>
      </c>
      <c r="B367" s="1" t="s">
        <v>2566</v>
      </c>
      <c r="C367" s="1" t="s">
        <v>2567</v>
      </c>
      <c r="D367" s="1" t="s">
        <v>2463</v>
      </c>
      <c r="E367" s="1" t="s">
        <v>1727</v>
      </c>
      <c r="F367" s="1" t="s">
        <v>1728</v>
      </c>
      <c r="G367" s="1" t="s">
        <v>1797</v>
      </c>
      <c r="H367" s="1">
        <v>1997</v>
      </c>
      <c r="I367" s="1" t="s">
        <v>2568</v>
      </c>
      <c r="J367" s="1" t="s">
        <v>1731</v>
      </c>
      <c r="K367" s="1" t="s">
        <v>2569</v>
      </c>
      <c r="L367" s="1" t="s">
        <v>1731</v>
      </c>
      <c r="M367" s="1" t="s">
        <v>1733</v>
      </c>
      <c r="N367" s="1">
        <v>1502.66</v>
      </c>
      <c r="O367" s="1">
        <v>1502.66</v>
      </c>
      <c r="P367" s="1">
        <v>1500</v>
      </c>
      <c r="Q367" s="1">
        <v>1502.66</v>
      </c>
      <c r="R367" s="1"/>
      <c r="S367" s="1"/>
      <c r="T367" s="1"/>
      <c r="U367" s="1"/>
      <c r="V367" s="1"/>
      <c r="W367" s="1"/>
      <c r="X367" s="1" t="s">
        <v>1734</v>
      </c>
    </row>
    <row r="368" spans="1:24">
      <c r="A368" s="1">
        <v>367</v>
      </c>
      <c r="B368" s="1" t="s">
        <v>2570</v>
      </c>
      <c r="C368" s="1" t="s">
        <v>2571</v>
      </c>
      <c r="D368" s="1" t="s">
        <v>2463</v>
      </c>
      <c r="E368" s="1" t="s">
        <v>1727</v>
      </c>
      <c r="F368" s="1" t="s">
        <v>1728</v>
      </c>
      <c r="G368" s="1" t="s">
        <v>1797</v>
      </c>
      <c r="H368" s="1">
        <v>2001</v>
      </c>
      <c r="I368" s="1" t="s">
        <v>2572</v>
      </c>
      <c r="J368" s="1" t="s">
        <v>2573</v>
      </c>
      <c r="K368" s="1" t="s">
        <v>2574</v>
      </c>
      <c r="L368" s="1" t="s">
        <v>1741</v>
      </c>
      <c r="M368" s="1" t="s">
        <v>1733</v>
      </c>
      <c r="N368" s="1">
        <v>57417.27</v>
      </c>
      <c r="O368" s="1">
        <v>113488.6</v>
      </c>
      <c r="P368" s="1">
        <v>56129</v>
      </c>
      <c r="Q368" s="1">
        <v>113488.6</v>
      </c>
      <c r="R368" s="1"/>
      <c r="S368" s="1"/>
      <c r="T368" s="1"/>
      <c r="U368" s="1"/>
      <c r="V368" s="1"/>
      <c r="W368" s="1"/>
      <c r="X368" s="1" t="s">
        <v>1734</v>
      </c>
    </row>
    <row r="369" spans="1:24">
      <c r="A369" s="1">
        <v>368</v>
      </c>
      <c r="B369" s="1" t="s">
        <v>2575</v>
      </c>
      <c r="C369" s="1" t="s">
        <v>2576</v>
      </c>
      <c r="D369" s="1" t="s">
        <v>2463</v>
      </c>
      <c r="E369" s="1" t="s">
        <v>1727</v>
      </c>
      <c r="F369" s="1" t="s">
        <v>1728</v>
      </c>
      <c r="G369" s="1" t="s">
        <v>1797</v>
      </c>
      <c r="H369" s="1">
        <v>2002</v>
      </c>
      <c r="I369" s="1" t="s">
        <v>2577</v>
      </c>
      <c r="J369" s="1" t="s">
        <v>1731</v>
      </c>
      <c r="K369" s="1" t="s">
        <v>2578</v>
      </c>
      <c r="L369" s="1" t="s">
        <v>1731</v>
      </c>
      <c r="M369" s="1" t="s">
        <v>1733</v>
      </c>
      <c r="N369" s="1">
        <v>568217.59999999998</v>
      </c>
      <c r="O369" s="1">
        <v>568217.59999999998</v>
      </c>
      <c r="P369" s="1">
        <v>568667</v>
      </c>
      <c r="Q369" s="1">
        <v>568217.59999999998</v>
      </c>
      <c r="R369" s="1"/>
      <c r="S369" s="1"/>
      <c r="T369" s="1"/>
      <c r="U369" s="1"/>
      <c r="V369" s="1"/>
      <c r="W369" s="1"/>
      <c r="X369" s="1" t="s">
        <v>1734</v>
      </c>
    </row>
    <row r="370" spans="1:24">
      <c r="A370" s="1">
        <v>369</v>
      </c>
      <c r="B370" s="1" t="s">
        <v>2579</v>
      </c>
      <c r="C370" s="1" t="s">
        <v>2580</v>
      </c>
      <c r="D370" s="1" t="s">
        <v>2463</v>
      </c>
      <c r="E370" s="1" t="s">
        <v>2246</v>
      </c>
      <c r="F370" s="1" t="s">
        <v>1923</v>
      </c>
      <c r="G370" s="1" t="s">
        <v>1797</v>
      </c>
      <c r="H370" s="1">
        <v>2002</v>
      </c>
      <c r="I370" s="1" t="s">
        <v>2577</v>
      </c>
      <c r="J370" s="1" t="s">
        <v>1731</v>
      </c>
      <c r="K370" s="1" t="s">
        <v>2581</v>
      </c>
      <c r="L370" s="1" t="s">
        <v>1731</v>
      </c>
      <c r="M370" s="1" t="s">
        <v>1733</v>
      </c>
      <c r="N370" s="1">
        <v>22461.24</v>
      </c>
      <c r="O370" s="1">
        <v>22461.24</v>
      </c>
      <c r="P370" s="1">
        <v>36128</v>
      </c>
      <c r="Q370" s="1">
        <v>22461.24</v>
      </c>
      <c r="R370" s="1"/>
      <c r="S370" s="1"/>
      <c r="T370" s="1"/>
      <c r="U370" s="1"/>
      <c r="V370" s="1"/>
      <c r="W370" s="1"/>
      <c r="X370" s="1" t="s">
        <v>1734</v>
      </c>
    </row>
    <row r="371" spans="1:24">
      <c r="A371" s="1">
        <v>370</v>
      </c>
      <c r="B371" s="1" t="s">
        <v>2582</v>
      </c>
      <c r="C371" s="1" t="s">
        <v>2583</v>
      </c>
      <c r="D371" s="1" t="s">
        <v>2463</v>
      </c>
      <c r="E371" s="1" t="s">
        <v>2246</v>
      </c>
      <c r="F371" s="1" t="s">
        <v>1923</v>
      </c>
      <c r="G371" s="1" t="s">
        <v>1797</v>
      </c>
      <c r="H371" s="1">
        <v>2002</v>
      </c>
      <c r="I371" s="1" t="s">
        <v>2577</v>
      </c>
      <c r="J371" s="1" t="s">
        <v>1731</v>
      </c>
      <c r="K371" s="1" t="s">
        <v>2581</v>
      </c>
      <c r="L371" s="1" t="s">
        <v>1731</v>
      </c>
      <c r="M371" s="1" t="s">
        <v>1733</v>
      </c>
      <c r="N371" s="1">
        <v>29165.19</v>
      </c>
      <c r="O371" s="1">
        <v>29165.19</v>
      </c>
      <c r="P371" s="1">
        <v>29049</v>
      </c>
      <c r="Q371" s="1">
        <v>29165.19</v>
      </c>
      <c r="R371" s="1"/>
      <c r="S371" s="1"/>
      <c r="T371" s="1"/>
      <c r="U371" s="1"/>
      <c r="V371" s="1"/>
      <c r="W371" s="1"/>
      <c r="X371" s="1" t="s">
        <v>1734</v>
      </c>
    </row>
    <row r="372" spans="1:24">
      <c r="A372" s="1">
        <v>371</v>
      </c>
      <c r="B372" s="1" t="s">
        <v>2584</v>
      </c>
      <c r="C372" s="1" t="s">
        <v>2585</v>
      </c>
      <c r="D372" s="1" t="s">
        <v>2463</v>
      </c>
      <c r="E372" s="1" t="s">
        <v>2479</v>
      </c>
      <c r="F372" s="1" t="s">
        <v>1858</v>
      </c>
      <c r="G372" s="1" t="s">
        <v>1797</v>
      </c>
      <c r="H372" s="1">
        <v>2001</v>
      </c>
      <c r="I372" s="1" t="s">
        <v>2586</v>
      </c>
      <c r="J372" s="1" t="s">
        <v>2573</v>
      </c>
      <c r="K372" s="1" t="s">
        <v>2574</v>
      </c>
      <c r="L372" s="1" t="s">
        <v>1741</v>
      </c>
      <c r="M372" s="1" t="s">
        <v>1733</v>
      </c>
      <c r="N372" s="1">
        <v>3615.35</v>
      </c>
      <c r="O372" s="1">
        <v>9258.58</v>
      </c>
      <c r="P372" s="1">
        <v>5800</v>
      </c>
      <c r="Q372" s="1">
        <v>9258.58</v>
      </c>
      <c r="R372" s="1"/>
      <c r="S372" s="1"/>
      <c r="T372" s="1"/>
      <c r="U372" s="1"/>
      <c r="V372" s="1"/>
      <c r="W372" s="1"/>
      <c r="X372" s="1" t="s">
        <v>1827</v>
      </c>
    </row>
    <row r="373" spans="1:24">
      <c r="A373" s="1">
        <v>372</v>
      </c>
      <c r="B373" s="1" t="s">
        <v>2587</v>
      </c>
      <c r="C373" s="1" t="s">
        <v>2588</v>
      </c>
      <c r="D373" s="1" t="s">
        <v>2463</v>
      </c>
      <c r="E373" s="1" t="s">
        <v>2184</v>
      </c>
      <c r="F373" s="1" t="s">
        <v>1851</v>
      </c>
      <c r="G373" s="1" t="s">
        <v>1797</v>
      </c>
      <c r="H373" s="1">
        <v>2006</v>
      </c>
      <c r="I373" s="1" t="s">
        <v>2589</v>
      </c>
      <c r="J373" s="1" t="s">
        <v>1731</v>
      </c>
      <c r="K373" s="1" t="s">
        <v>2590</v>
      </c>
      <c r="L373" s="1" t="s">
        <v>1741</v>
      </c>
      <c r="M373" s="1" t="s">
        <v>1733</v>
      </c>
      <c r="N373" s="1">
        <v>1173136</v>
      </c>
      <c r="O373" s="1">
        <v>1173136</v>
      </c>
      <c r="P373" s="1">
        <v>1151761</v>
      </c>
      <c r="Q373" s="1">
        <v>1173136</v>
      </c>
      <c r="R373" s="1"/>
      <c r="S373" s="1"/>
      <c r="T373" s="1"/>
      <c r="U373" s="1"/>
      <c r="V373" s="1"/>
      <c r="W373" s="1"/>
      <c r="X373" s="1" t="s">
        <v>1827</v>
      </c>
    </row>
    <row r="374" spans="1:24">
      <c r="A374" s="1">
        <v>373</v>
      </c>
      <c r="B374" s="1" t="s">
        <v>2591</v>
      </c>
      <c r="C374" s="1" t="s">
        <v>2592</v>
      </c>
      <c r="D374" s="1" t="s">
        <v>2463</v>
      </c>
      <c r="E374" s="1" t="s">
        <v>1850</v>
      </c>
      <c r="F374" s="1" t="s">
        <v>1851</v>
      </c>
      <c r="G374" s="1" t="s">
        <v>1797</v>
      </c>
      <c r="H374" s="1">
        <v>2006</v>
      </c>
      <c r="I374" s="1" t="s">
        <v>2593</v>
      </c>
      <c r="J374" s="1" t="s">
        <v>1731</v>
      </c>
      <c r="K374" s="1" t="s">
        <v>2594</v>
      </c>
      <c r="L374" s="1" t="s">
        <v>1741</v>
      </c>
      <c r="M374" s="1" t="s">
        <v>1733</v>
      </c>
      <c r="N374" s="1">
        <v>4203669</v>
      </c>
      <c r="O374" s="1">
        <v>4198055</v>
      </c>
      <c r="P374" s="1">
        <v>4245819</v>
      </c>
      <c r="Q374" s="1">
        <v>4198055</v>
      </c>
      <c r="R374" s="1"/>
      <c r="S374" s="1"/>
      <c r="T374" s="1"/>
      <c r="U374" s="1"/>
      <c r="V374" s="1"/>
      <c r="W374" s="1"/>
      <c r="X374" s="1" t="s">
        <v>1827</v>
      </c>
    </row>
    <row r="375" spans="1:24">
      <c r="A375" s="1">
        <v>374</v>
      </c>
      <c r="B375" s="1" t="s">
        <v>2595</v>
      </c>
      <c r="C375" s="1" t="s">
        <v>2596</v>
      </c>
      <c r="D375" s="1" t="s">
        <v>2463</v>
      </c>
      <c r="E375" s="1" t="s">
        <v>2597</v>
      </c>
      <c r="F375" s="1" t="s">
        <v>1923</v>
      </c>
      <c r="G375" s="1" t="s">
        <v>1797</v>
      </c>
      <c r="H375" s="1">
        <v>2006</v>
      </c>
      <c r="I375" s="1" t="s">
        <v>2598</v>
      </c>
      <c r="J375" s="1" t="s">
        <v>2599</v>
      </c>
      <c r="K375" s="1" t="s">
        <v>2600</v>
      </c>
      <c r="L375" s="1" t="s">
        <v>1741</v>
      </c>
      <c r="M375" s="1" t="s">
        <v>1733</v>
      </c>
      <c r="N375" s="1">
        <v>614003.69999999995</v>
      </c>
      <c r="O375" s="1">
        <v>1242432</v>
      </c>
      <c r="P375" s="1">
        <v>635935</v>
      </c>
      <c r="Q375" s="1">
        <v>1242432</v>
      </c>
      <c r="R375" s="1"/>
      <c r="S375" s="1"/>
      <c r="T375" s="1"/>
      <c r="U375" s="1"/>
      <c r="V375" s="1"/>
      <c r="W375" s="1"/>
      <c r="X375" s="1" t="s">
        <v>1734</v>
      </c>
    </row>
    <row r="376" spans="1:24">
      <c r="A376" s="1">
        <v>375</v>
      </c>
      <c r="B376" s="1" t="s">
        <v>2601</v>
      </c>
      <c r="C376" s="1" t="s">
        <v>2602</v>
      </c>
      <c r="D376" s="1" t="s">
        <v>2463</v>
      </c>
      <c r="E376" s="1" t="s">
        <v>2597</v>
      </c>
      <c r="F376" s="1" t="s">
        <v>1923</v>
      </c>
      <c r="G376" s="1" t="s">
        <v>1797</v>
      </c>
      <c r="H376" s="1">
        <v>2006</v>
      </c>
      <c r="I376" s="1" t="s">
        <v>2603</v>
      </c>
      <c r="J376" s="1" t="s">
        <v>1731</v>
      </c>
      <c r="K376" s="1" t="s">
        <v>2306</v>
      </c>
      <c r="L376" s="1" t="s">
        <v>1731</v>
      </c>
      <c r="M376" s="1" t="s">
        <v>1733</v>
      </c>
      <c r="N376" s="1">
        <v>439236.5</v>
      </c>
      <c r="O376" s="1">
        <v>439236.5</v>
      </c>
      <c r="P376" s="1">
        <v>440493</v>
      </c>
      <c r="Q376" s="1">
        <v>439236.5</v>
      </c>
      <c r="R376" s="1"/>
      <c r="S376" s="1"/>
      <c r="T376" s="1"/>
      <c r="U376" s="1"/>
      <c r="V376" s="1"/>
      <c r="W376" s="1"/>
      <c r="X376" s="1" t="s">
        <v>1734</v>
      </c>
    </row>
    <row r="377" spans="1:24">
      <c r="A377" s="1">
        <v>376</v>
      </c>
      <c r="B377" s="1" t="s">
        <v>2604</v>
      </c>
      <c r="C377" s="1" t="s">
        <v>2605</v>
      </c>
      <c r="D377" s="1" t="s">
        <v>2463</v>
      </c>
      <c r="E377" s="1" t="s">
        <v>2597</v>
      </c>
      <c r="F377" s="1" t="s">
        <v>1923</v>
      </c>
      <c r="G377" s="1" t="s">
        <v>1797</v>
      </c>
      <c r="H377" s="1">
        <v>2006</v>
      </c>
      <c r="I377" s="1" t="s">
        <v>2606</v>
      </c>
      <c r="J377" s="1" t="s">
        <v>1731</v>
      </c>
      <c r="K377" s="1" t="s">
        <v>2607</v>
      </c>
      <c r="L377" s="1" t="s">
        <v>1741</v>
      </c>
      <c r="M377" s="1" t="s">
        <v>1733</v>
      </c>
      <c r="N377" s="1">
        <v>3143529</v>
      </c>
      <c r="O377" s="1">
        <v>3143529</v>
      </c>
      <c r="P377" s="1">
        <v>3172978</v>
      </c>
      <c r="Q377" s="1">
        <v>3143529</v>
      </c>
      <c r="R377" s="1"/>
      <c r="S377" s="1"/>
      <c r="T377" s="1"/>
      <c r="U377" s="1"/>
      <c r="V377" s="1"/>
      <c r="W377" s="1"/>
      <c r="X377" s="1" t="s">
        <v>1734</v>
      </c>
    </row>
    <row r="378" spans="1:24">
      <c r="A378" s="1">
        <v>377</v>
      </c>
      <c r="B378" s="1" t="s">
        <v>2608</v>
      </c>
      <c r="C378" s="1" t="s">
        <v>2609</v>
      </c>
      <c r="D378" s="1" t="s">
        <v>2463</v>
      </c>
      <c r="E378" s="1" t="s">
        <v>2597</v>
      </c>
      <c r="F378" s="1" t="s">
        <v>1923</v>
      </c>
      <c r="G378" s="1" t="s">
        <v>1797</v>
      </c>
      <c r="H378" s="1">
        <v>2006</v>
      </c>
      <c r="I378" s="1" t="s">
        <v>2610</v>
      </c>
      <c r="J378" s="1" t="s">
        <v>1731</v>
      </c>
      <c r="K378" s="1" t="s">
        <v>2607</v>
      </c>
      <c r="L378" s="1" t="s">
        <v>1741</v>
      </c>
      <c r="M378" s="1" t="s">
        <v>1733</v>
      </c>
      <c r="N378" s="1">
        <v>3610013</v>
      </c>
      <c r="O378" s="1">
        <v>3610013</v>
      </c>
      <c r="P378" s="1">
        <v>3612914</v>
      </c>
      <c r="Q378" s="1">
        <v>3610013</v>
      </c>
      <c r="R378" s="1"/>
      <c r="S378" s="1"/>
      <c r="T378" s="1"/>
      <c r="U378" s="1"/>
      <c r="V378" s="1"/>
      <c r="W378" s="1"/>
      <c r="X378" s="1" t="s">
        <v>1734</v>
      </c>
    </row>
    <row r="379" spans="1:24">
      <c r="A379" s="1">
        <v>378</v>
      </c>
      <c r="B379" s="1" t="s">
        <v>2611</v>
      </c>
      <c r="C379" s="1" t="s">
        <v>2612</v>
      </c>
      <c r="D379" s="1" t="s">
        <v>2463</v>
      </c>
      <c r="E379" s="1" t="s">
        <v>1727</v>
      </c>
      <c r="F379" s="1" t="s">
        <v>1728</v>
      </c>
      <c r="G379" s="1" t="s">
        <v>1797</v>
      </c>
      <c r="H379" s="1">
        <v>2006</v>
      </c>
      <c r="I379" s="1" t="s">
        <v>2613</v>
      </c>
      <c r="J379" s="1" t="s">
        <v>1731</v>
      </c>
      <c r="K379" s="1" t="s">
        <v>1853</v>
      </c>
      <c r="L379" s="1" t="s">
        <v>1731</v>
      </c>
      <c r="M379" s="1" t="s">
        <v>1733</v>
      </c>
      <c r="N379" s="1">
        <v>1679624</v>
      </c>
      <c r="O379" s="1">
        <v>1679624</v>
      </c>
      <c r="P379" s="1">
        <v>1679280</v>
      </c>
      <c r="Q379" s="1">
        <v>1679624</v>
      </c>
      <c r="R379" s="1"/>
      <c r="S379" s="1"/>
      <c r="T379" s="1"/>
      <c r="U379" s="1"/>
      <c r="V379" s="1"/>
      <c r="W379" s="1"/>
      <c r="X379" s="1" t="s">
        <v>1734</v>
      </c>
    </row>
    <row r="380" spans="1:24">
      <c r="A380" s="1">
        <v>379</v>
      </c>
      <c r="B380" s="1" t="s">
        <v>2614</v>
      </c>
      <c r="C380" s="1" t="s">
        <v>2615</v>
      </c>
      <c r="D380" s="1" t="s">
        <v>2463</v>
      </c>
      <c r="E380" s="1" t="s">
        <v>2180</v>
      </c>
      <c r="F380" s="1" t="s">
        <v>1823</v>
      </c>
      <c r="G380" s="1" t="s">
        <v>1797</v>
      </c>
      <c r="H380" s="1">
        <v>2010</v>
      </c>
      <c r="I380" s="1" t="s">
        <v>2616</v>
      </c>
      <c r="J380" s="1" t="s">
        <v>1731</v>
      </c>
      <c r="K380" s="1" t="s">
        <v>2617</v>
      </c>
      <c r="L380" s="1" t="s">
        <v>1731</v>
      </c>
      <c r="M380" s="1" t="s">
        <v>1733</v>
      </c>
      <c r="N380" s="1">
        <v>6369.16</v>
      </c>
      <c r="O380" s="1">
        <v>6369.16</v>
      </c>
      <c r="P380" s="1">
        <v>6367.27</v>
      </c>
      <c r="Q380" s="1">
        <v>6369.16</v>
      </c>
      <c r="R380" s="1"/>
      <c r="S380" s="1"/>
      <c r="T380" s="1"/>
      <c r="U380" s="1"/>
      <c r="V380" s="1"/>
      <c r="W380" s="1"/>
      <c r="X380" s="1" t="s">
        <v>1827</v>
      </c>
    </row>
    <row r="381" spans="1:24">
      <c r="A381" s="1">
        <v>380</v>
      </c>
      <c r="B381" s="1" t="s">
        <v>2618</v>
      </c>
      <c r="C381" s="1" t="s">
        <v>2619</v>
      </c>
      <c r="D381" s="1" t="s">
        <v>2463</v>
      </c>
      <c r="E381" s="1" t="s">
        <v>2479</v>
      </c>
      <c r="F381" s="1" t="s">
        <v>1858</v>
      </c>
      <c r="G381" s="1" t="s">
        <v>1797</v>
      </c>
      <c r="H381" s="1">
        <v>2010</v>
      </c>
      <c r="I381" s="1" t="s">
        <v>2620</v>
      </c>
      <c r="J381" s="1" t="s">
        <v>1731</v>
      </c>
      <c r="K381" s="1" t="s">
        <v>2621</v>
      </c>
      <c r="L381" s="1" t="s">
        <v>1731</v>
      </c>
      <c r="M381" s="1" t="s">
        <v>1733</v>
      </c>
      <c r="N381" s="1">
        <v>65347.66</v>
      </c>
      <c r="O381" s="1">
        <v>65347.66</v>
      </c>
      <c r="P381" s="1">
        <v>65181.94</v>
      </c>
      <c r="Q381" s="1">
        <v>65347.66</v>
      </c>
      <c r="R381" s="1"/>
      <c r="S381" s="1"/>
      <c r="T381" s="1"/>
      <c r="U381" s="1"/>
      <c r="V381" s="1"/>
      <c r="W381" s="1"/>
      <c r="X381" s="1" t="s">
        <v>1827</v>
      </c>
    </row>
    <row r="382" spans="1:24">
      <c r="A382" s="1">
        <v>381</v>
      </c>
      <c r="B382" s="1" t="s">
        <v>2622</v>
      </c>
      <c r="C382" s="1" t="s">
        <v>2623</v>
      </c>
      <c r="D382" s="1" t="s">
        <v>2463</v>
      </c>
      <c r="E382" s="1" t="s">
        <v>2180</v>
      </c>
      <c r="F382" s="1" t="s">
        <v>1823</v>
      </c>
      <c r="G382" s="1" t="s">
        <v>1797</v>
      </c>
      <c r="H382" s="1">
        <v>2016</v>
      </c>
      <c r="I382" s="1" t="s">
        <v>2624</v>
      </c>
      <c r="J382" s="1" t="s">
        <v>1731</v>
      </c>
      <c r="K382" s="1" t="s">
        <v>2625</v>
      </c>
      <c r="L382" s="1" t="s">
        <v>1731</v>
      </c>
      <c r="M382" s="1" t="s">
        <v>1733</v>
      </c>
      <c r="N382" s="1">
        <v>4035.91</v>
      </c>
      <c r="O382" s="1">
        <v>4035.91</v>
      </c>
      <c r="P382" s="1">
        <v>4033.94</v>
      </c>
      <c r="Q382" s="1">
        <v>4035.91</v>
      </c>
      <c r="R382" s="1"/>
      <c r="S382" s="1"/>
      <c r="T382" s="1"/>
      <c r="U382" s="1"/>
      <c r="V382" s="1"/>
      <c r="W382" s="1"/>
      <c r="X382" s="1" t="s">
        <v>1827</v>
      </c>
    </row>
    <row r="383" spans="1:24">
      <c r="A383" s="1">
        <v>382</v>
      </c>
      <c r="B383" s="1" t="s">
        <v>2626</v>
      </c>
      <c r="C383" s="1" t="s">
        <v>2627</v>
      </c>
      <c r="D383" s="1" t="s">
        <v>2463</v>
      </c>
      <c r="E383" s="1" t="s">
        <v>2180</v>
      </c>
      <c r="F383" s="1" t="s">
        <v>1823</v>
      </c>
      <c r="G383" s="1" t="s">
        <v>1797</v>
      </c>
      <c r="H383" s="1">
        <v>2016</v>
      </c>
      <c r="I383" s="1" t="s">
        <v>2628</v>
      </c>
      <c r="J383" s="1" t="s">
        <v>1731</v>
      </c>
      <c r="K383" s="1" t="s">
        <v>2264</v>
      </c>
      <c r="L383" s="1" t="s">
        <v>1731</v>
      </c>
      <c r="M383" s="1" t="s">
        <v>1733</v>
      </c>
      <c r="N383" s="1">
        <v>338.88</v>
      </c>
      <c r="O383" s="1">
        <v>338.88</v>
      </c>
      <c r="P383" s="1">
        <v>339.28</v>
      </c>
      <c r="Q383" s="1">
        <v>338.88</v>
      </c>
      <c r="R383" s="1"/>
      <c r="S383" s="1"/>
      <c r="T383" s="1"/>
      <c r="U383" s="1"/>
      <c r="V383" s="1"/>
      <c r="W383" s="1"/>
      <c r="X383" s="1" t="s">
        <v>1827</v>
      </c>
    </row>
    <row r="384" spans="1:24">
      <c r="A384" s="1">
        <v>383</v>
      </c>
      <c r="B384" s="1" t="s">
        <v>2629</v>
      </c>
      <c r="C384" s="1" t="s">
        <v>2630</v>
      </c>
      <c r="D384" s="1" t="s">
        <v>2463</v>
      </c>
      <c r="E384" s="1" t="s">
        <v>2246</v>
      </c>
      <c r="F384" s="1" t="s">
        <v>1923</v>
      </c>
      <c r="G384" s="1" t="s">
        <v>1797</v>
      </c>
      <c r="H384" s="1">
        <v>2016</v>
      </c>
      <c r="I384" s="1" t="s">
        <v>2624</v>
      </c>
      <c r="J384" s="1" t="s">
        <v>1731</v>
      </c>
      <c r="K384" s="1" t="s">
        <v>2625</v>
      </c>
      <c r="L384" s="1" t="s">
        <v>1731</v>
      </c>
      <c r="M384" s="1" t="s">
        <v>1733</v>
      </c>
      <c r="N384" s="1">
        <v>22968.55</v>
      </c>
      <c r="O384" s="1">
        <v>22968.55</v>
      </c>
      <c r="P384" s="1">
        <v>22956.880000000001</v>
      </c>
      <c r="Q384" s="1">
        <v>22968.55</v>
      </c>
      <c r="R384" s="1"/>
      <c r="S384" s="1"/>
      <c r="T384" s="1"/>
      <c r="U384" s="1"/>
      <c r="V384" s="1"/>
      <c r="W384" s="1"/>
      <c r="X384" s="1" t="s">
        <v>1734</v>
      </c>
    </row>
    <row r="385" spans="1:24">
      <c r="A385" s="1">
        <v>384</v>
      </c>
      <c r="B385" s="1" t="s">
        <v>2631</v>
      </c>
      <c r="C385" s="1" t="s">
        <v>2632</v>
      </c>
      <c r="D385" s="1" t="s">
        <v>2463</v>
      </c>
      <c r="E385" s="1" t="s">
        <v>2246</v>
      </c>
      <c r="F385" s="1" t="s">
        <v>1923</v>
      </c>
      <c r="G385" s="1" t="s">
        <v>1797</v>
      </c>
      <c r="H385" s="1">
        <v>2016</v>
      </c>
      <c r="I385" s="1" t="s">
        <v>2628</v>
      </c>
      <c r="J385" s="1" t="s">
        <v>1731</v>
      </c>
      <c r="K385" s="1" t="s">
        <v>2264</v>
      </c>
      <c r="L385" s="1" t="s">
        <v>1731</v>
      </c>
      <c r="M385" s="1" t="s">
        <v>1733</v>
      </c>
      <c r="N385" s="1">
        <v>7053.72</v>
      </c>
      <c r="O385" s="1">
        <v>7053.72</v>
      </c>
      <c r="P385" s="1">
        <v>7062.02</v>
      </c>
      <c r="Q385" s="1">
        <v>7053.72</v>
      </c>
      <c r="R385" s="1"/>
      <c r="S385" s="1"/>
      <c r="T385" s="1"/>
      <c r="U385" s="1"/>
      <c r="V385" s="1"/>
      <c r="W385" s="1"/>
      <c r="X385" s="1" t="s">
        <v>1734</v>
      </c>
    </row>
    <row r="386" spans="1:24">
      <c r="A386" s="1">
        <v>385</v>
      </c>
      <c r="B386" s="1" t="s">
        <v>2633</v>
      </c>
      <c r="C386" s="1" t="s">
        <v>2634</v>
      </c>
      <c r="D386" s="1" t="s">
        <v>2463</v>
      </c>
      <c r="E386" s="1" t="s">
        <v>1822</v>
      </c>
      <c r="F386" s="1" t="s">
        <v>1823</v>
      </c>
      <c r="G386" s="1" t="s">
        <v>1797</v>
      </c>
      <c r="H386" s="1">
        <v>2018</v>
      </c>
      <c r="I386" s="1" t="s">
        <v>2635</v>
      </c>
      <c r="J386" s="1" t="s">
        <v>1731</v>
      </c>
      <c r="K386" s="1" t="s">
        <v>2636</v>
      </c>
      <c r="L386" s="1" t="s">
        <v>1731</v>
      </c>
      <c r="M386" s="1" t="s">
        <v>1733</v>
      </c>
      <c r="N386" s="1">
        <v>256.37</v>
      </c>
      <c r="O386" s="1">
        <v>223.57</v>
      </c>
      <c r="P386" s="1">
        <v>265.58</v>
      </c>
      <c r="Q386" s="1">
        <v>223.57</v>
      </c>
      <c r="R386" s="1"/>
      <c r="S386" s="1"/>
      <c r="T386" s="1"/>
      <c r="U386" s="1"/>
      <c r="V386" s="1"/>
      <c r="W386" s="1">
        <v>32.81</v>
      </c>
      <c r="X386" s="1" t="s">
        <v>1827</v>
      </c>
    </row>
    <row r="387" spans="1:24">
      <c r="A387" s="1">
        <v>386</v>
      </c>
      <c r="B387" s="1" t="s">
        <v>2637</v>
      </c>
      <c r="C387" s="1" t="s">
        <v>2638</v>
      </c>
      <c r="D387" s="1" t="s">
        <v>2463</v>
      </c>
      <c r="E387" s="1" t="s">
        <v>2184</v>
      </c>
      <c r="F387" s="1" t="s">
        <v>1851</v>
      </c>
      <c r="G387" s="1" t="s">
        <v>1879</v>
      </c>
      <c r="H387" s="1">
        <v>1985</v>
      </c>
      <c r="I387" s="1" t="s">
        <v>2639</v>
      </c>
      <c r="J387" s="1" t="s">
        <v>1731</v>
      </c>
      <c r="K387" s="1" t="s">
        <v>2640</v>
      </c>
      <c r="L387" s="1" t="s">
        <v>1731</v>
      </c>
      <c r="M387" s="1" t="s">
        <v>1733</v>
      </c>
      <c r="N387" s="1">
        <v>276.24</v>
      </c>
      <c r="O387" s="1">
        <v>167.55</v>
      </c>
      <c r="P387" s="1">
        <v>111</v>
      </c>
      <c r="Q387" s="1">
        <v>167.55</v>
      </c>
      <c r="R387" s="1"/>
      <c r="S387" s="1"/>
      <c r="T387" s="1"/>
      <c r="U387" s="1"/>
      <c r="V387" s="1"/>
      <c r="W387" s="1">
        <v>113.77</v>
      </c>
      <c r="X387" s="1" t="s">
        <v>1827</v>
      </c>
    </row>
    <row r="388" spans="1:24">
      <c r="A388" s="1">
        <v>387</v>
      </c>
      <c r="B388" s="1" t="s">
        <v>2641</v>
      </c>
      <c r="C388" s="1" t="s">
        <v>2642</v>
      </c>
      <c r="D388" s="1" t="s">
        <v>2463</v>
      </c>
      <c r="E388" s="1" t="s">
        <v>2246</v>
      </c>
      <c r="F388" s="1" t="s">
        <v>1923</v>
      </c>
      <c r="G388" s="1" t="s">
        <v>1879</v>
      </c>
      <c r="H388" s="1">
        <v>1997</v>
      </c>
      <c r="I388" s="1" t="s">
        <v>2643</v>
      </c>
      <c r="J388" s="1" t="s">
        <v>1731</v>
      </c>
      <c r="K388" s="1" t="s">
        <v>2644</v>
      </c>
      <c r="L388" s="1" t="s">
        <v>1741</v>
      </c>
      <c r="M388" s="1" t="s">
        <v>1733</v>
      </c>
      <c r="N388" s="1">
        <v>873570.8</v>
      </c>
      <c r="O388" s="1">
        <v>873570.8</v>
      </c>
      <c r="P388" s="1">
        <v>806184</v>
      </c>
      <c r="Q388" s="1">
        <v>873570.8</v>
      </c>
      <c r="R388" s="1"/>
      <c r="S388" s="1"/>
      <c r="T388" s="1"/>
      <c r="U388" s="1"/>
      <c r="V388" s="1"/>
      <c r="W388" s="1"/>
      <c r="X388" s="1" t="s">
        <v>1734</v>
      </c>
    </row>
    <row r="389" spans="1:24">
      <c r="A389" s="1">
        <v>388</v>
      </c>
      <c r="B389" s="1" t="s">
        <v>2645</v>
      </c>
      <c r="C389" s="1" t="s">
        <v>2646</v>
      </c>
      <c r="D389" s="1" t="s">
        <v>2463</v>
      </c>
      <c r="E389" s="1" t="s">
        <v>1727</v>
      </c>
      <c r="F389" s="1" t="s">
        <v>1728</v>
      </c>
      <c r="G389" s="1" t="s">
        <v>1879</v>
      </c>
      <c r="H389" s="1">
        <v>1998</v>
      </c>
      <c r="I389" s="1" t="s">
        <v>2647</v>
      </c>
      <c r="J389" s="1" t="s">
        <v>1731</v>
      </c>
      <c r="K389" s="1" t="s">
        <v>2640</v>
      </c>
      <c r="L389" s="1" t="s">
        <v>1731</v>
      </c>
      <c r="M389" s="1" t="s">
        <v>1733</v>
      </c>
      <c r="N389" s="1">
        <v>21872.62</v>
      </c>
      <c r="O389" s="1">
        <v>21872.62</v>
      </c>
      <c r="P389" s="1">
        <v>21676</v>
      </c>
      <c r="Q389" s="1">
        <v>21872.62</v>
      </c>
      <c r="R389" s="1"/>
      <c r="S389" s="1"/>
      <c r="T389" s="1"/>
      <c r="U389" s="1"/>
      <c r="V389" s="1"/>
      <c r="W389" s="1"/>
      <c r="X389" s="1" t="s">
        <v>1734</v>
      </c>
    </row>
    <row r="390" spans="1:24">
      <c r="A390" s="1">
        <v>389</v>
      </c>
      <c r="B390" s="1" t="s">
        <v>2648</v>
      </c>
      <c r="C390" s="1" t="s">
        <v>2649</v>
      </c>
      <c r="D390" s="1" t="s">
        <v>2463</v>
      </c>
      <c r="E390" s="1" t="s">
        <v>2597</v>
      </c>
      <c r="F390" s="1" t="s">
        <v>1923</v>
      </c>
      <c r="G390" s="1" t="s">
        <v>1879</v>
      </c>
      <c r="H390" s="1">
        <v>2006</v>
      </c>
      <c r="I390" s="1" t="s">
        <v>2650</v>
      </c>
      <c r="J390" s="1" t="s">
        <v>1731</v>
      </c>
      <c r="K390" s="1" t="s">
        <v>2651</v>
      </c>
      <c r="L390" s="1" t="s">
        <v>1741</v>
      </c>
      <c r="M390" s="1" t="s">
        <v>1733</v>
      </c>
      <c r="N390" s="1">
        <v>2370303</v>
      </c>
      <c r="O390" s="1">
        <v>2370122</v>
      </c>
      <c r="P390" s="1">
        <v>2369400</v>
      </c>
      <c r="Q390" s="1">
        <v>2370122</v>
      </c>
      <c r="R390" s="1"/>
      <c r="S390" s="1"/>
      <c r="T390" s="1"/>
      <c r="U390" s="1"/>
      <c r="V390" s="1"/>
      <c r="W390" s="1"/>
      <c r="X390" s="1" t="s">
        <v>1734</v>
      </c>
    </row>
    <row r="391" spans="1:24">
      <c r="A391" s="1">
        <v>390</v>
      </c>
      <c r="B391" s="1" t="s">
        <v>2652</v>
      </c>
      <c r="C391" s="1" t="s">
        <v>2653</v>
      </c>
      <c r="D391" s="1" t="s">
        <v>2463</v>
      </c>
      <c r="E391" s="1" t="s">
        <v>1727</v>
      </c>
      <c r="F391" s="1" t="s">
        <v>1728</v>
      </c>
      <c r="G391" s="1" t="s">
        <v>1879</v>
      </c>
      <c r="H391" s="1">
        <v>2004</v>
      </c>
      <c r="I391" s="1" t="s">
        <v>2654</v>
      </c>
      <c r="J391" s="1" t="s">
        <v>1731</v>
      </c>
      <c r="K391" s="1" t="s">
        <v>2640</v>
      </c>
      <c r="L391" s="1" t="s">
        <v>1731</v>
      </c>
      <c r="M391" s="1" t="s">
        <v>1733</v>
      </c>
      <c r="N391" s="1">
        <v>148.52000000000001</v>
      </c>
      <c r="O391" s="1">
        <v>148.52000000000001</v>
      </c>
      <c r="P391" s="1">
        <v>136</v>
      </c>
      <c r="Q391" s="1">
        <v>148.52000000000001</v>
      </c>
      <c r="R391" s="1"/>
      <c r="S391" s="1"/>
      <c r="T391" s="1"/>
      <c r="U391" s="1"/>
      <c r="V391" s="1"/>
      <c r="W391" s="1"/>
      <c r="X391" s="1" t="s">
        <v>1734</v>
      </c>
    </row>
    <row r="392" spans="1:24">
      <c r="A392" s="1">
        <v>391</v>
      </c>
      <c r="B392" s="1" t="s">
        <v>2655</v>
      </c>
      <c r="C392" s="1" t="s">
        <v>2656</v>
      </c>
      <c r="D392" s="1" t="s">
        <v>2463</v>
      </c>
      <c r="E392" s="1" t="s">
        <v>2479</v>
      </c>
      <c r="F392" s="1" t="s">
        <v>1858</v>
      </c>
      <c r="G392" s="1" t="s">
        <v>1766</v>
      </c>
      <c r="H392" s="1">
        <v>2002</v>
      </c>
      <c r="I392" s="1" t="s">
        <v>2657</v>
      </c>
      <c r="J392" s="1" t="s">
        <v>2658</v>
      </c>
      <c r="K392" s="1" t="s">
        <v>2659</v>
      </c>
      <c r="L392" s="1" t="s">
        <v>1741</v>
      </c>
      <c r="M392" s="1" t="s">
        <v>1733</v>
      </c>
      <c r="N392" s="1">
        <v>100412.3</v>
      </c>
      <c r="O392" s="1">
        <v>301236.8</v>
      </c>
      <c r="P392" s="1">
        <v>88928.88</v>
      </c>
      <c r="Q392" s="1"/>
      <c r="R392" s="1"/>
      <c r="S392" s="1">
        <v>301236.8</v>
      </c>
      <c r="T392" s="1"/>
      <c r="U392" s="1"/>
      <c r="V392" s="1"/>
      <c r="W392" s="1"/>
      <c r="X392" s="1" t="s">
        <v>1827</v>
      </c>
    </row>
    <row r="393" spans="1:24">
      <c r="A393" s="1">
        <v>392</v>
      </c>
      <c r="B393" s="1" t="s">
        <v>2660</v>
      </c>
      <c r="C393" s="1" t="s">
        <v>2661</v>
      </c>
      <c r="D393" s="1" t="s">
        <v>2463</v>
      </c>
      <c r="E393" s="1" t="s">
        <v>2479</v>
      </c>
      <c r="F393" s="1" t="s">
        <v>1858</v>
      </c>
      <c r="G393" s="1" t="s">
        <v>1766</v>
      </c>
      <c r="H393" s="1">
        <v>2001</v>
      </c>
      <c r="I393" s="1" t="s">
        <v>2662</v>
      </c>
      <c r="J393" s="1" t="s">
        <v>1731</v>
      </c>
      <c r="K393" s="1" t="s">
        <v>2663</v>
      </c>
      <c r="L393" s="1" t="s">
        <v>1741</v>
      </c>
      <c r="M393" s="1" t="s">
        <v>1733</v>
      </c>
      <c r="N393" s="1">
        <v>10750.15</v>
      </c>
      <c r="O393" s="1">
        <v>10750.15</v>
      </c>
      <c r="P393" s="1">
        <v>9930.92</v>
      </c>
      <c r="Q393" s="1"/>
      <c r="R393" s="1"/>
      <c r="S393" s="1">
        <v>10750.15</v>
      </c>
      <c r="T393" s="1"/>
      <c r="U393" s="1"/>
      <c r="V393" s="1"/>
      <c r="W393" s="1"/>
      <c r="X393" s="1" t="s">
        <v>1827</v>
      </c>
    </row>
    <row r="394" spans="1:24">
      <c r="A394" s="1">
        <v>393</v>
      </c>
      <c r="B394" s="1" t="s">
        <v>2664</v>
      </c>
      <c r="C394" s="1" t="s">
        <v>2665</v>
      </c>
      <c r="D394" s="1" t="s">
        <v>2463</v>
      </c>
      <c r="E394" s="1" t="s">
        <v>1822</v>
      </c>
      <c r="F394" s="1" t="s">
        <v>1823</v>
      </c>
      <c r="G394" s="1" t="s">
        <v>1766</v>
      </c>
      <c r="H394" s="1">
        <v>2000</v>
      </c>
      <c r="I394" s="1" t="s">
        <v>2666</v>
      </c>
      <c r="J394" s="1" t="s">
        <v>1731</v>
      </c>
      <c r="K394" s="1" t="s">
        <v>2667</v>
      </c>
      <c r="L394" s="1" t="s">
        <v>1741</v>
      </c>
      <c r="M394" s="1" t="s">
        <v>1733</v>
      </c>
      <c r="N394" s="1">
        <v>32548.49</v>
      </c>
      <c r="O394" s="1">
        <v>32548.49</v>
      </c>
      <c r="P394" s="1">
        <v>32150</v>
      </c>
      <c r="Q394" s="1"/>
      <c r="R394" s="1"/>
      <c r="S394" s="1">
        <v>32548.49</v>
      </c>
      <c r="T394" s="1"/>
      <c r="U394" s="1"/>
      <c r="V394" s="1"/>
      <c r="W394" s="1"/>
      <c r="X394" s="1" t="s">
        <v>1827</v>
      </c>
    </row>
    <row r="395" spans="1:24">
      <c r="A395" s="1">
        <v>394</v>
      </c>
      <c r="B395" s="1" t="s">
        <v>2668</v>
      </c>
      <c r="C395" s="1" t="s">
        <v>2669</v>
      </c>
      <c r="D395" s="1" t="s">
        <v>2463</v>
      </c>
      <c r="E395" s="1" t="s">
        <v>1727</v>
      </c>
      <c r="F395" s="1" t="s">
        <v>1728</v>
      </c>
      <c r="G395" s="1" t="s">
        <v>1766</v>
      </c>
      <c r="H395" s="1">
        <v>1999</v>
      </c>
      <c r="I395" s="1" t="s">
        <v>2670</v>
      </c>
      <c r="J395" s="1" t="s">
        <v>1731</v>
      </c>
      <c r="K395" s="1" t="s">
        <v>2671</v>
      </c>
      <c r="L395" s="1" t="s">
        <v>1731</v>
      </c>
      <c r="M395" s="1" t="s">
        <v>1733</v>
      </c>
      <c r="N395" s="1">
        <v>15596.92</v>
      </c>
      <c r="O395" s="1">
        <v>15596.92</v>
      </c>
      <c r="P395" s="1">
        <v>15821.5</v>
      </c>
      <c r="Q395" s="1"/>
      <c r="R395" s="1"/>
      <c r="S395" s="1">
        <v>15596.92</v>
      </c>
      <c r="T395" s="1"/>
      <c r="U395" s="1"/>
      <c r="V395" s="1"/>
      <c r="W395" s="1"/>
      <c r="X395" s="1" t="s">
        <v>1734</v>
      </c>
    </row>
    <row r="396" spans="1:24">
      <c r="A396" s="1">
        <v>395</v>
      </c>
      <c r="B396" s="1" t="s">
        <v>2672</v>
      </c>
      <c r="C396" s="1" t="s">
        <v>2673</v>
      </c>
      <c r="D396" s="1" t="s">
        <v>2463</v>
      </c>
      <c r="E396" s="1" t="s">
        <v>1727</v>
      </c>
      <c r="F396" s="1" t="s">
        <v>1728</v>
      </c>
      <c r="G396" s="1" t="s">
        <v>1766</v>
      </c>
      <c r="H396" s="1">
        <v>1999</v>
      </c>
      <c r="I396" s="1" t="s">
        <v>2674</v>
      </c>
      <c r="J396" s="1" t="s">
        <v>1731</v>
      </c>
      <c r="K396" s="1" t="s">
        <v>2675</v>
      </c>
      <c r="L396" s="1" t="s">
        <v>1731</v>
      </c>
      <c r="M396" s="1" t="s">
        <v>1733</v>
      </c>
      <c r="N396" s="1">
        <v>63858.34</v>
      </c>
      <c r="O396" s="1">
        <v>63858.34</v>
      </c>
      <c r="P396" s="1">
        <v>50370</v>
      </c>
      <c r="Q396" s="1"/>
      <c r="R396" s="1"/>
      <c r="S396" s="1">
        <v>63858.34</v>
      </c>
      <c r="T396" s="1"/>
      <c r="U396" s="1"/>
      <c r="V396" s="1"/>
      <c r="W396" s="1"/>
      <c r="X396" s="1" t="s">
        <v>1734</v>
      </c>
    </row>
    <row r="397" spans="1:24">
      <c r="A397" s="1">
        <v>396</v>
      </c>
      <c r="B397" s="1" t="s">
        <v>2676</v>
      </c>
      <c r="C397" s="1" t="s">
        <v>2677</v>
      </c>
      <c r="D397" s="1" t="s">
        <v>2463</v>
      </c>
      <c r="E397" s="1" t="s">
        <v>1727</v>
      </c>
      <c r="F397" s="1" t="s">
        <v>1728</v>
      </c>
      <c r="G397" s="1" t="s">
        <v>1766</v>
      </c>
      <c r="H397" s="1">
        <v>1997</v>
      </c>
      <c r="I397" s="1" t="s">
        <v>2678</v>
      </c>
      <c r="J397" s="1" t="s">
        <v>1731</v>
      </c>
      <c r="K397" s="1" t="s">
        <v>2679</v>
      </c>
      <c r="L397" s="1" t="s">
        <v>1731</v>
      </c>
      <c r="M397" s="1" t="s">
        <v>1733</v>
      </c>
      <c r="N397" s="1">
        <v>111881.5</v>
      </c>
      <c r="O397" s="1">
        <v>111881.5</v>
      </c>
      <c r="P397" s="1">
        <v>121417.5</v>
      </c>
      <c r="Q397" s="1"/>
      <c r="R397" s="1"/>
      <c r="S397" s="1">
        <v>111881.5</v>
      </c>
      <c r="T397" s="1"/>
      <c r="U397" s="1"/>
      <c r="V397" s="1"/>
      <c r="W397" s="1"/>
      <c r="X397" s="1" t="s">
        <v>1734</v>
      </c>
    </row>
    <row r="398" spans="1:24">
      <c r="A398" s="1">
        <v>397</v>
      </c>
      <c r="B398" s="1" t="s">
        <v>2680</v>
      </c>
      <c r="C398" s="1" t="s">
        <v>2681</v>
      </c>
      <c r="D398" s="1" t="s">
        <v>2463</v>
      </c>
      <c r="E398" s="1" t="s">
        <v>1727</v>
      </c>
      <c r="F398" s="1" t="s">
        <v>1728</v>
      </c>
      <c r="G398" s="1" t="s">
        <v>1766</v>
      </c>
      <c r="H398" s="1">
        <v>2000</v>
      </c>
      <c r="I398" s="1" t="s">
        <v>2682</v>
      </c>
      <c r="J398" s="1" t="s">
        <v>1731</v>
      </c>
      <c r="K398" s="1" t="s">
        <v>2683</v>
      </c>
      <c r="L398" s="1" t="s">
        <v>1731</v>
      </c>
      <c r="M398" s="1" t="s">
        <v>2372</v>
      </c>
      <c r="N398" s="1">
        <v>308328</v>
      </c>
      <c r="O398" s="1">
        <v>0</v>
      </c>
      <c r="P398" s="1">
        <v>308328</v>
      </c>
      <c r="Q398" s="1"/>
      <c r="R398" s="1"/>
      <c r="S398" s="1"/>
      <c r="T398" s="1"/>
      <c r="U398" s="1"/>
      <c r="V398" s="1"/>
      <c r="W398" s="1"/>
      <c r="X398" s="1" t="s">
        <v>1734</v>
      </c>
    </row>
    <row r="399" spans="1:24">
      <c r="A399" s="1">
        <v>398</v>
      </c>
      <c r="B399" s="1" t="s">
        <v>2684</v>
      </c>
      <c r="C399" s="1" t="s">
        <v>2685</v>
      </c>
      <c r="D399" s="1" t="s">
        <v>2463</v>
      </c>
      <c r="E399" s="1" t="s">
        <v>1727</v>
      </c>
      <c r="F399" s="1" t="s">
        <v>1728</v>
      </c>
      <c r="G399" s="1" t="s">
        <v>1766</v>
      </c>
      <c r="H399" s="1">
        <v>1997</v>
      </c>
      <c r="I399" s="1" t="s">
        <v>2686</v>
      </c>
      <c r="J399" s="1" t="s">
        <v>1731</v>
      </c>
      <c r="K399" s="1" t="s">
        <v>2687</v>
      </c>
      <c r="L399" s="1" t="s">
        <v>1731</v>
      </c>
      <c r="M399" s="1" t="s">
        <v>1733</v>
      </c>
      <c r="N399" s="1">
        <v>1569996</v>
      </c>
      <c r="O399" s="1">
        <v>1569996</v>
      </c>
      <c r="P399" s="1">
        <v>1678000</v>
      </c>
      <c r="Q399" s="1"/>
      <c r="R399" s="1"/>
      <c r="S399" s="1">
        <v>1569996</v>
      </c>
      <c r="T399" s="1"/>
      <c r="U399" s="1"/>
      <c r="V399" s="1"/>
      <c r="W399" s="1"/>
      <c r="X399" s="1" t="s">
        <v>1734</v>
      </c>
    </row>
    <row r="400" spans="1:24">
      <c r="A400" s="1">
        <v>399</v>
      </c>
      <c r="B400" s="1" t="s">
        <v>2688</v>
      </c>
      <c r="C400" s="1" t="s">
        <v>2689</v>
      </c>
      <c r="D400" s="1" t="s">
        <v>2463</v>
      </c>
      <c r="E400" s="1" t="s">
        <v>2479</v>
      </c>
      <c r="F400" s="1" t="s">
        <v>1858</v>
      </c>
      <c r="G400" s="1" t="s">
        <v>2153</v>
      </c>
      <c r="H400" s="1">
        <v>1991</v>
      </c>
      <c r="I400" s="1" t="s">
        <v>2690</v>
      </c>
      <c r="J400" s="1" t="s">
        <v>1731</v>
      </c>
      <c r="K400" s="1" t="s">
        <v>2341</v>
      </c>
      <c r="L400" s="1" t="s">
        <v>1741</v>
      </c>
      <c r="M400" s="1" t="s">
        <v>1733</v>
      </c>
      <c r="N400" s="1">
        <v>242210.9</v>
      </c>
      <c r="O400" s="1">
        <v>0</v>
      </c>
      <c r="P400" s="1">
        <v>45237.9</v>
      </c>
      <c r="Q400" s="1"/>
      <c r="R400" s="1"/>
      <c r="S400" s="1"/>
      <c r="T400" s="1"/>
      <c r="U400" s="1"/>
      <c r="V400" s="1"/>
      <c r="W400" s="1">
        <v>45129.02</v>
      </c>
      <c r="X400" s="1" t="s">
        <v>1827</v>
      </c>
    </row>
    <row r="401" spans="1:24">
      <c r="A401" s="1">
        <v>400</v>
      </c>
      <c r="B401" s="1" t="s">
        <v>2691</v>
      </c>
      <c r="C401" s="1" t="s">
        <v>2692</v>
      </c>
      <c r="D401" s="1" t="s">
        <v>2463</v>
      </c>
      <c r="E401" s="1" t="s">
        <v>1727</v>
      </c>
      <c r="F401" s="1" t="s">
        <v>1728</v>
      </c>
      <c r="G401" s="1" t="s">
        <v>1854</v>
      </c>
      <c r="H401" s="1">
        <v>1990</v>
      </c>
      <c r="I401" s="1" t="s">
        <v>2693</v>
      </c>
      <c r="J401" s="1" t="s">
        <v>1731</v>
      </c>
      <c r="K401" s="1" t="s">
        <v>2694</v>
      </c>
      <c r="L401" s="1" t="s">
        <v>1731</v>
      </c>
      <c r="M401" s="1" t="s">
        <v>1733</v>
      </c>
      <c r="N401" s="1">
        <v>30238.28</v>
      </c>
      <c r="O401" s="1">
        <v>30238.28</v>
      </c>
      <c r="P401" s="1">
        <v>32690</v>
      </c>
      <c r="Q401" s="1"/>
      <c r="R401" s="1">
        <v>30238.28</v>
      </c>
      <c r="S401" s="1"/>
      <c r="T401" s="1"/>
      <c r="U401" s="1"/>
      <c r="V401" s="1"/>
      <c r="W401" s="1"/>
      <c r="X401" s="1" t="s">
        <v>1734</v>
      </c>
    </row>
    <row r="402" spans="1:24">
      <c r="A402" s="1">
        <v>401</v>
      </c>
      <c r="B402" s="1" t="s">
        <v>2695</v>
      </c>
      <c r="C402" s="1" t="s">
        <v>2696</v>
      </c>
      <c r="D402" s="1" t="s">
        <v>2463</v>
      </c>
      <c r="E402" s="1" t="s">
        <v>2479</v>
      </c>
      <c r="F402" s="1" t="s">
        <v>1858</v>
      </c>
      <c r="G402" s="1" t="s">
        <v>1854</v>
      </c>
      <c r="H402" s="1">
        <v>1999</v>
      </c>
      <c r="I402" s="1" t="s">
        <v>2697</v>
      </c>
      <c r="J402" s="1" t="s">
        <v>2698</v>
      </c>
      <c r="K402" s="1" t="s">
        <v>2699</v>
      </c>
      <c r="L402" s="1" t="s">
        <v>1741</v>
      </c>
      <c r="M402" s="1" t="s">
        <v>1733</v>
      </c>
      <c r="N402" s="1">
        <v>30214.91</v>
      </c>
      <c r="O402" s="1">
        <v>0</v>
      </c>
      <c r="P402" s="1">
        <v>3320</v>
      </c>
      <c r="Q402" s="1"/>
      <c r="R402" s="1"/>
      <c r="S402" s="1"/>
      <c r="T402" s="1"/>
      <c r="U402" s="1"/>
      <c r="V402" s="1"/>
      <c r="W402" s="1">
        <v>33931.050000000003</v>
      </c>
      <c r="X402" s="1" t="s">
        <v>1827</v>
      </c>
    </row>
    <row r="403" spans="1:24">
      <c r="A403" s="1">
        <v>402</v>
      </c>
      <c r="B403" s="1" t="s">
        <v>2700</v>
      </c>
      <c r="C403" s="1" t="s">
        <v>2701</v>
      </c>
      <c r="D403" s="1" t="s">
        <v>2463</v>
      </c>
      <c r="E403" s="1" t="s">
        <v>1727</v>
      </c>
      <c r="F403" s="1" t="s">
        <v>1728</v>
      </c>
      <c r="G403" s="1" t="s">
        <v>1854</v>
      </c>
      <c r="H403" s="1">
        <v>1998</v>
      </c>
      <c r="I403" s="1" t="s">
        <v>2702</v>
      </c>
      <c r="J403" s="1" t="s">
        <v>1731</v>
      </c>
      <c r="K403" s="1" t="s">
        <v>2703</v>
      </c>
      <c r="L403" s="1" t="s">
        <v>1731</v>
      </c>
      <c r="M403" s="1" t="s">
        <v>1733</v>
      </c>
      <c r="N403" s="1">
        <v>6453.16</v>
      </c>
      <c r="O403" s="1">
        <v>6453.16</v>
      </c>
      <c r="P403" s="1">
        <v>6448.29</v>
      </c>
      <c r="Q403" s="1"/>
      <c r="R403" s="1">
        <v>6453.16</v>
      </c>
      <c r="S403" s="1"/>
      <c r="T403" s="1"/>
      <c r="U403" s="1"/>
      <c r="V403" s="1"/>
      <c r="W403" s="1"/>
      <c r="X403" s="1" t="s">
        <v>1734</v>
      </c>
    </row>
    <row r="404" spans="1:24">
      <c r="A404" s="1">
        <v>403</v>
      </c>
      <c r="B404" s="1" t="s">
        <v>2704</v>
      </c>
      <c r="C404" s="1" t="s">
        <v>2705</v>
      </c>
      <c r="D404" s="1" t="s">
        <v>2463</v>
      </c>
      <c r="E404" s="1" t="s">
        <v>1727</v>
      </c>
      <c r="F404" s="1" t="s">
        <v>1728</v>
      </c>
      <c r="G404" s="1" t="s">
        <v>1854</v>
      </c>
      <c r="H404" s="1">
        <v>1998</v>
      </c>
      <c r="I404" s="1" t="s">
        <v>2706</v>
      </c>
      <c r="J404" s="1" t="s">
        <v>1731</v>
      </c>
      <c r="K404" s="1" t="s">
        <v>2707</v>
      </c>
      <c r="L404" s="1" t="s">
        <v>1731</v>
      </c>
      <c r="M404" s="1" t="s">
        <v>1733</v>
      </c>
      <c r="N404" s="1">
        <v>1691.1</v>
      </c>
      <c r="O404" s="1">
        <v>1671.91</v>
      </c>
      <c r="P404" s="1">
        <v>1884.46</v>
      </c>
      <c r="Q404" s="1"/>
      <c r="R404" s="1">
        <v>1671.91</v>
      </c>
      <c r="S404" s="1"/>
      <c r="T404" s="1"/>
      <c r="U404" s="1"/>
      <c r="V404" s="1"/>
      <c r="W404" s="1">
        <v>19.190000000000001</v>
      </c>
      <c r="X404" s="1" t="s">
        <v>1734</v>
      </c>
    </row>
    <row r="405" spans="1:24">
      <c r="A405" s="1">
        <v>404</v>
      </c>
      <c r="B405" s="1" t="s">
        <v>2708</v>
      </c>
      <c r="C405" s="1" t="s">
        <v>2709</v>
      </c>
      <c r="D405" s="1" t="s">
        <v>2463</v>
      </c>
      <c r="E405" s="1" t="s">
        <v>1727</v>
      </c>
      <c r="F405" s="1" t="s">
        <v>1728</v>
      </c>
      <c r="G405" s="1" t="s">
        <v>1854</v>
      </c>
      <c r="H405" s="1">
        <v>2019</v>
      </c>
      <c r="I405" s="1" t="s">
        <v>2706</v>
      </c>
      <c r="J405" s="1" t="s">
        <v>2710</v>
      </c>
      <c r="K405" s="1" t="s">
        <v>2711</v>
      </c>
      <c r="L405" s="1" t="s">
        <v>1731</v>
      </c>
      <c r="M405" s="1" t="s">
        <v>1733</v>
      </c>
      <c r="N405" s="1">
        <v>9022.17</v>
      </c>
      <c r="O405" s="1">
        <v>17114.22</v>
      </c>
      <c r="P405" s="1">
        <v>122.8</v>
      </c>
      <c r="Q405" s="1"/>
      <c r="R405" s="1">
        <v>17114.22</v>
      </c>
      <c r="S405" s="1"/>
      <c r="T405" s="1"/>
      <c r="U405" s="1"/>
      <c r="V405" s="1"/>
      <c r="W405" s="1">
        <v>1052.22</v>
      </c>
      <c r="X405" s="1" t="s">
        <v>1734</v>
      </c>
    </row>
    <row r="406" spans="1:24">
      <c r="A406" s="1">
        <v>405</v>
      </c>
      <c r="B406" s="1" t="s">
        <v>2712</v>
      </c>
      <c r="C406" s="1" t="s">
        <v>2713</v>
      </c>
      <c r="D406" s="1" t="s">
        <v>2463</v>
      </c>
      <c r="E406" s="1" t="s">
        <v>1727</v>
      </c>
      <c r="F406" s="1" t="s">
        <v>1728</v>
      </c>
      <c r="G406" s="1" t="s">
        <v>1854</v>
      </c>
      <c r="H406" s="1">
        <v>2021</v>
      </c>
      <c r="I406" s="1" t="s">
        <v>2714</v>
      </c>
      <c r="J406" s="1" t="s">
        <v>2715</v>
      </c>
      <c r="K406" s="1" t="s">
        <v>2716</v>
      </c>
      <c r="L406" s="1" t="s">
        <v>1731</v>
      </c>
      <c r="M406" s="1" t="s">
        <v>1733</v>
      </c>
      <c r="N406" s="1">
        <v>2737.02</v>
      </c>
      <c r="O406" s="1">
        <v>8546.39</v>
      </c>
      <c r="P406" s="1">
        <v>2744.89</v>
      </c>
      <c r="Q406" s="1"/>
      <c r="R406" s="1">
        <v>8546.39</v>
      </c>
      <c r="S406" s="1"/>
      <c r="T406" s="1"/>
      <c r="U406" s="1"/>
      <c r="V406" s="1"/>
      <c r="W406" s="1">
        <v>4.45</v>
      </c>
      <c r="X406" s="1" t="s">
        <v>1734</v>
      </c>
    </row>
    <row r="407" spans="1:24">
      <c r="A407" s="1">
        <v>406</v>
      </c>
      <c r="B407" s="1" t="s">
        <v>2717</v>
      </c>
      <c r="C407" s="1" t="s">
        <v>2718</v>
      </c>
      <c r="D407" s="1" t="s">
        <v>2463</v>
      </c>
      <c r="E407" s="1" t="s">
        <v>1850</v>
      </c>
      <c r="F407" s="1" t="s">
        <v>1851</v>
      </c>
      <c r="G407" s="1" t="s">
        <v>1854</v>
      </c>
      <c r="H407" s="1">
        <v>2012</v>
      </c>
      <c r="I407" s="1" t="s">
        <v>2719</v>
      </c>
      <c r="J407" s="1" t="s">
        <v>1731</v>
      </c>
      <c r="K407" s="1" t="s">
        <v>2720</v>
      </c>
      <c r="L407" s="1" t="s">
        <v>1741</v>
      </c>
      <c r="M407" s="1" t="s">
        <v>1733</v>
      </c>
      <c r="N407" s="1">
        <v>963.85</v>
      </c>
      <c r="O407" s="1">
        <v>963.85</v>
      </c>
      <c r="P407" s="1">
        <v>973.85</v>
      </c>
      <c r="Q407" s="1"/>
      <c r="R407" s="1">
        <v>963.85</v>
      </c>
      <c r="S407" s="1"/>
      <c r="T407" s="1"/>
      <c r="U407" s="1"/>
      <c r="V407" s="1"/>
      <c r="W407" s="1"/>
      <c r="X407" s="1" t="s">
        <v>1827</v>
      </c>
    </row>
    <row r="408" spans="1:24">
      <c r="A408" s="1">
        <v>407</v>
      </c>
      <c r="B408" s="1" t="s">
        <v>2721</v>
      </c>
      <c r="C408" s="1" t="s">
        <v>2722</v>
      </c>
      <c r="D408" s="1" t="s">
        <v>2463</v>
      </c>
      <c r="E408" s="1" t="s">
        <v>1727</v>
      </c>
      <c r="F408" s="1" t="s">
        <v>1728</v>
      </c>
      <c r="G408" s="1" t="s">
        <v>1854</v>
      </c>
      <c r="H408" s="1">
        <v>1999</v>
      </c>
      <c r="I408" s="1" t="s">
        <v>2723</v>
      </c>
      <c r="J408" s="1" t="s">
        <v>1731</v>
      </c>
      <c r="K408" s="1" t="s">
        <v>2406</v>
      </c>
      <c r="L408" s="1" t="s">
        <v>1731</v>
      </c>
      <c r="M408" s="1" t="s">
        <v>1733</v>
      </c>
      <c r="N408" s="1">
        <v>2734.17</v>
      </c>
      <c r="O408" s="1">
        <v>2731.82</v>
      </c>
      <c r="P408" s="1">
        <v>2672.58</v>
      </c>
      <c r="Q408" s="1"/>
      <c r="R408" s="1">
        <v>2731.82</v>
      </c>
      <c r="S408" s="1"/>
      <c r="T408" s="1"/>
      <c r="U408" s="1"/>
      <c r="V408" s="1"/>
      <c r="W408" s="1">
        <v>2.35</v>
      </c>
      <c r="X408" s="1" t="s">
        <v>1734</v>
      </c>
    </row>
    <row r="409" spans="1:24">
      <c r="A409" s="1">
        <v>408</v>
      </c>
      <c r="B409" s="1" t="s">
        <v>2724</v>
      </c>
      <c r="C409" s="1" t="s">
        <v>2725</v>
      </c>
      <c r="D409" s="1" t="s">
        <v>2463</v>
      </c>
      <c r="E409" s="1" t="s">
        <v>1727</v>
      </c>
      <c r="F409" s="1" t="s">
        <v>1728</v>
      </c>
      <c r="G409" s="1" t="s">
        <v>1854</v>
      </c>
      <c r="H409" s="1">
        <v>1999</v>
      </c>
      <c r="I409" s="1" t="s">
        <v>2726</v>
      </c>
      <c r="J409" s="1" t="s">
        <v>1731</v>
      </c>
      <c r="K409" s="1" t="s">
        <v>2727</v>
      </c>
      <c r="L409" s="1" t="s">
        <v>1731</v>
      </c>
      <c r="M409" s="1" t="s">
        <v>1733</v>
      </c>
      <c r="N409" s="1">
        <v>3469.68</v>
      </c>
      <c r="O409" s="1">
        <v>3469.68</v>
      </c>
      <c r="P409" s="1">
        <v>3484.66</v>
      </c>
      <c r="Q409" s="1"/>
      <c r="R409" s="1">
        <v>3469.68</v>
      </c>
      <c r="S409" s="1"/>
      <c r="T409" s="1"/>
      <c r="U409" s="1"/>
      <c r="V409" s="1"/>
      <c r="W409" s="1"/>
      <c r="X409" s="1" t="s">
        <v>1734</v>
      </c>
    </row>
    <row r="410" spans="1:24">
      <c r="A410" s="1">
        <v>409</v>
      </c>
      <c r="B410" s="1" t="s">
        <v>2728</v>
      </c>
      <c r="C410" s="1" t="s">
        <v>2729</v>
      </c>
      <c r="D410" s="1" t="s">
        <v>2463</v>
      </c>
      <c r="E410" s="1" t="s">
        <v>1727</v>
      </c>
      <c r="F410" s="1" t="s">
        <v>1728</v>
      </c>
      <c r="G410" s="1" t="s">
        <v>2730</v>
      </c>
      <c r="H410" s="1">
        <v>1999</v>
      </c>
      <c r="I410" s="1" t="s">
        <v>2731</v>
      </c>
      <c r="J410" s="2" t="s">
        <v>442</v>
      </c>
      <c r="K410" s="1" t="s">
        <v>2732</v>
      </c>
      <c r="L410" s="1" t="s">
        <v>1805</v>
      </c>
      <c r="M410" s="1" t="s">
        <v>2372</v>
      </c>
      <c r="N410" s="1">
        <v>882</v>
      </c>
      <c r="O410" s="1">
        <v>882</v>
      </c>
      <c r="P410" s="1">
        <v>882</v>
      </c>
      <c r="Q410" s="1">
        <v>0</v>
      </c>
      <c r="R410" s="1">
        <v>882</v>
      </c>
      <c r="S410" s="1">
        <v>0</v>
      </c>
      <c r="T410" s="1">
        <v>0</v>
      </c>
      <c r="U410" s="1">
        <v>0</v>
      </c>
      <c r="V410" s="1">
        <v>0</v>
      </c>
      <c r="W410" s="1">
        <v>0</v>
      </c>
      <c r="X410" s="1"/>
    </row>
    <row r="411" spans="1:24">
      <c r="A411" s="1">
        <v>410</v>
      </c>
      <c r="B411" s="1" t="s">
        <v>2733</v>
      </c>
      <c r="C411" s="1" t="s">
        <v>2734</v>
      </c>
      <c r="D411" s="1" t="s">
        <v>2463</v>
      </c>
      <c r="E411" s="1" t="s">
        <v>1727</v>
      </c>
      <c r="F411" s="1" t="s">
        <v>1728</v>
      </c>
      <c r="G411" s="1" t="s">
        <v>1854</v>
      </c>
      <c r="H411" s="1">
        <v>1999</v>
      </c>
      <c r="I411" s="1" t="s">
        <v>2735</v>
      </c>
      <c r="J411" s="1" t="s">
        <v>1731</v>
      </c>
      <c r="K411" s="1" t="s">
        <v>2736</v>
      </c>
      <c r="L411" s="1" t="s">
        <v>1731</v>
      </c>
      <c r="M411" s="1" t="s">
        <v>1733</v>
      </c>
      <c r="N411" s="1">
        <v>1558.78</v>
      </c>
      <c r="O411" s="1">
        <v>1558.51</v>
      </c>
      <c r="P411" s="1">
        <v>1596.37</v>
      </c>
      <c r="Q411" s="1"/>
      <c r="R411" s="1">
        <v>1558.51</v>
      </c>
      <c r="S411" s="1"/>
      <c r="T411" s="1"/>
      <c r="U411" s="1"/>
      <c r="V411" s="1"/>
      <c r="W411" s="1">
        <v>0.27</v>
      </c>
      <c r="X411" s="1" t="s">
        <v>1734</v>
      </c>
    </row>
    <row r="412" spans="1:24">
      <c r="A412" s="1">
        <v>411</v>
      </c>
      <c r="B412" s="1" t="s">
        <v>2737</v>
      </c>
      <c r="C412" s="1" t="s">
        <v>2738</v>
      </c>
      <c r="D412" s="1" t="s">
        <v>2463</v>
      </c>
      <c r="E412" s="1" t="s">
        <v>1727</v>
      </c>
      <c r="F412" s="1" t="s">
        <v>1728</v>
      </c>
      <c r="G412" s="1" t="s">
        <v>2730</v>
      </c>
      <c r="H412" s="1">
        <v>1999</v>
      </c>
      <c r="I412" s="1" t="s">
        <v>2739</v>
      </c>
      <c r="J412" s="2" t="s">
        <v>442</v>
      </c>
      <c r="K412" s="1" t="s">
        <v>2740</v>
      </c>
      <c r="L412" s="1" t="s">
        <v>2741</v>
      </c>
      <c r="M412" s="1" t="s">
        <v>2372</v>
      </c>
      <c r="N412" s="1">
        <v>3909</v>
      </c>
      <c r="O412" s="1">
        <v>3909</v>
      </c>
      <c r="P412" s="1">
        <v>3910</v>
      </c>
      <c r="Q412" s="1">
        <v>0</v>
      </c>
      <c r="R412" s="1">
        <v>3909</v>
      </c>
      <c r="S412" s="1">
        <v>0</v>
      </c>
      <c r="T412" s="1">
        <v>0</v>
      </c>
      <c r="U412" s="1">
        <v>0</v>
      </c>
      <c r="V412" s="1">
        <v>0</v>
      </c>
      <c r="W412" s="1">
        <v>0</v>
      </c>
      <c r="X412" s="1" t="s">
        <v>1734</v>
      </c>
    </row>
    <row r="413" spans="1:24">
      <c r="A413" s="1">
        <v>412</v>
      </c>
      <c r="B413" s="1" t="s">
        <v>2742</v>
      </c>
      <c r="C413" s="1" t="s">
        <v>2743</v>
      </c>
      <c r="D413" s="1" t="s">
        <v>2463</v>
      </c>
      <c r="E413" s="1" t="s">
        <v>1727</v>
      </c>
      <c r="F413" s="1" t="s">
        <v>1728</v>
      </c>
      <c r="G413" s="1" t="s">
        <v>1854</v>
      </c>
      <c r="H413" s="1">
        <v>1999</v>
      </c>
      <c r="I413" s="1" t="s">
        <v>2744</v>
      </c>
      <c r="J413" s="1" t="s">
        <v>1731</v>
      </c>
      <c r="K413" s="1" t="s">
        <v>2745</v>
      </c>
      <c r="L413" s="1" t="s">
        <v>1731</v>
      </c>
      <c r="M413" s="1" t="s">
        <v>1733</v>
      </c>
      <c r="N413" s="1">
        <v>498.45</v>
      </c>
      <c r="O413" s="1">
        <v>497</v>
      </c>
      <c r="P413" s="1">
        <v>523.49</v>
      </c>
      <c r="Q413" s="1"/>
      <c r="R413" s="1">
        <v>497</v>
      </c>
      <c r="S413" s="1"/>
      <c r="T413" s="1"/>
      <c r="U413" s="1"/>
      <c r="V413" s="1"/>
      <c r="W413" s="1">
        <v>1.45</v>
      </c>
      <c r="X413" s="1" t="s">
        <v>1734</v>
      </c>
    </row>
    <row r="414" spans="1:24">
      <c r="A414" s="1">
        <v>413</v>
      </c>
      <c r="B414" s="1" t="s">
        <v>2746</v>
      </c>
      <c r="C414" s="1" t="s">
        <v>2747</v>
      </c>
      <c r="D414" s="1" t="s">
        <v>2463</v>
      </c>
      <c r="E414" s="1" t="s">
        <v>1727</v>
      </c>
      <c r="F414" s="1" t="s">
        <v>1728</v>
      </c>
      <c r="G414" s="1" t="s">
        <v>1854</v>
      </c>
      <c r="H414" s="1">
        <v>2000</v>
      </c>
      <c r="I414" s="1" t="s">
        <v>2748</v>
      </c>
      <c r="J414" s="1" t="s">
        <v>1731</v>
      </c>
      <c r="K414" s="1" t="s">
        <v>2749</v>
      </c>
      <c r="L414" s="1" t="s">
        <v>1731</v>
      </c>
      <c r="M414" s="1" t="s">
        <v>1733</v>
      </c>
      <c r="N414" s="1">
        <v>2910.99</v>
      </c>
      <c r="O414" s="1">
        <v>2888.31</v>
      </c>
      <c r="P414" s="1">
        <v>2914.93</v>
      </c>
      <c r="Q414" s="1"/>
      <c r="R414" s="1">
        <v>2888.31</v>
      </c>
      <c r="S414" s="1"/>
      <c r="T414" s="1"/>
      <c r="U414" s="1"/>
      <c r="V414" s="1"/>
      <c r="W414" s="1">
        <v>22.69</v>
      </c>
      <c r="X414" s="1" t="s">
        <v>1734</v>
      </c>
    </row>
    <row r="415" spans="1:24">
      <c r="A415" s="1">
        <v>414</v>
      </c>
      <c r="B415" s="1" t="s">
        <v>2750</v>
      </c>
      <c r="C415" s="1" t="s">
        <v>2751</v>
      </c>
      <c r="D415" s="1" t="s">
        <v>2463</v>
      </c>
      <c r="E415" s="1" t="s">
        <v>1822</v>
      </c>
      <c r="F415" s="1" t="s">
        <v>1823</v>
      </c>
      <c r="G415" s="1" t="s">
        <v>2730</v>
      </c>
      <c r="H415" s="1">
        <v>2002</v>
      </c>
      <c r="I415" s="1" t="s">
        <v>2752</v>
      </c>
      <c r="J415" s="2" t="s">
        <v>442</v>
      </c>
      <c r="K415" s="1" t="s">
        <v>2753</v>
      </c>
      <c r="L415" s="1" t="s">
        <v>1805</v>
      </c>
      <c r="M415" s="1" t="s">
        <v>2372</v>
      </c>
      <c r="N415" s="1">
        <v>28782</v>
      </c>
      <c r="O415" s="1">
        <v>28782</v>
      </c>
      <c r="P415" s="1">
        <v>16635</v>
      </c>
      <c r="Q415" s="1">
        <v>0</v>
      </c>
      <c r="R415" s="1">
        <v>28782</v>
      </c>
      <c r="S415" s="1">
        <v>0</v>
      </c>
      <c r="T415" s="1">
        <v>0</v>
      </c>
      <c r="U415" s="1">
        <v>0</v>
      </c>
      <c r="V415" s="1">
        <v>0</v>
      </c>
      <c r="W415" s="1">
        <v>0</v>
      </c>
      <c r="X415" s="1"/>
    </row>
    <row r="416" spans="1:24">
      <c r="A416" s="1">
        <v>415</v>
      </c>
      <c r="B416" s="1" t="s">
        <v>2754</v>
      </c>
      <c r="C416" s="1" t="s">
        <v>2755</v>
      </c>
      <c r="D416" s="1" t="s">
        <v>2463</v>
      </c>
      <c r="E416" s="1" t="s">
        <v>1822</v>
      </c>
      <c r="F416" s="1" t="s">
        <v>1823</v>
      </c>
      <c r="G416" s="1" t="s">
        <v>1854</v>
      </c>
      <c r="H416" s="1">
        <v>2004</v>
      </c>
      <c r="I416" s="1" t="s">
        <v>2756</v>
      </c>
      <c r="J416" s="1" t="s">
        <v>1731</v>
      </c>
      <c r="K416" s="1" t="s">
        <v>2406</v>
      </c>
      <c r="L416" s="1" t="s">
        <v>1731</v>
      </c>
      <c r="M416" s="1" t="s">
        <v>1733</v>
      </c>
      <c r="N416" s="1">
        <v>31.31</v>
      </c>
      <c r="O416" s="1">
        <v>11.39</v>
      </c>
      <c r="P416" s="1">
        <v>31.29</v>
      </c>
      <c r="Q416" s="1"/>
      <c r="R416" s="1">
        <v>11.39</v>
      </c>
      <c r="S416" s="1"/>
      <c r="T416" s="1"/>
      <c r="U416" s="1"/>
      <c r="V416" s="1"/>
      <c r="W416" s="1">
        <v>19.93</v>
      </c>
      <c r="X416" s="1" t="s">
        <v>1827</v>
      </c>
    </row>
    <row r="417" spans="1:24">
      <c r="A417" s="1">
        <v>416</v>
      </c>
      <c r="B417" s="1" t="s">
        <v>2757</v>
      </c>
      <c r="C417" s="1" t="s">
        <v>2758</v>
      </c>
      <c r="D417" s="1" t="s">
        <v>2463</v>
      </c>
      <c r="E417" s="1" t="s">
        <v>1727</v>
      </c>
      <c r="F417" s="1" t="s">
        <v>1728</v>
      </c>
      <c r="G417" s="1" t="s">
        <v>1854</v>
      </c>
      <c r="H417" s="1">
        <v>2000</v>
      </c>
      <c r="I417" s="1" t="s">
        <v>2759</v>
      </c>
      <c r="J417" s="1" t="s">
        <v>1731</v>
      </c>
      <c r="K417" s="1" t="s">
        <v>2113</v>
      </c>
      <c r="L417" s="1" t="s">
        <v>1741</v>
      </c>
      <c r="M417" s="1" t="s">
        <v>1733</v>
      </c>
      <c r="N417" s="1">
        <v>3944.49</v>
      </c>
      <c r="O417" s="1">
        <v>3944.49</v>
      </c>
      <c r="P417" s="1">
        <v>3995.61</v>
      </c>
      <c r="Q417" s="1"/>
      <c r="R417" s="1">
        <v>3944.49</v>
      </c>
      <c r="S417" s="1"/>
      <c r="T417" s="1"/>
      <c r="U417" s="1"/>
      <c r="V417" s="1"/>
      <c r="W417" s="1"/>
      <c r="X417" s="1" t="s">
        <v>1734</v>
      </c>
    </row>
    <row r="418" spans="1:24">
      <c r="A418" s="1">
        <v>417</v>
      </c>
      <c r="B418" s="1" t="s">
        <v>2760</v>
      </c>
      <c r="C418" s="1" t="s">
        <v>2761</v>
      </c>
      <c r="D418" s="1" t="s">
        <v>2463</v>
      </c>
      <c r="E418" s="1" t="s">
        <v>2479</v>
      </c>
      <c r="F418" s="1" t="s">
        <v>1858</v>
      </c>
      <c r="G418" s="1" t="s">
        <v>1854</v>
      </c>
      <c r="H418" s="1">
        <v>2021</v>
      </c>
      <c r="I418" s="1" t="s">
        <v>2762</v>
      </c>
      <c r="J418" s="1" t="s">
        <v>2763</v>
      </c>
      <c r="K418" s="1" t="s">
        <v>2764</v>
      </c>
      <c r="L418" s="1" t="s">
        <v>1741</v>
      </c>
      <c r="M418" s="1" t="s">
        <v>1733</v>
      </c>
      <c r="N418" s="1">
        <v>1582.36</v>
      </c>
      <c r="O418" s="1">
        <v>3119.03</v>
      </c>
      <c r="P418" s="1">
        <v>1571.29</v>
      </c>
      <c r="Q418" s="1"/>
      <c r="R418" s="1">
        <v>3119.03</v>
      </c>
      <c r="S418" s="1"/>
      <c r="T418" s="1"/>
      <c r="U418" s="1"/>
      <c r="V418" s="1"/>
      <c r="W418" s="1">
        <v>35.74</v>
      </c>
      <c r="X418" s="1" t="s">
        <v>1827</v>
      </c>
    </row>
    <row r="419" spans="1:24">
      <c r="A419" s="1">
        <v>418</v>
      </c>
      <c r="B419" s="1" t="s">
        <v>2765</v>
      </c>
      <c r="C419" s="1" t="s">
        <v>2766</v>
      </c>
      <c r="D419" s="1" t="s">
        <v>2463</v>
      </c>
      <c r="E419" s="1" t="s">
        <v>2479</v>
      </c>
      <c r="F419" s="1" t="s">
        <v>1858</v>
      </c>
      <c r="G419" s="1" t="s">
        <v>1854</v>
      </c>
      <c r="H419" s="1">
        <v>2008</v>
      </c>
      <c r="I419" s="1" t="s">
        <v>2767</v>
      </c>
      <c r="J419" s="1" t="s">
        <v>1731</v>
      </c>
      <c r="K419" s="1" t="s">
        <v>2768</v>
      </c>
      <c r="L419" s="1" t="s">
        <v>1731</v>
      </c>
      <c r="M419" s="1" t="s">
        <v>1733</v>
      </c>
      <c r="N419" s="1">
        <v>94.98</v>
      </c>
      <c r="O419" s="1">
        <v>94.98</v>
      </c>
      <c r="P419" s="1">
        <v>93.52</v>
      </c>
      <c r="Q419" s="1"/>
      <c r="R419" s="1">
        <v>94.98</v>
      </c>
      <c r="S419" s="1"/>
      <c r="T419" s="1"/>
      <c r="U419" s="1"/>
      <c r="V419" s="1"/>
      <c r="W419" s="1"/>
      <c r="X419" s="1" t="s">
        <v>1827</v>
      </c>
    </row>
    <row r="420" spans="1:24">
      <c r="A420" s="1">
        <v>419</v>
      </c>
      <c r="B420" s="1" t="s">
        <v>2769</v>
      </c>
      <c r="C420" s="1" t="s">
        <v>2770</v>
      </c>
      <c r="D420" s="1" t="s">
        <v>2463</v>
      </c>
      <c r="E420" s="1" t="s">
        <v>2479</v>
      </c>
      <c r="F420" s="1" t="s">
        <v>1858</v>
      </c>
      <c r="G420" s="1" t="s">
        <v>1854</v>
      </c>
      <c r="H420" s="1">
        <v>1996</v>
      </c>
      <c r="I420" s="1" t="s">
        <v>2771</v>
      </c>
      <c r="J420" s="1" t="s">
        <v>2772</v>
      </c>
      <c r="K420" s="1" t="s">
        <v>2707</v>
      </c>
      <c r="L420" s="1" t="s">
        <v>1741</v>
      </c>
      <c r="M420" s="1" t="s">
        <v>1733</v>
      </c>
      <c r="N420" s="1">
        <v>198.54</v>
      </c>
      <c r="O420" s="1">
        <v>397.08</v>
      </c>
      <c r="P420" s="1">
        <v>198.39</v>
      </c>
      <c r="Q420" s="1"/>
      <c r="R420" s="1">
        <v>397.08</v>
      </c>
      <c r="S420" s="1"/>
      <c r="T420" s="1"/>
      <c r="U420" s="1"/>
      <c r="V420" s="1"/>
      <c r="W420" s="1"/>
      <c r="X420" s="1" t="s">
        <v>1827</v>
      </c>
    </row>
    <row r="421" spans="1:24">
      <c r="A421" s="1">
        <v>420</v>
      </c>
      <c r="B421" s="1" t="s">
        <v>2773</v>
      </c>
      <c r="C421" s="1" t="s">
        <v>2774</v>
      </c>
      <c r="D421" s="1" t="s">
        <v>2463</v>
      </c>
      <c r="E421" s="1" t="s">
        <v>1817</v>
      </c>
      <c r="F421" s="1" t="s">
        <v>1728</v>
      </c>
      <c r="G421" s="1" t="s">
        <v>1854</v>
      </c>
      <c r="H421" s="1">
        <v>2006</v>
      </c>
      <c r="I421" s="1" t="s">
        <v>2775</v>
      </c>
      <c r="J421" s="1" t="s">
        <v>1731</v>
      </c>
      <c r="K421" s="1" t="s">
        <v>2699</v>
      </c>
      <c r="L421" s="1" t="s">
        <v>1731</v>
      </c>
      <c r="M421" s="1" t="s">
        <v>1733</v>
      </c>
      <c r="N421" s="1">
        <v>57.4</v>
      </c>
      <c r="O421" s="1">
        <v>57.4</v>
      </c>
      <c r="P421" s="1">
        <v>57.35</v>
      </c>
      <c r="Q421" s="1"/>
      <c r="R421" s="1">
        <v>57.4</v>
      </c>
      <c r="S421" s="1"/>
      <c r="T421" s="1"/>
      <c r="U421" s="1"/>
      <c r="V421" s="1"/>
      <c r="W421" s="1"/>
      <c r="X421" s="1" t="s">
        <v>1734</v>
      </c>
    </row>
    <row r="422" spans="1:24">
      <c r="A422" s="1">
        <v>421</v>
      </c>
      <c r="B422" s="1" t="s">
        <v>2776</v>
      </c>
      <c r="C422" s="1" t="s">
        <v>2777</v>
      </c>
      <c r="D422" s="1" t="s">
        <v>2463</v>
      </c>
      <c r="E422" s="1" t="s">
        <v>2479</v>
      </c>
      <c r="F422" s="1" t="s">
        <v>1858</v>
      </c>
      <c r="G422" s="1" t="s">
        <v>1854</v>
      </c>
      <c r="H422" s="1">
        <v>2006</v>
      </c>
      <c r="I422" s="1" t="s">
        <v>2778</v>
      </c>
      <c r="J422" s="1" t="s">
        <v>1731</v>
      </c>
      <c r="K422" s="1" t="s">
        <v>2779</v>
      </c>
      <c r="L422" s="1" t="s">
        <v>1731</v>
      </c>
      <c r="M422" s="1" t="s">
        <v>1733</v>
      </c>
      <c r="N422" s="1">
        <v>9999.49</v>
      </c>
      <c r="O422" s="1">
        <v>9999.49</v>
      </c>
      <c r="P422" s="1">
        <v>10005.049999999999</v>
      </c>
      <c r="Q422" s="1"/>
      <c r="R422" s="1">
        <v>9999.49</v>
      </c>
      <c r="S422" s="1"/>
      <c r="T422" s="1"/>
      <c r="U422" s="1"/>
      <c r="V422" s="1"/>
      <c r="W422" s="1"/>
      <c r="X422" s="1" t="s">
        <v>1827</v>
      </c>
    </row>
    <row r="423" spans="1:24">
      <c r="A423" s="1">
        <v>422</v>
      </c>
      <c r="B423" s="1" t="s">
        <v>2780</v>
      </c>
      <c r="C423" s="1" t="s">
        <v>2781</v>
      </c>
      <c r="D423" s="1" t="s">
        <v>2463</v>
      </c>
      <c r="E423" s="1" t="s">
        <v>1817</v>
      </c>
      <c r="F423" s="1" t="s">
        <v>1728</v>
      </c>
      <c r="G423" s="1" t="s">
        <v>1854</v>
      </c>
      <c r="H423" s="1">
        <v>2014</v>
      </c>
      <c r="I423" s="1" t="s">
        <v>2782</v>
      </c>
      <c r="J423" s="1" t="s">
        <v>2783</v>
      </c>
      <c r="K423" s="1" t="s">
        <v>2784</v>
      </c>
      <c r="L423" s="1" t="s">
        <v>1731</v>
      </c>
      <c r="M423" s="1" t="s">
        <v>1733</v>
      </c>
      <c r="N423" s="1">
        <v>407.22</v>
      </c>
      <c r="O423" s="1">
        <v>814.44</v>
      </c>
      <c r="P423" s="1">
        <v>407.04</v>
      </c>
      <c r="Q423" s="1"/>
      <c r="R423" s="1">
        <v>814.44</v>
      </c>
      <c r="S423" s="1"/>
      <c r="T423" s="1"/>
      <c r="U423" s="1"/>
      <c r="V423" s="1"/>
      <c r="W423" s="1"/>
      <c r="X423" s="1" t="s">
        <v>1734</v>
      </c>
    </row>
    <row r="424" spans="1:24">
      <c r="A424" s="1">
        <v>423</v>
      </c>
      <c r="B424" s="1" t="s">
        <v>2785</v>
      </c>
      <c r="C424" s="1" t="s">
        <v>2786</v>
      </c>
      <c r="D424" s="1" t="s">
        <v>2463</v>
      </c>
      <c r="E424" s="1" t="s">
        <v>1822</v>
      </c>
      <c r="F424" s="1" t="s">
        <v>1823</v>
      </c>
      <c r="G424" s="1" t="s">
        <v>1854</v>
      </c>
      <c r="H424" s="1">
        <v>2006</v>
      </c>
      <c r="I424" s="1" t="s">
        <v>2787</v>
      </c>
      <c r="J424" s="1" t="s">
        <v>1731</v>
      </c>
      <c r="K424" s="1" t="s">
        <v>2788</v>
      </c>
      <c r="L424" s="1" t="s">
        <v>1731</v>
      </c>
      <c r="M424" s="1" t="s">
        <v>1733</v>
      </c>
      <c r="N424" s="1">
        <v>17.82</v>
      </c>
      <c r="O424" s="1">
        <v>17.82</v>
      </c>
      <c r="P424" s="1">
        <v>18.149999999999999</v>
      </c>
      <c r="Q424" s="1"/>
      <c r="R424" s="1">
        <v>17.82</v>
      </c>
      <c r="S424" s="1"/>
      <c r="T424" s="1"/>
      <c r="U424" s="1"/>
      <c r="V424" s="1"/>
      <c r="W424" s="1"/>
      <c r="X424" s="1" t="s">
        <v>1827</v>
      </c>
    </row>
    <row r="425" spans="1:24">
      <c r="A425" s="1">
        <v>424</v>
      </c>
      <c r="B425" s="1" t="s">
        <v>2789</v>
      </c>
      <c r="C425" s="1" t="s">
        <v>2790</v>
      </c>
      <c r="D425" s="1" t="s">
        <v>2463</v>
      </c>
      <c r="E425" s="1" t="s">
        <v>1822</v>
      </c>
      <c r="F425" s="1" t="s">
        <v>1823</v>
      </c>
      <c r="G425" s="1" t="s">
        <v>1854</v>
      </c>
      <c r="H425" s="1">
        <v>2006</v>
      </c>
      <c r="I425" s="1" t="s">
        <v>2787</v>
      </c>
      <c r="J425" s="1" t="s">
        <v>1731</v>
      </c>
      <c r="K425" s="1" t="s">
        <v>2791</v>
      </c>
      <c r="L425" s="1" t="s">
        <v>1731</v>
      </c>
      <c r="M425" s="1" t="s">
        <v>1733</v>
      </c>
      <c r="N425" s="1">
        <v>14.75</v>
      </c>
      <c r="O425" s="1">
        <v>14.75</v>
      </c>
      <c r="P425" s="1">
        <v>17.32</v>
      </c>
      <c r="Q425" s="1"/>
      <c r="R425" s="1">
        <v>14.75</v>
      </c>
      <c r="S425" s="1"/>
      <c r="T425" s="1"/>
      <c r="U425" s="1"/>
      <c r="V425" s="1"/>
      <c r="W425" s="1"/>
      <c r="X425" s="1" t="s">
        <v>1827</v>
      </c>
    </row>
    <row r="426" spans="1:24">
      <c r="A426" s="1">
        <v>425</v>
      </c>
      <c r="B426" s="1" t="s">
        <v>2792</v>
      </c>
      <c r="C426" s="1" t="s">
        <v>2793</v>
      </c>
      <c r="D426" s="1" t="s">
        <v>2463</v>
      </c>
      <c r="E426" s="1" t="s">
        <v>2180</v>
      </c>
      <c r="F426" s="1" t="s">
        <v>1823</v>
      </c>
      <c r="G426" s="1" t="s">
        <v>1854</v>
      </c>
      <c r="H426" s="1">
        <v>2018</v>
      </c>
      <c r="I426" s="1" t="s">
        <v>2794</v>
      </c>
      <c r="J426" s="1" t="s">
        <v>1731</v>
      </c>
      <c r="K426" s="1" t="s">
        <v>2795</v>
      </c>
      <c r="L426" s="1" t="s">
        <v>1731</v>
      </c>
      <c r="M426" s="1" t="s">
        <v>1733</v>
      </c>
      <c r="N426" s="1">
        <v>39.15</v>
      </c>
      <c r="O426" s="1">
        <v>39.15</v>
      </c>
      <c r="P426" s="1">
        <v>39.119999999999997</v>
      </c>
      <c r="Q426" s="1"/>
      <c r="R426" s="1">
        <v>39.15</v>
      </c>
      <c r="S426" s="1"/>
      <c r="T426" s="1"/>
      <c r="U426" s="1"/>
      <c r="V426" s="1"/>
      <c r="W426" s="1"/>
      <c r="X426" s="1" t="s">
        <v>1827</v>
      </c>
    </row>
    <row r="427" spans="1:24">
      <c r="A427" s="1">
        <v>426</v>
      </c>
      <c r="B427" s="1" t="s">
        <v>2796</v>
      </c>
      <c r="C427" s="1" t="s">
        <v>2797</v>
      </c>
      <c r="D427" s="1" t="s">
        <v>2463</v>
      </c>
      <c r="E427" s="1" t="s">
        <v>1817</v>
      </c>
      <c r="F427" s="1" t="s">
        <v>1728</v>
      </c>
      <c r="G427" s="1" t="s">
        <v>1854</v>
      </c>
      <c r="H427" s="1">
        <v>2018</v>
      </c>
      <c r="I427" s="1" t="s">
        <v>2798</v>
      </c>
      <c r="J427" s="1" t="s">
        <v>1731</v>
      </c>
      <c r="K427" s="1" t="s">
        <v>2699</v>
      </c>
      <c r="L427" s="1" t="s">
        <v>1731</v>
      </c>
      <c r="M427" s="1" t="s">
        <v>1733</v>
      </c>
      <c r="N427" s="1">
        <v>11.02</v>
      </c>
      <c r="O427" s="1">
        <v>11.02</v>
      </c>
      <c r="P427" s="1">
        <v>11.01</v>
      </c>
      <c r="Q427" s="1"/>
      <c r="R427" s="1">
        <v>11.02</v>
      </c>
      <c r="S427" s="1"/>
      <c r="T427" s="1"/>
      <c r="U427" s="1"/>
      <c r="V427" s="1"/>
      <c r="W427" s="1"/>
      <c r="X427" s="1" t="s">
        <v>1734</v>
      </c>
    </row>
    <row r="428" spans="1:24">
      <c r="A428" s="1">
        <v>427</v>
      </c>
      <c r="B428" s="1" t="s">
        <v>2799</v>
      </c>
      <c r="C428" s="1" t="s">
        <v>2800</v>
      </c>
      <c r="D428" s="1" t="s">
        <v>2463</v>
      </c>
      <c r="E428" s="1" t="s">
        <v>1817</v>
      </c>
      <c r="F428" s="1" t="s">
        <v>1728</v>
      </c>
      <c r="G428" s="1" t="s">
        <v>1854</v>
      </c>
      <c r="H428" s="1">
        <v>2020</v>
      </c>
      <c r="I428" s="1" t="s">
        <v>2801</v>
      </c>
      <c r="J428" s="1" t="s">
        <v>1731</v>
      </c>
      <c r="K428" s="1" t="s">
        <v>2802</v>
      </c>
      <c r="L428" s="1" t="s">
        <v>1731</v>
      </c>
      <c r="M428" s="1" t="s">
        <v>1733</v>
      </c>
      <c r="N428" s="1">
        <v>136.76</v>
      </c>
      <c r="O428" s="1">
        <v>136.76</v>
      </c>
      <c r="P428" s="1">
        <v>136.65</v>
      </c>
      <c r="Q428" s="1"/>
      <c r="R428" s="1">
        <v>136.76</v>
      </c>
      <c r="S428" s="1"/>
      <c r="T428" s="1"/>
      <c r="U428" s="1"/>
      <c r="V428" s="1"/>
      <c r="W428" s="1"/>
      <c r="X428" s="1" t="s">
        <v>1734</v>
      </c>
    </row>
    <row r="429" spans="1:24">
      <c r="A429" s="1">
        <v>428</v>
      </c>
      <c r="B429" s="1" t="s">
        <v>2803</v>
      </c>
      <c r="C429" s="1" t="s">
        <v>2804</v>
      </c>
      <c r="D429" s="1" t="s">
        <v>2463</v>
      </c>
      <c r="E429" s="1" t="s">
        <v>1822</v>
      </c>
      <c r="F429" s="1" t="s">
        <v>1823</v>
      </c>
      <c r="G429" s="1" t="s">
        <v>1854</v>
      </c>
      <c r="H429" s="1">
        <v>2020</v>
      </c>
      <c r="I429" s="1" t="s">
        <v>2805</v>
      </c>
      <c r="J429" s="1" t="s">
        <v>1731</v>
      </c>
      <c r="K429" s="1" t="s">
        <v>2806</v>
      </c>
      <c r="L429" s="1" t="s">
        <v>1731</v>
      </c>
      <c r="M429" s="1" t="s">
        <v>1733</v>
      </c>
      <c r="N429" s="1">
        <v>65.56</v>
      </c>
      <c r="O429" s="1">
        <v>65.56</v>
      </c>
      <c r="P429" s="1">
        <v>65.52</v>
      </c>
      <c r="Q429" s="1"/>
      <c r="R429" s="1">
        <v>65.56</v>
      </c>
      <c r="S429" s="1"/>
      <c r="T429" s="1"/>
      <c r="U429" s="1"/>
      <c r="V429" s="1"/>
      <c r="W429" s="1"/>
      <c r="X429" s="1" t="s">
        <v>1827</v>
      </c>
    </row>
    <row r="430" spans="1:24">
      <c r="A430" s="1">
        <v>429</v>
      </c>
      <c r="B430" s="1" t="s">
        <v>2807</v>
      </c>
      <c r="C430" s="1" t="s">
        <v>2808</v>
      </c>
      <c r="D430" s="1" t="s">
        <v>2463</v>
      </c>
      <c r="E430" s="1" t="s">
        <v>1817</v>
      </c>
      <c r="F430" s="1" t="s">
        <v>1728</v>
      </c>
      <c r="G430" s="1" t="s">
        <v>1854</v>
      </c>
      <c r="H430" s="1">
        <v>2021</v>
      </c>
      <c r="I430" s="1" t="s">
        <v>2809</v>
      </c>
      <c r="J430" s="1" t="s">
        <v>1731</v>
      </c>
      <c r="K430" s="1" t="s">
        <v>2768</v>
      </c>
      <c r="L430" s="1" t="s">
        <v>1731</v>
      </c>
      <c r="M430" s="1" t="s">
        <v>1733</v>
      </c>
      <c r="N430" s="1">
        <v>6.95</v>
      </c>
      <c r="O430" s="1">
        <v>6.95</v>
      </c>
      <c r="P430" s="1">
        <v>6.94</v>
      </c>
      <c r="Q430" s="1"/>
      <c r="R430" s="1">
        <v>6.95</v>
      </c>
      <c r="S430" s="1"/>
      <c r="T430" s="1"/>
      <c r="U430" s="1"/>
      <c r="V430" s="1"/>
      <c r="W430" s="1"/>
      <c r="X430" s="1" t="s">
        <v>1734</v>
      </c>
    </row>
    <row r="431" spans="1:24">
      <c r="A431" s="1">
        <v>430</v>
      </c>
      <c r="B431" s="1" t="s">
        <v>2810</v>
      </c>
      <c r="C431" s="1" t="s">
        <v>2811</v>
      </c>
      <c r="D431" s="1" t="s">
        <v>2463</v>
      </c>
      <c r="E431" s="1" t="s">
        <v>2479</v>
      </c>
      <c r="F431" s="1" t="s">
        <v>1858</v>
      </c>
      <c r="G431" s="1" t="s">
        <v>1854</v>
      </c>
      <c r="H431" s="1">
        <v>2021</v>
      </c>
      <c r="I431" s="1" t="s">
        <v>2812</v>
      </c>
      <c r="J431" s="1" t="s">
        <v>1731</v>
      </c>
      <c r="K431" s="1" t="s">
        <v>2813</v>
      </c>
      <c r="L431" s="1" t="s">
        <v>1731</v>
      </c>
      <c r="M431" s="1" t="s">
        <v>1733</v>
      </c>
      <c r="N431" s="1">
        <v>3678.49</v>
      </c>
      <c r="O431" s="1">
        <v>3678.49</v>
      </c>
      <c r="P431" s="1">
        <v>3680.55</v>
      </c>
      <c r="Q431" s="1"/>
      <c r="R431" s="1">
        <v>3678.49</v>
      </c>
      <c r="S431" s="1"/>
      <c r="T431" s="1"/>
      <c r="U431" s="1"/>
      <c r="V431" s="1"/>
      <c r="W431" s="1"/>
      <c r="X431" s="1" t="s">
        <v>1827</v>
      </c>
    </row>
    <row r="432" spans="1:24">
      <c r="A432" s="1">
        <v>431</v>
      </c>
      <c r="B432" s="1" t="s">
        <v>2814</v>
      </c>
      <c r="C432" s="1" t="s">
        <v>2815</v>
      </c>
      <c r="D432" s="1" t="s">
        <v>2357</v>
      </c>
      <c r="E432" s="1" t="s">
        <v>2358</v>
      </c>
      <c r="F432" s="1" t="s">
        <v>1728</v>
      </c>
      <c r="G432" s="1" t="s">
        <v>1854</v>
      </c>
      <c r="H432" s="1">
        <v>2021</v>
      </c>
      <c r="I432" s="1" t="s">
        <v>2816</v>
      </c>
      <c r="J432" s="1" t="s">
        <v>1731</v>
      </c>
      <c r="K432" s="1" t="s">
        <v>2268</v>
      </c>
      <c r="L432" s="1" t="s">
        <v>1731</v>
      </c>
      <c r="M432" s="1" t="s">
        <v>1733</v>
      </c>
      <c r="N432" s="1">
        <v>40.71</v>
      </c>
      <c r="O432" s="1">
        <v>40.71</v>
      </c>
      <c r="P432" s="1">
        <v>40.67</v>
      </c>
      <c r="Q432" s="1"/>
      <c r="R432" s="1">
        <v>40.71</v>
      </c>
      <c r="S432" s="1"/>
      <c r="T432" s="1"/>
      <c r="U432" s="1"/>
      <c r="V432" s="1"/>
      <c r="W432" s="1"/>
      <c r="X432" s="1" t="s">
        <v>1734</v>
      </c>
    </row>
    <row r="433" spans="1:24">
      <c r="A433" s="1">
        <v>432</v>
      </c>
      <c r="B433" s="1" t="s">
        <v>2817</v>
      </c>
      <c r="C433" s="1" t="s">
        <v>2818</v>
      </c>
      <c r="D433" s="1" t="s">
        <v>2463</v>
      </c>
      <c r="E433" s="1" t="s">
        <v>1727</v>
      </c>
      <c r="F433" s="1" t="s">
        <v>1728</v>
      </c>
      <c r="G433" s="1" t="s">
        <v>1854</v>
      </c>
      <c r="H433" s="1">
        <v>2021</v>
      </c>
      <c r="I433" s="1" t="s">
        <v>2819</v>
      </c>
      <c r="J433" s="1" t="s">
        <v>1731</v>
      </c>
      <c r="K433" s="1" t="s">
        <v>2820</v>
      </c>
      <c r="L433" s="1" t="s">
        <v>1731</v>
      </c>
      <c r="M433" s="1" t="s">
        <v>1733</v>
      </c>
      <c r="N433" s="1">
        <v>1781.55</v>
      </c>
      <c r="O433" s="1">
        <v>1781.55</v>
      </c>
      <c r="P433" s="1">
        <v>1780</v>
      </c>
      <c r="Q433" s="1"/>
      <c r="R433" s="1">
        <v>1781.55</v>
      </c>
      <c r="S433" s="1"/>
      <c r="T433" s="1"/>
      <c r="U433" s="1"/>
      <c r="V433" s="1"/>
      <c r="W433" s="1"/>
      <c r="X433" s="1" t="s">
        <v>1734</v>
      </c>
    </row>
    <row r="434" spans="1:24">
      <c r="A434" s="1">
        <v>433</v>
      </c>
      <c r="B434" s="1" t="s">
        <v>2821</v>
      </c>
      <c r="C434" s="1" t="s">
        <v>2822</v>
      </c>
      <c r="D434" s="1" t="s">
        <v>2463</v>
      </c>
      <c r="E434" s="1" t="s">
        <v>2246</v>
      </c>
      <c r="F434" s="1" t="s">
        <v>1923</v>
      </c>
      <c r="G434" s="1" t="s">
        <v>1900</v>
      </c>
      <c r="H434" s="1">
        <v>2003</v>
      </c>
      <c r="I434" s="1" t="s">
        <v>2823</v>
      </c>
      <c r="J434" s="1" t="s">
        <v>1731</v>
      </c>
      <c r="K434" s="1" t="s">
        <v>2824</v>
      </c>
      <c r="L434" s="1" t="s">
        <v>1731</v>
      </c>
      <c r="M434" s="1" t="s">
        <v>1733</v>
      </c>
      <c r="N434" s="1">
        <v>12924.99</v>
      </c>
      <c r="O434" s="1">
        <v>9389.4500000000007</v>
      </c>
      <c r="P434" s="1">
        <v>12925</v>
      </c>
      <c r="Q434" s="1"/>
      <c r="R434" s="1">
        <v>9389.4500000000007</v>
      </c>
      <c r="S434" s="1"/>
      <c r="T434" s="1"/>
      <c r="U434" s="1"/>
      <c r="V434" s="1"/>
      <c r="W434" s="1">
        <v>3535.54</v>
      </c>
      <c r="X434" s="1" t="s">
        <v>1734</v>
      </c>
    </row>
    <row r="435" spans="1:24">
      <c r="A435" s="1">
        <v>434</v>
      </c>
      <c r="B435" s="1" t="s">
        <v>2825</v>
      </c>
      <c r="C435" s="1" t="s">
        <v>2826</v>
      </c>
      <c r="D435" s="1" t="s">
        <v>2463</v>
      </c>
      <c r="E435" s="1" t="s">
        <v>1727</v>
      </c>
      <c r="F435" s="1" t="s">
        <v>1728</v>
      </c>
      <c r="G435" s="1" t="s">
        <v>1900</v>
      </c>
      <c r="H435" s="1">
        <v>2001</v>
      </c>
      <c r="I435" s="1" t="s">
        <v>2827</v>
      </c>
      <c r="J435" s="1" t="s">
        <v>1731</v>
      </c>
      <c r="K435" s="1" t="s">
        <v>2828</v>
      </c>
      <c r="L435" s="1" t="s">
        <v>1741</v>
      </c>
      <c r="M435" s="1" t="s">
        <v>1733</v>
      </c>
      <c r="N435" s="1">
        <v>136231.1</v>
      </c>
      <c r="O435" s="1">
        <v>236.95</v>
      </c>
      <c r="P435" s="1">
        <v>180000</v>
      </c>
      <c r="Q435" s="1"/>
      <c r="R435" s="1"/>
      <c r="S435" s="1"/>
      <c r="T435" s="1">
        <v>236.95</v>
      </c>
      <c r="U435" s="1"/>
      <c r="V435" s="1"/>
      <c r="W435" s="1">
        <v>135992.4</v>
      </c>
      <c r="X435" s="1" t="s">
        <v>1734</v>
      </c>
    </row>
    <row r="436" spans="1:24">
      <c r="A436" s="1">
        <v>435</v>
      </c>
      <c r="B436" s="1" t="s">
        <v>2829</v>
      </c>
      <c r="C436" s="1" t="s">
        <v>2830</v>
      </c>
      <c r="D436" s="1" t="s">
        <v>2463</v>
      </c>
      <c r="E436" s="1" t="s">
        <v>1727</v>
      </c>
      <c r="F436" s="1" t="s">
        <v>1728</v>
      </c>
      <c r="G436" s="1" t="s">
        <v>1900</v>
      </c>
      <c r="H436" s="1">
        <v>1995</v>
      </c>
      <c r="I436" s="1" t="s">
        <v>2831</v>
      </c>
      <c r="J436" s="1" t="s">
        <v>1731</v>
      </c>
      <c r="K436" s="1" t="s">
        <v>2832</v>
      </c>
      <c r="L436" s="1" t="s">
        <v>1741</v>
      </c>
      <c r="M436" s="1" t="s">
        <v>1733</v>
      </c>
      <c r="N436" s="1">
        <v>1872.33</v>
      </c>
      <c r="O436" s="1">
        <v>1844.53</v>
      </c>
      <c r="P436" s="1">
        <v>1.88</v>
      </c>
      <c r="Q436" s="1"/>
      <c r="R436" s="1"/>
      <c r="S436" s="1"/>
      <c r="T436" s="1">
        <v>1844.53</v>
      </c>
      <c r="U436" s="1"/>
      <c r="V436" s="1"/>
      <c r="W436" s="1">
        <v>27.8</v>
      </c>
      <c r="X436" s="1" t="s">
        <v>1734</v>
      </c>
    </row>
    <row r="437" spans="1:24">
      <c r="A437" s="1">
        <v>436</v>
      </c>
      <c r="B437" s="1" t="s">
        <v>2833</v>
      </c>
      <c r="C437" s="1" t="s">
        <v>2834</v>
      </c>
      <c r="D437" s="1" t="s">
        <v>2463</v>
      </c>
      <c r="E437" s="1" t="s">
        <v>1727</v>
      </c>
      <c r="F437" s="1" t="s">
        <v>1728</v>
      </c>
      <c r="G437" s="1" t="s">
        <v>1900</v>
      </c>
      <c r="H437" s="1">
        <v>1999</v>
      </c>
      <c r="I437" s="1" t="s">
        <v>2835</v>
      </c>
      <c r="J437" s="1" t="s">
        <v>1731</v>
      </c>
      <c r="K437" s="1" t="s">
        <v>2836</v>
      </c>
      <c r="L437" s="1" t="s">
        <v>1741</v>
      </c>
      <c r="M437" s="1" t="s">
        <v>1733</v>
      </c>
      <c r="N437" s="1">
        <v>42470.09</v>
      </c>
      <c r="O437" s="1">
        <v>42421.67</v>
      </c>
      <c r="P437" s="1">
        <v>42893</v>
      </c>
      <c r="Q437" s="1"/>
      <c r="R437" s="1">
        <v>14050.83</v>
      </c>
      <c r="S437" s="1"/>
      <c r="T437" s="1">
        <v>28370.84</v>
      </c>
      <c r="U437" s="1"/>
      <c r="V437" s="1"/>
      <c r="W437" s="1">
        <v>49</v>
      </c>
      <c r="X437" s="1" t="s">
        <v>1734</v>
      </c>
    </row>
    <row r="438" spans="1:24">
      <c r="A438" s="1">
        <v>437</v>
      </c>
      <c r="B438" s="1" t="s">
        <v>2837</v>
      </c>
      <c r="C438" s="1" t="s">
        <v>2838</v>
      </c>
      <c r="D438" s="1" t="s">
        <v>2463</v>
      </c>
      <c r="E438" s="1" t="s">
        <v>1727</v>
      </c>
      <c r="F438" s="1" t="s">
        <v>1728</v>
      </c>
      <c r="G438" s="1" t="s">
        <v>1900</v>
      </c>
      <c r="H438" s="1">
        <v>2011</v>
      </c>
      <c r="I438" s="1" t="s">
        <v>2839</v>
      </c>
      <c r="J438" s="1" t="s">
        <v>2840</v>
      </c>
      <c r="K438" s="1" t="s">
        <v>2841</v>
      </c>
      <c r="L438" s="1" t="s">
        <v>1741</v>
      </c>
      <c r="M438" s="1" t="s">
        <v>1733</v>
      </c>
      <c r="N438" s="1">
        <v>41344.71</v>
      </c>
      <c r="O438" s="1">
        <v>53350.78</v>
      </c>
      <c r="P438" s="1">
        <v>12.02</v>
      </c>
      <c r="Q438" s="1"/>
      <c r="R438" s="1">
        <v>18927.439999999999</v>
      </c>
      <c r="S438" s="1"/>
      <c r="T438" s="1">
        <v>34423.339999999997</v>
      </c>
      <c r="U438" s="1"/>
      <c r="V438" s="1"/>
      <c r="W438" s="1"/>
      <c r="X438" s="1" t="s">
        <v>1734</v>
      </c>
    </row>
    <row r="439" spans="1:24">
      <c r="A439" s="1">
        <v>438</v>
      </c>
      <c r="B439" s="1" t="s">
        <v>2842</v>
      </c>
      <c r="C439" s="1" t="s">
        <v>2843</v>
      </c>
      <c r="D439" s="1" t="s">
        <v>2463</v>
      </c>
      <c r="E439" s="1" t="s">
        <v>2479</v>
      </c>
      <c r="F439" s="1" t="s">
        <v>1858</v>
      </c>
      <c r="G439" s="1" t="s">
        <v>1900</v>
      </c>
      <c r="H439" s="1">
        <v>2006</v>
      </c>
      <c r="I439" s="1" t="s">
        <v>2844</v>
      </c>
      <c r="J439" s="1" t="s">
        <v>1731</v>
      </c>
      <c r="K439" s="1" t="s">
        <v>2845</v>
      </c>
      <c r="L439" s="1" t="s">
        <v>1741</v>
      </c>
      <c r="M439" s="1" t="s">
        <v>1733</v>
      </c>
      <c r="N439" s="1">
        <v>290.74</v>
      </c>
      <c r="O439" s="1">
        <v>290.74</v>
      </c>
      <c r="P439" s="1">
        <v>290.88</v>
      </c>
      <c r="Q439" s="1"/>
      <c r="R439" s="1"/>
      <c r="S439" s="1"/>
      <c r="T439" s="1">
        <v>290.74</v>
      </c>
      <c r="U439" s="1"/>
      <c r="V439" s="1"/>
      <c r="W439" s="1"/>
      <c r="X439" s="1" t="s">
        <v>1827</v>
      </c>
    </row>
    <row r="440" spans="1:24">
      <c r="A440" s="1">
        <v>439</v>
      </c>
      <c r="B440" s="1" t="s">
        <v>2846</v>
      </c>
      <c r="C440" s="1" t="s">
        <v>2847</v>
      </c>
      <c r="D440" s="1" t="s">
        <v>2463</v>
      </c>
      <c r="E440" s="1" t="s">
        <v>1727</v>
      </c>
      <c r="F440" s="1" t="s">
        <v>1728</v>
      </c>
      <c r="G440" s="1" t="s">
        <v>1900</v>
      </c>
      <c r="H440" s="1">
        <v>2018</v>
      </c>
      <c r="I440" s="1" t="s">
        <v>2848</v>
      </c>
      <c r="J440" s="1" t="s">
        <v>1731</v>
      </c>
      <c r="K440" s="1" t="s">
        <v>2849</v>
      </c>
      <c r="L440" s="1" t="s">
        <v>1731</v>
      </c>
      <c r="M440" s="1" t="s">
        <v>1733</v>
      </c>
      <c r="N440" s="1">
        <v>16584.03</v>
      </c>
      <c r="O440" s="1">
        <v>13998.87</v>
      </c>
      <c r="P440" s="1">
        <v>16593.759999999998</v>
      </c>
      <c r="Q440" s="1"/>
      <c r="R440" s="1">
        <v>13998.87</v>
      </c>
      <c r="S440" s="1"/>
      <c r="T440" s="1"/>
      <c r="U440" s="1"/>
      <c r="V440" s="1"/>
      <c r="W440" s="1">
        <v>2585.16</v>
      </c>
      <c r="X440" s="1" t="s">
        <v>1734</v>
      </c>
    </row>
    <row r="441" spans="1:24">
      <c r="A441" s="1">
        <v>440</v>
      </c>
      <c r="B441" s="1" t="s">
        <v>2850</v>
      </c>
      <c r="C441" s="1" t="s">
        <v>2851</v>
      </c>
      <c r="D441" s="1" t="s">
        <v>2463</v>
      </c>
      <c r="E441" s="1" t="s">
        <v>2479</v>
      </c>
      <c r="F441" s="1" t="s">
        <v>1858</v>
      </c>
      <c r="G441" s="1" t="s">
        <v>2852</v>
      </c>
      <c r="H441" s="1">
        <v>2000</v>
      </c>
      <c r="I441" s="1" t="s">
        <v>2853</v>
      </c>
      <c r="J441" s="2" t="s">
        <v>442</v>
      </c>
      <c r="K441" s="1" t="s">
        <v>2854</v>
      </c>
      <c r="L441" s="1" t="s">
        <v>1805</v>
      </c>
      <c r="M441" s="1" t="s">
        <v>2372</v>
      </c>
      <c r="N441" s="1">
        <v>258</v>
      </c>
      <c r="O441" s="1">
        <v>258</v>
      </c>
      <c r="P441" s="1">
        <v>157</v>
      </c>
      <c r="Q441" s="1">
        <v>0</v>
      </c>
      <c r="R441" s="1">
        <v>258</v>
      </c>
      <c r="S441" s="1">
        <v>0</v>
      </c>
      <c r="T441" s="1">
        <v>0</v>
      </c>
      <c r="U441" s="1">
        <v>0</v>
      </c>
      <c r="V441" s="1">
        <v>0</v>
      </c>
      <c r="W441" s="1">
        <v>0</v>
      </c>
      <c r="X441" s="1"/>
    </row>
    <row r="442" spans="1:24">
      <c r="A442" s="1">
        <v>441</v>
      </c>
      <c r="B442" s="1" t="s">
        <v>2855</v>
      </c>
      <c r="C442" s="1" t="s">
        <v>2856</v>
      </c>
      <c r="D442" s="1" t="s">
        <v>2463</v>
      </c>
      <c r="E442" s="1" t="s">
        <v>2479</v>
      </c>
      <c r="F442" s="1" t="s">
        <v>1858</v>
      </c>
      <c r="G442" s="1" t="s">
        <v>1750</v>
      </c>
      <c r="H442" s="1">
        <v>2002</v>
      </c>
      <c r="I442" s="1" t="s">
        <v>2857</v>
      </c>
      <c r="J442" s="1" t="s">
        <v>2858</v>
      </c>
      <c r="K442" s="1" t="s">
        <v>2446</v>
      </c>
      <c r="L442" s="1" t="s">
        <v>1731</v>
      </c>
      <c r="M442" s="1" t="s">
        <v>2372</v>
      </c>
      <c r="N442" s="1">
        <v>260</v>
      </c>
      <c r="O442" s="1">
        <v>0</v>
      </c>
      <c r="P442" s="1">
        <v>260</v>
      </c>
      <c r="Q442" s="1"/>
      <c r="R442" s="1"/>
      <c r="S442" s="1"/>
      <c r="T442" s="1"/>
      <c r="U442" s="1"/>
      <c r="V442" s="1"/>
      <c r="W442" s="1"/>
      <c r="X442" s="1" t="s">
        <v>1827</v>
      </c>
    </row>
    <row r="443" spans="1:24">
      <c r="A443" s="1">
        <v>442</v>
      </c>
      <c r="B443" s="1" t="s">
        <v>2859</v>
      </c>
      <c r="C443" s="1" t="s">
        <v>2860</v>
      </c>
      <c r="D443" s="1" t="s">
        <v>2463</v>
      </c>
      <c r="E443" s="1" t="s">
        <v>1727</v>
      </c>
      <c r="F443" s="1" t="s">
        <v>1728</v>
      </c>
      <c r="G443" s="1" t="s">
        <v>1750</v>
      </c>
      <c r="H443" s="1">
        <v>2002</v>
      </c>
      <c r="I443" s="1" t="s">
        <v>2861</v>
      </c>
      <c r="J443" s="1" t="s">
        <v>1731</v>
      </c>
      <c r="K443" s="1" t="s">
        <v>2862</v>
      </c>
      <c r="L443" s="1" t="s">
        <v>1731</v>
      </c>
      <c r="M443" s="1" t="s">
        <v>1733</v>
      </c>
      <c r="N443" s="1">
        <v>31906.35</v>
      </c>
      <c r="O443" s="1">
        <v>31906.35</v>
      </c>
      <c r="P443" s="1">
        <v>36000</v>
      </c>
      <c r="Q443" s="1"/>
      <c r="R443" s="1">
        <v>31906.35</v>
      </c>
      <c r="S443" s="1"/>
      <c r="T443" s="1"/>
      <c r="U443" s="1"/>
      <c r="V443" s="1"/>
      <c r="W443" s="1"/>
      <c r="X443" s="1" t="s">
        <v>1734</v>
      </c>
    </row>
    <row r="444" spans="1:24">
      <c r="A444" s="1">
        <v>443</v>
      </c>
      <c r="B444" s="1" t="s">
        <v>2863</v>
      </c>
      <c r="C444" s="1" t="s">
        <v>2864</v>
      </c>
      <c r="D444" s="1" t="s">
        <v>2463</v>
      </c>
      <c r="E444" s="1" t="s">
        <v>2479</v>
      </c>
      <c r="F444" s="1" t="s">
        <v>1858</v>
      </c>
      <c r="G444" s="1" t="s">
        <v>2852</v>
      </c>
      <c r="H444" s="1">
        <v>2000</v>
      </c>
      <c r="I444" s="1" t="s">
        <v>2865</v>
      </c>
      <c r="J444" s="2" t="s">
        <v>442</v>
      </c>
      <c r="K444" s="1" t="s">
        <v>2866</v>
      </c>
      <c r="L444" s="1" t="s">
        <v>1805</v>
      </c>
      <c r="M444" s="1" t="s">
        <v>2372</v>
      </c>
      <c r="N444" s="1">
        <v>179</v>
      </c>
      <c r="O444" s="1">
        <v>179</v>
      </c>
      <c r="P444" s="1">
        <v>182</v>
      </c>
      <c r="Q444" s="1">
        <v>0</v>
      </c>
      <c r="R444" s="1">
        <v>0</v>
      </c>
      <c r="S444" s="1">
        <v>0</v>
      </c>
      <c r="T444" s="1">
        <v>179</v>
      </c>
      <c r="U444" s="1">
        <v>0</v>
      </c>
      <c r="V444" s="1">
        <v>0</v>
      </c>
      <c r="W444" s="1">
        <v>0</v>
      </c>
      <c r="X444" s="1"/>
    </row>
    <row r="445" spans="1:24">
      <c r="A445" s="1">
        <v>444</v>
      </c>
      <c r="B445" s="1" t="s">
        <v>2867</v>
      </c>
      <c r="C445" s="1" t="s">
        <v>2868</v>
      </c>
      <c r="D445" s="1" t="s">
        <v>2463</v>
      </c>
      <c r="E445" s="1" t="s">
        <v>1727</v>
      </c>
      <c r="F445" s="1" t="s">
        <v>1728</v>
      </c>
      <c r="G445" s="1" t="s">
        <v>1750</v>
      </c>
      <c r="H445" s="1">
        <v>2002</v>
      </c>
      <c r="I445" s="1" t="s">
        <v>2869</v>
      </c>
      <c r="J445" s="1" t="s">
        <v>1731</v>
      </c>
      <c r="K445" s="1" t="s">
        <v>2870</v>
      </c>
      <c r="L445" s="1" t="s">
        <v>1741</v>
      </c>
      <c r="M445" s="1" t="s">
        <v>2372</v>
      </c>
      <c r="N445" s="1">
        <v>3270</v>
      </c>
      <c r="O445" s="1">
        <v>0</v>
      </c>
      <c r="P445" s="1">
        <v>3270</v>
      </c>
      <c r="Q445" s="1"/>
      <c r="R445" s="1"/>
      <c r="S445" s="1"/>
      <c r="T445" s="1"/>
      <c r="U445" s="1"/>
      <c r="V445" s="1"/>
      <c r="W445" s="1"/>
      <c r="X445" s="1" t="s">
        <v>1734</v>
      </c>
    </row>
    <row r="446" spans="1:24">
      <c r="A446" s="1">
        <v>445</v>
      </c>
      <c r="B446" s="1" t="s">
        <v>2871</v>
      </c>
      <c r="C446" s="1" t="s">
        <v>2872</v>
      </c>
      <c r="D446" s="1" t="s">
        <v>2463</v>
      </c>
      <c r="E446" s="1" t="s">
        <v>1822</v>
      </c>
      <c r="F446" s="1" t="s">
        <v>1823</v>
      </c>
      <c r="G446" s="1" t="s">
        <v>1750</v>
      </c>
      <c r="H446" s="1">
        <v>2002</v>
      </c>
      <c r="I446" s="1" t="s">
        <v>2873</v>
      </c>
      <c r="J446" s="1" t="s">
        <v>1731</v>
      </c>
      <c r="K446" s="1" t="s">
        <v>2874</v>
      </c>
      <c r="L446" s="1" t="s">
        <v>1731</v>
      </c>
      <c r="M446" s="1" t="s">
        <v>2372</v>
      </c>
      <c r="N446" s="1">
        <v>38.82</v>
      </c>
      <c r="O446" s="1">
        <v>0</v>
      </c>
      <c r="P446" s="1">
        <v>38.82</v>
      </c>
      <c r="Q446" s="1"/>
      <c r="R446" s="1"/>
      <c r="S446" s="1"/>
      <c r="T446" s="1"/>
      <c r="U446" s="1"/>
      <c r="V446" s="1"/>
      <c r="W446" s="1"/>
      <c r="X446" s="1" t="s">
        <v>1827</v>
      </c>
    </row>
    <row r="447" spans="1:24">
      <c r="A447" s="1">
        <v>446</v>
      </c>
      <c r="B447" s="1" t="s">
        <v>2875</v>
      </c>
      <c r="C447" s="1" t="s">
        <v>2876</v>
      </c>
      <c r="D447" s="1" t="s">
        <v>2463</v>
      </c>
      <c r="E447" s="1" t="s">
        <v>1727</v>
      </c>
      <c r="F447" s="1" t="s">
        <v>1728</v>
      </c>
      <c r="G447" s="1" t="s">
        <v>1750</v>
      </c>
      <c r="H447" s="1">
        <v>2006</v>
      </c>
      <c r="I447" s="1" t="s">
        <v>2877</v>
      </c>
      <c r="J447" s="1" t="s">
        <v>1731</v>
      </c>
      <c r="K447" s="1" t="s">
        <v>2878</v>
      </c>
      <c r="L447" s="1" t="s">
        <v>1731</v>
      </c>
      <c r="M447" s="1" t="s">
        <v>2372</v>
      </c>
      <c r="N447" s="1">
        <v>6113</v>
      </c>
      <c r="O447" s="1">
        <v>0</v>
      </c>
      <c r="P447" s="1">
        <v>6113</v>
      </c>
      <c r="Q447" s="1"/>
      <c r="R447" s="1"/>
      <c r="S447" s="1"/>
      <c r="T447" s="1"/>
      <c r="U447" s="1"/>
      <c r="V447" s="1"/>
      <c r="W447" s="1"/>
      <c r="X447" s="1" t="s">
        <v>1734</v>
      </c>
    </row>
    <row r="448" spans="1:24">
      <c r="A448" s="1">
        <v>447</v>
      </c>
      <c r="B448" s="1" t="s">
        <v>2879</v>
      </c>
      <c r="C448" s="1" t="s">
        <v>2880</v>
      </c>
      <c r="D448" s="1" t="s">
        <v>2463</v>
      </c>
      <c r="E448" s="1" t="s">
        <v>1817</v>
      </c>
      <c r="F448" s="1" t="s">
        <v>1728</v>
      </c>
      <c r="G448" s="1" t="s">
        <v>1750</v>
      </c>
      <c r="H448" s="1">
        <v>2002</v>
      </c>
      <c r="I448" s="1" t="s">
        <v>2881</v>
      </c>
      <c r="J448" s="1" t="s">
        <v>1731</v>
      </c>
      <c r="K448" s="1" t="s">
        <v>2882</v>
      </c>
      <c r="L448" s="1" t="s">
        <v>1731</v>
      </c>
      <c r="M448" s="1" t="s">
        <v>2372</v>
      </c>
      <c r="N448" s="1">
        <v>67.510000000000005</v>
      </c>
      <c r="O448" s="1">
        <v>0</v>
      </c>
      <c r="P448" s="1">
        <v>67.510000000000005</v>
      </c>
      <c r="Q448" s="1"/>
      <c r="R448" s="1"/>
      <c r="S448" s="1"/>
      <c r="T448" s="1"/>
      <c r="U448" s="1"/>
      <c r="V448" s="1"/>
      <c r="W448" s="1"/>
      <c r="X448" s="1" t="s">
        <v>1734</v>
      </c>
    </row>
    <row r="449" spans="1:24">
      <c r="A449" s="1">
        <v>448</v>
      </c>
      <c r="B449" s="1" t="s">
        <v>2883</v>
      </c>
      <c r="C449" s="1" t="s">
        <v>2884</v>
      </c>
      <c r="D449" s="1" t="s">
        <v>2463</v>
      </c>
      <c r="E449" s="1" t="s">
        <v>1850</v>
      </c>
      <c r="F449" s="1" t="s">
        <v>1851</v>
      </c>
      <c r="G449" s="1" t="s">
        <v>1750</v>
      </c>
      <c r="H449" s="1">
        <v>2002</v>
      </c>
      <c r="I449" s="1" t="s">
        <v>2885</v>
      </c>
      <c r="J449" s="1" t="s">
        <v>1731</v>
      </c>
      <c r="K449" s="1" t="s">
        <v>2886</v>
      </c>
      <c r="L449" s="1" t="s">
        <v>1731</v>
      </c>
      <c r="M449" s="1" t="s">
        <v>2372</v>
      </c>
      <c r="N449" s="1">
        <v>81.540000000000006</v>
      </c>
      <c r="O449" s="1">
        <v>0</v>
      </c>
      <c r="P449" s="1">
        <v>81.540000000000006</v>
      </c>
      <c r="Q449" s="1"/>
      <c r="R449" s="1"/>
      <c r="S449" s="1"/>
      <c r="T449" s="1"/>
      <c r="U449" s="1"/>
      <c r="V449" s="1"/>
      <c r="W449" s="1"/>
      <c r="X449" s="1" t="s">
        <v>1827</v>
      </c>
    </row>
    <row r="450" spans="1:24">
      <c r="A450" s="1">
        <v>449</v>
      </c>
      <c r="B450" s="1" t="s">
        <v>2887</v>
      </c>
      <c r="C450" s="1" t="s">
        <v>2888</v>
      </c>
      <c r="D450" s="1" t="s">
        <v>2463</v>
      </c>
      <c r="E450" s="1" t="s">
        <v>2479</v>
      </c>
      <c r="F450" s="1" t="s">
        <v>1858</v>
      </c>
      <c r="G450" s="1" t="s">
        <v>2852</v>
      </c>
      <c r="H450" s="1">
        <v>2014</v>
      </c>
      <c r="I450" s="1" t="s">
        <v>2889</v>
      </c>
      <c r="J450" s="1"/>
      <c r="K450" s="1" t="s">
        <v>2890</v>
      </c>
      <c r="L450" s="1" t="s">
        <v>1805</v>
      </c>
      <c r="M450" s="1" t="s">
        <v>2372</v>
      </c>
      <c r="N450" s="1">
        <v>515</v>
      </c>
      <c r="O450" s="1">
        <v>515</v>
      </c>
      <c r="P450" s="1">
        <v>515</v>
      </c>
      <c r="Q450" s="1">
        <v>0</v>
      </c>
      <c r="R450" s="1">
        <v>0</v>
      </c>
      <c r="S450" s="1">
        <v>0</v>
      </c>
      <c r="T450" s="1">
        <v>515</v>
      </c>
      <c r="U450" s="1">
        <v>0</v>
      </c>
      <c r="V450" s="1">
        <v>0</v>
      </c>
      <c r="W450" s="1">
        <v>0</v>
      </c>
      <c r="X450" s="1" t="s">
        <v>1827</v>
      </c>
    </row>
    <row r="451" spans="1:24">
      <c r="A451" s="1">
        <v>450</v>
      </c>
      <c r="B451" s="1" t="s">
        <v>2891</v>
      </c>
      <c r="C451" s="1" t="s">
        <v>2892</v>
      </c>
      <c r="D451" s="1" t="s">
        <v>2463</v>
      </c>
      <c r="E451" s="1" t="s">
        <v>1850</v>
      </c>
      <c r="F451" s="1" t="s">
        <v>1851</v>
      </c>
      <c r="G451" s="1" t="s">
        <v>1776</v>
      </c>
      <c r="H451" s="1">
        <v>1987</v>
      </c>
      <c r="I451" s="1" t="s">
        <v>2893</v>
      </c>
      <c r="J451" s="1" t="s">
        <v>2894</v>
      </c>
      <c r="K451" s="1" t="s">
        <v>2895</v>
      </c>
      <c r="L451" s="1" t="s">
        <v>1741</v>
      </c>
      <c r="M451" s="1" t="s">
        <v>1733</v>
      </c>
      <c r="N451" s="1">
        <v>150.66</v>
      </c>
      <c r="O451" s="1">
        <v>150.77000000000001</v>
      </c>
      <c r="P451" s="1">
        <v>157</v>
      </c>
      <c r="Q451" s="1"/>
      <c r="R451" s="1"/>
      <c r="S451" s="1"/>
      <c r="T451" s="1">
        <v>150.77000000000001</v>
      </c>
      <c r="U451" s="1"/>
      <c r="V451" s="1"/>
      <c r="W451" s="1"/>
      <c r="X451" s="1" t="s">
        <v>1827</v>
      </c>
    </row>
    <row r="452" spans="1:24">
      <c r="A452" s="1">
        <v>451</v>
      </c>
      <c r="B452" s="1" t="s">
        <v>2896</v>
      </c>
      <c r="C452" s="1" t="s">
        <v>2897</v>
      </c>
      <c r="D452" s="1" t="s">
        <v>2463</v>
      </c>
      <c r="E452" s="1" t="s">
        <v>2479</v>
      </c>
      <c r="F452" s="1" t="s">
        <v>1858</v>
      </c>
      <c r="G452" s="1" t="s">
        <v>1776</v>
      </c>
      <c r="H452" s="1">
        <v>1987</v>
      </c>
      <c r="I452" s="1" t="s">
        <v>2893</v>
      </c>
      <c r="J452" s="1" t="s">
        <v>2898</v>
      </c>
      <c r="K452" s="1" t="s">
        <v>2899</v>
      </c>
      <c r="L452" s="1" t="s">
        <v>1741</v>
      </c>
      <c r="M452" s="1" t="s">
        <v>1733</v>
      </c>
      <c r="N452" s="1">
        <v>1115.98</v>
      </c>
      <c r="O452" s="1">
        <v>1115.26</v>
      </c>
      <c r="P452" s="1">
        <v>387.4</v>
      </c>
      <c r="Q452" s="1"/>
      <c r="R452" s="1"/>
      <c r="S452" s="1"/>
      <c r="T452" s="1">
        <v>1115.26</v>
      </c>
      <c r="U452" s="1"/>
      <c r="V452" s="1"/>
      <c r="W452" s="1"/>
      <c r="X452" s="1" t="s">
        <v>1827</v>
      </c>
    </row>
    <row r="453" spans="1:24">
      <c r="A453" s="1">
        <v>452</v>
      </c>
      <c r="B453" s="1" t="s">
        <v>2900</v>
      </c>
      <c r="C453" s="1" t="s">
        <v>2901</v>
      </c>
      <c r="D453" s="1" t="s">
        <v>2463</v>
      </c>
      <c r="E453" s="1" t="s">
        <v>1727</v>
      </c>
      <c r="F453" s="1" t="s">
        <v>1728</v>
      </c>
      <c r="G453" s="1" t="s">
        <v>1776</v>
      </c>
      <c r="H453" s="1">
        <v>1997</v>
      </c>
      <c r="I453" s="1" t="s">
        <v>2902</v>
      </c>
      <c r="J453" s="1" t="s">
        <v>1731</v>
      </c>
      <c r="K453" s="1" t="s">
        <v>2903</v>
      </c>
      <c r="L453" s="1" t="s">
        <v>1741</v>
      </c>
      <c r="M453" s="1" t="s">
        <v>1733</v>
      </c>
      <c r="N453" s="1">
        <v>43920.23</v>
      </c>
      <c r="O453" s="1">
        <v>31656.22</v>
      </c>
      <c r="P453" s="1">
        <v>44799</v>
      </c>
      <c r="Q453" s="1"/>
      <c r="R453" s="1"/>
      <c r="S453" s="1"/>
      <c r="T453" s="1">
        <v>31656.22</v>
      </c>
      <c r="U453" s="1"/>
      <c r="V453" s="1"/>
      <c r="W453" s="1">
        <v>12265.29</v>
      </c>
      <c r="X453" s="1" t="s">
        <v>1734</v>
      </c>
    </row>
    <row r="454" spans="1:24">
      <c r="A454" s="1">
        <v>453</v>
      </c>
      <c r="B454" s="1" t="s">
        <v>2904</v>
      </c>
      <c r="C454" s="1" t="s">
        <v>2905</v>
      </c>
      <c r="D454" s="1" t="s">
        <v>2463</v>
      </c>
      <c r="E454" s="1" t="s">
        <v>1727</v>
      </c>
      <c r="F454" s="1" t="s">
        <v>1728</v>
      </c>
      <c r="G454" s="1" t="s">
        <v>1776</v>
      </c>
      <c r="H454" s="1">
        <v>1998</v>
      </c>
      <c r="I454" s="1" t="s">
        <v>2906</v>
      </c>
      <c r="J454" s="1" t="s">
        <v>1731</v>
      </c>
      <c r="K454" s="1" t="s">
        <v>2907</v>
      </c>
      <c r="L454" s="1" t="s">
        <v>1805</v>
      </c>
      <c r="M454" s="1" t="s">
        <v>2372</v>
      </c>
      <c r="N454" s="1">
        <v>6589</v>
      </c>
      <c r="O454" s="1">
        <v>7562.57</v>
      </c>
      <c r="P454" s="1">
        <v>6589</v>
      </c>
      <c r="Q454" s="1"/>
      <c r="R454" s="1"/>
      <c r="S454" s="1"/>
      <c r="T454" s="1">
        <v>7562.57</v>
      </c>
      <c r="U454" s="1"/>
      <c r="V454" s="1"/>
      <c r="W454" s="1"/>
      <c r="X454" s="1" t="s">
        <v>1734</v>
      </c>
    </row>
    <row r="455" spans="1:24">
      <c r="A455" s="1">
        <v>454</v>
      </c>
      <c r="B455" s="1" t="s">
        <v>2908</v>
      </c>
      <c r="C455" s="1" t="s">
        <v>2909</v>
      </c>
      <c r="D455" s="1" t="s">
        <v>2463</v>
      </c>
      <c r="E455" s="1" t="s">
        <v>1727</v>
      </c>
      <c r="F455" s="1" t="s">
        <v>1728</v>
      </c>
      <c r="G455" s="1" t="s">
        <v>1776</v>
      </c>
      <c r="H455" s="1">
        <v>2010</v>
      </c>
      <c r="I455" s="1" t="s">
        <v>2910</v>
      </c>
      <c r="J455" s="1" t="s">
        <v>2911</v>
      </c>
      <c r="K455" s="1" t="s">
        <v>2912</v>
      </c>
      <c r="L455" s="1" t="s">
        <v>1741</v>
      </c>
      <c r="M455" s="1" t="s">
        <v>1733</v>
      </c>
      <c r="N455" s="1">
        <v>31661.75</v>
      </c>
      <c r="O455" s="1">
        <v>31663.26</v>
      </c>
      <c r="P455" s="1">
        <v>31634</v>
      </c>
      <c r="Q455" s="1"/>
      <c r="R455" s="1"/>
      <c r="S455" s="1"/>
      <c r="T455" s="1">
        <v>31663.26</v>
      </c>
      <c r="U455" s="1"/>
      <c r="V455" s="1"/>
      <c r="W455" s="1"/>
      <c r="X455" s="1" t="s">
        <v>1734</v>
      </c>
    </row>
    <row r="456" spans="1:24">
      <c r="A456" s="1">
        <v>455</v>
      </c>
      <c r="B456" s="1" t="s">
        <v>2913</v>
      </c>
      <c r="C456" s="1" t="s">
        <v>2914</v>
      </c>
      <c r="D456" s="1" t="s">
        <v>2463</v>
      </c>
      <c r="E456" s="1" t="s">
        <v>1727</v>
      </c>
      <c r="F456" s="1" t="s">
        <v>1728</v>
      </c>
      <c r="G456" s="1" t="s">
        <v>1776</v>
      </c>
      <c r="H456" s="1">
        <v>2008</v>
      </c>
      <c r="I456" s="1" t="s">
        <v>2915</v>
      </c>
      <c r="J456" s="1" t="s">
        <v>2916</v>
      </c>
      <c r="K456" s="1" t="s">
        <v>2917</v>
      </c>
      <c r="L456" s="1" t="s">
        <v>1741</v>
      </c>
      <c r="M456" s="1" t="s">
        <v>1733</v>
      </c>
      <c r="N456" s="1">
        <v>38749.15</v>
      </c>
      <c r="O456" s="1">
        <v>24977.97</v>
      </c>
      <c r="P456" s="1">
        <v>38692.32</v>
      </c>
      <c r="Q456" s="1"/>
      <c r="R456" s="1"/>
      <c r="S456" s="1"/>
      <c r="T456" s="1">
        <v>24977.97</v>
      </c>
      <c r="U456" s="1"/>
      <c r="V456" s="1"/>
      <c r="W456" s="1">
        <v>13769.07</v>
      </c>
      <c r="X456" s="1" t="s">
        <v>1734</v>
      </c>
    </row>
    <row r="457" spans="1:24">
      <c r="A457" s="1">
        <v>456</v>
      </c>
      <c r="B457" s="1" t="s">
        <v>2918</v>
      </c>
      <c r="C457" s="1" t="s">
        <v>2919</v>
      </c>
      <c r="D457" s="1" t="s">
        <v>2463</v>
      </c>
      <c r="E457" s="1" t="s">
        <v>2180</v>
      </c>
      <c r="F457" s="1" t="s">
        <v>1823</v>
      </c>
      <c r="G457" s="1" t="s">
        <v>1776</v>
      </c>
      <c r="H457" s="1">
        <v>1987</v>
      </c>
      <c r="I457" s="1" t="s">
        <v>2893</v>
      </c>
      <c r="J457" s="1" t="s">
        <v>2920</v>
      </c>
      <c r="K457" s="1" t="s">
        <v>2921</v>
      </c>
      <c r="L457" s="1" t="s">
        <v>1805</v>
      </c>
      <c r="M457" s="1" t="s">
        <v>1733</v>
      </c>
      <c r="N457" s="1">
        <v>48.36</v>
      </c>
      <c r="O457" s="1">
        <v>48.21</v>
      </c>
      <c r="P457" s="1">
        <v>50.12</v>
      </c>
      <c r="Q457" s="1"/>
      <c r="R457" s="1"/>
      <c r="S457" s="1"/>
      <c r="T457" s="1">
        <v>48.21</v>
      </c>
      <c r="U457" s="1"/>
      <c r="V457" s="1"/>
      <c r="W457" s="1"/>
      <c r="X457" s="1" t="s">
        <v>1827</v>
      </c>
    </row>
    <row r="458" spans="1:24">
      <c r="A458" s="1">
        <v>457</v>
      </c>
      <c r="B458" s="1" t="s">
        <v>2922</v>
      </c>
      <c r="C458" s="1" t="s">
        <v>2923</v>
      </c>
      <c r="D458" s="1" t="s">
        <v>2463</v>
      </c>
      <c r="E458" s="1" t="s">
        <v>2180</v>
      </c>
      <c r="F458" s="1" t="s">
        <v>1823</v>
      </c>
      <c r="G458" s="1" t="s">
        <v>1776</v>
      </c>
      <c r="H458" s="1">
        <v>1987</v>
      </c>
      <c r="I458" s="1" t="s">
        <v>2893</v>
      </c>
      <c r="J458" s="1" t="s">
        <v>2924</v>
      </c>
      <c r="K458" s="1" t="s">
        <v>2921</v>
      </c>
      <c r="L458" s="1" t="s">
        <v>1805</v>
      </c>
      <c r="M458" s="1" t="s">
        <v>1733</v>
      </c>
      <c r="N458" s="1">
        <v>177.7</v>
      </c>
      <c r="O458" s="1">
        <v>177.32</v>
      </c>
      <c r="P458" s="1">
        <v>172.9</v>
      </c>
      <c r="Q458" s="1"/>
      <c r="R458" s="1"/>
      <c r="S458" s="1"/>
      <c r="T458" s="1">
        <v>177.32</v>
      </c>
      <c r="U458" s="1"/>
      <c r="V458" s="1"/>
      <c r="W458" s="1"/>
      <c r="X458" s="1" t="s">
        <v>1827</v>
      </c>
    </row>
    <row r="459" spans="1:24">
      <c r="A459" s="1">
        <v>458</v>
      </c>
      <c r="B459" s="1" t="s">
        <v>2925</v>
      </c>
      <c r="C459" s="1" t="s">
        <v>2926</v>
      </c>
      <c r="D459" s="1" t="s">
        <v>2463</v>
      </c>
      <c r="E459" s="1" t="s">
        <v>2180</v>
      </c>
      <c r="F459" s="1" t="s">
        <v>1823</v>
      </c>
      <c r="G459" s="1" t="s">
        <v>1776</v>
      </c>
      <c r="H459" s="1">
        <v>1987</v>
      </c>
      <c r="I459" s="1" t="s">
        <v>2893</v>
      </c>
      <c r="J459" s="1" t="s">
        <v>2924</v>
      </c>
      <c r="K459" s="1" t="s">
        <v>2921</v>
      </c>
      <c r="L459" s="1" t="s">
        <v>1805</v>
      </c>
      <c r="M459" s="1" t="s">
        <v>1733</v>
      </c>
      <c r="N459" s="1">
        <v>59.74</v>
      </c>
      <c r="O459" s="1">
        <v>59.89</v>
      </c>
      <c r="P459" s="1">
        <v>60.84</v>
      </c>
      <c r="Q459" s="1"/>
      <c r="R459" s="1"/>
      <c r="S459" s="1"/>
      <c r="T459" s="1">
        <v>59.89</v>
      </c>
      <c r="U459" s="1"/>
      <c r="V459" s="1"/>
      <c r="W459" s="1"/>
      <c r="X459" s="1" t="s">
        <v>1827</v>
      </c>
    </row>
    <row r="460" spans="1:24">
      <c r="A460" s="1">
        <v>459</v>
      </c>
      <c r="B460" s="1" t="s">
        <v>2927</v>
      </c>
      <c r="C460" s="1" t="s">
        <v>2928</v>
      </c>
      <c r="D460" s="1" t="s">
        <v>2463</v>
      </c>
      <c r="E460" s="1" t="s">
        <v>2180</v>
      </c>
      <c r="F460" s="1" t="s">
        <v>1823</v>
      </c>
      <c r="G460" s="1" t="s">
        <v>1776</v>
      </c>
      <c r="H460" s="1">
        <v>1987</v>
      </c>
      <c r="I460" s="1" t="s">
        <v>2893</v>
      </c>
      <c r="J460" s="1" t="s">
        <v>2924</v>
      </c>
      <c r="K460" s="1" t="s">
        <v>2921</v>
      </c>
      <c r="L460" s="1" t="s">
        <v>1805</v>
      </c>
      <c r="M460" s="1" t="s">
        <v>2372</v>
      </c>
      <c r="N460" s="1">
        <v>107.36</v>
      </c>
      <c r="O460" s="1">
        <v>110</v>
      </c>
      <c r="P460" s="1">
        <v>107.36</v>
      </c>
      <c r="Q460" s="1"/>
      <c r="R460" s="1"/>
      <c r="S460" s="1"/>
      <c r="T460" s="1">
        <v>110</v>
      </c>
      <c r="U460" s="1"/>
      <c r="V460" s="1"/>
      <c r="W460" s="1"/>
      <c r="X460" s="1" t="s">
        <v>1827</v>
      </c>
    </row>
    <row r="461" spans="1:24">
      <c r="A461" s="1">
        <v>460</v>
      </c>
      <c r="B461" s="1" t="s">
        <v>2929</v>
      </c>
      <c r="C461" s="1" t="s">
        <v>2930</v>
      </c>
      <c r="D461" s="1" t="s">
        <v>2463</v>
      </c>
      <c r="E461" s="1" t="s">
        <v>2180</v>
      </c>
      <c r="F461" s="1" t="s">
        <v>1823</v>
      </c>
      <c r="G461" s="1" t="s">
        <v>1776</v>
      </c>
      <c r="H461" s="1">
        <v>1987</v>
      </c>
      <c r="I461" s="1" t="s">
        <v>2893</v>
      </c>
      <c r="J461" s="1" t="s">
        <v>2924</v>
      </c>
      <c r="K461" s="1" t="s">
        <v>2921</v>
      </c>
      <c r="L461" s="1" t="s">
        <v>1805</v>
      </c>
      <c r="M461" s="1" t="s">
        <v>1733</v>
      </c>
      <c r="N461" s="1">
        <v>32.58</v>
      </c>
      <c r="O461" s="1">
        <v>32.6</v>
      </c>
      <c r="P461" s="1">
        <v>34</v>
      </c>
      <c r="Q461" s="1"/>
      <c r="R461" s="1"/>
      <c r="S461" s="1"/>
      <c r="T461" s="1">
        <v>32.6</v>
      </c>
      <c r="U461" s="1"/>
      <c r="V461" s="1"/>
      <c r="W461" s="1"/>
      <c r="X461" s="1" t="s">
        <v>1827</v>
      </c>
    </row>
    <row r="462" spans="1:24">
      <c r="A462" s="1">
        <v>461</v>
      </c>
      <c r="B462" s="1" t="s">
        <v>2931</v>
      </c>
      <c r="C462" s="1" t="s">
        <v>2932</v>
      </c>
      <c r="D462" s="1" t="s">
        <v>2463</v>
      </c>
      <c r="E462" s="1" t="s">
        <v>2180</v>
      </c>
      <c r="F462" s="1" t="s">
        <v>1823</v>
      </c>
      <c r="G462" s="1" t="s">
        <v>1776</v>
      </c>
      <c r="H462" s="1">
        <v>1987</v>
      </c>
      <c r="I462" s="1" t="s">
        <v>2893</v>
      </c>
      <c r="J462" s="1" t="s">
        <v>2924</v>
      </c>
      <c r="K462" s="1" t="s">
        <v>2921</v>
      </c>
      <c r="L462" s="1" t="s">
        <v>1805</v>
      </c>
      <c r="M462" s="1" t="s">
        <v>1733</v>
      </c>
      <c r="N462" s="1">
        <v>53.11</v>
      </c>
      <c r="O462" s="1">
        <v>53.17</v>
      </c>
      <c r="P462" s="1">
        <v>54.28</v>
      </c>
      <c r="Q462" s="1"/>
      <c r="R462" s="1"/>
      <c r="S462" s="1"/>
      <c r="T462" s="1">
        <v>53.17</v>
      </c>
      <c r="U462" s="1"/>
      <c r="V462" s="1"/>
      <c r="W462" s="1"/>
      <c r="X462" s="1" t="s">
        <v>1827</v>
      </c>
    </row>
    <row r="463" spans="1:24">
      <c r="A463" s="1">
        <v>462</v>
      </c>
      <c r="B463" s="1" t="s">
        <v>2933</v>
      </c>
      <c r="C463" s="1" t="s">
        <v>2934</v>
      </c>
      <c r="D463" s="1" t="s">
        <v>2463</v>
      </c>
      <c r="E463" s="1" t="s">
        <v>2180</v>
      </c>
      <c r="F463" s="1" t="s">
        <v>1823</v>
      </c>
      <c r="G463" s="1" t="s">
        <v>1776</v>
      </c>
      <c r="H463" s="1">
        <v>1987</v>
      </c>
      <c r="I463" s="1" t="s">
        <v>2893</v>
      </c>
      <c r="J463" s="1" t="s">
        <v>2935</v>
      </c>
      <c r="K463" s="1" t="s">
        <v>2936</v>
      </c>
      <c r="L463" s="1" t="s">
        <v>1805</v>
      </c>
      <c r="M463" s="1" t="s">
        <v>1733</v>
      </c>
      <c r="N463" s="1">
        <v>283.79000000000002</v>
      </c>
      <c r="O463" s="1">
        <v>567.72</v>
      </c>
      <c r="P463" s="1">
        <v>273.39999999999998</v>
      </c>
      <c r="Q463" s="1"/>
      <c r="R463" s="1"/>
      <c r="S463" s="1"/>
      <c r="T463" s="1">
        <v>567.72</v>
      </c>
      <c r="U463" s="1"/>
      <c r="V463" s="1"/>
      <c r="W463" s="1"/>
      <c r="X463" s="1" t="s">
        <v>1827</v>
      </c>
    </row>
    <row r="464" spans="1:24">
      <c r="A464" s="1">
        <v>463</v>
      </c>
      <c r="B464" s="1" t="s">
        <v>2937</v>
      </c>
      <c r="C464" s="1" t="s">
        <v>2938</v>
      </c>
      <c r="D464" s="1" t="s">
        <v>2463</v>
      </c>
      <c r="E464" s="1" t="s">
        <v>2180</v>
      </c>
      <c r="F464" s="1" t="s">
        <v>1823</v>
      </c>
      <c r="G464" s="1" t="s">
        <v>1776</v>
      </c>
      <c r="H464" s="1">
        <v>1987</v>
      </c>
      <c r="I464" s="1" t="s">
        <v>2893</v>
      </c>
      <c r="J464" s="1" t="s">
        <v>2935</v>
      </c>
      <c r="K464" s="1" t="s">
        <v>2939</v>
      </c>
      <c r="L464" s="1" t="s">
        <v>1805</v>
      </c>
      <c r="M464" s="1" t="s">
        <v>1733</v>
      </c>
      <c r="N464" s="1">
        <v>226.88</v>
      </c>
      <c r="O464" s="1">
        <v>453.6</v>
      </c>
      <c r="P464" s="1">
        <v>245.28</v>
      </c>
      <c r="Q464" s="1"/>
      <c r="R464" s="1"/>
      <c r="S464" s="1"/>
      <c r="T464" s="1">
        <v>453.6</v>
      </c>
      <c r="U464" s="1"/>
      <c r="V464" s="1"/>
      <c r="W464" s="1"/>
      <c r="X464" s="1" t="s">
        <v>1827</v>
      </c>
    </row>
    <row r="465" spans="1:24">
      <c r="A465" s="1">
        <v>464</v>
      </c>
      <c r="B465" s="1" t="s">
        <v>2940</v>
      </c>
      <c r="C465" s="1" t="s">
        <v>2941</v>
      </c>
      <c r="D465" s="1" t="s">
        <v>2463</v>
      </c>
      <c r="E465" s="1" t="s">
        <v>2180</v>
      </c>
      <c r="F465" s="1" t="s">
        <v>1823</v>
      </c>
      <c r="G465" s="1" t="s">
        <v>1776</v>
      </c>
      <c r="H465" s="1">
        <v>1987</v>
      </c>
      <c r="I465" s="1" t="s">
        <v>2893</v>
      </c>
      <c r="J465" s="1" t="s">
        <v>2935</v>
      </c>
      <c r="K465" s="1" t="s">
        <v>2939</v>
      </c>
      <c r="L465" s="1" t="s">
        <v>1805</v>
      </c>
      <c r="M465" s="1" t="s">
        <v>1733</v>
      </c>
      <c r="N465" s="1">
        <v>130.52000000000001</v>
      </c>
      <c r="O465" s="1">
        <v>260.66000000000003</v>
      </c>
      <c r="P465" s="1">
        <v>114.56</v>
      </c>
      <c r="Q465" s="1"/>
      <c r="R465" s="1"/>
      <c r="S465" s="1"/>
      <c r="T465" s="1">
        <v>260.66000000000003</v>
      </c>
      <c r="U465" s="1"/>
      <c r="V465" s="1"/>
      <c r="W465" s="1"/>
      <c r="X465" s="1" t="s">
        <v>1827</v>
      </c>
    </row>
    <row r="466" spans="1:24">
      <c r="A466" s="1">
        <v>465</v>
      </c>
      <c r="B466" s="1" t="s">
        <v>2942</v>
      </c>
      <c r="C466" s="1" t="s">
        <v>2943</v>
      </c>
      <c r="D466" s="1" t="s">
        <v>2463</v>
      </c>
      <c r="E466" s="1" t="s">
        <v>2180</v>
      </c>
      <c r="F466" s="1" t="s">
        <v>1823</v>
      </c>
      <c r="G466" s="1" t="s">
        <v>1776</v>
      </c>
      <c r="H466" s="1">
        <v>1987</v>
      </c>
      <c r="I466" s="1" t="s">
        <v>2893</v>
      </c>
      <c r="J466" s="1" t="s">
        <v>2935</v>
      </c>
      <c r="K466" s="1" t="s">
        <v>2939</v>
      </c>
      <c r="L466" s="1" t="s">
        <v>1805</v>
      </c>
      <c r="M466" s="1" t="s">
        <v>1733</v>
      </c>
      <c r="N466" s="1">
        <v>531.54999999999995</v>
      </c>
      <c r="O466" s="1">
        <v>1062.82</v>
      </c>
      <c r="P466" s="1">
        <v>515.29999999999995</v>
      </c>
      <c r="Q466" s="1"/>
      <c r="R466" s="1"/>
      <c r="S466" s="1"/>
      <c r="T466" s="1">
        <v>1062.82</v>
      </c>
      <c r="U466" s="1"/>
      <c r="V466" s="1"/>
      <c r="W466" s="1"/>
      <c r="X466" s="1" t="s">
        <v>1827</v>
      </c>
    </row>
    <row r="467" spans="1:24">
      <c r="A467" s="1">
        <v>466</v>
      </c>
      <c r="B467" s="1" t="s">
        <v>2944</v>
      </c>
      <c r="C467" s="1" t="s">
        <v>2945</v>
      </c>
      <c r="D467" s="1" t="s">
        <v>2463</v>
      </c>
      <c r="E467" s="1" t="s">
        <v>2180</v>
      </c>
      <c r="F467" s="1" t="s">
        <v>1823</v>
      </c>
      <c r="G467" s="1" t="s">
        <v>1776</v>
      </c>
      <c r="H467" s="1">
        <v>1987</v>
      </c>
      <c r="I467" s="1" t="s">
        <v>2946</v>
      </c>
      <c r="J467" s="1" t="s">
        <v>2947</v>
      </c>
      <c r="K467" s="1" t="s">
        <v>2948</v>
      </c>
      <c r="L467" s="1" t="s">
        <v>1731</v>
      </c>
      <c r="M467" s="1" t="s">
        <v>1733</v>
      </c>
      <c r="N467" s="1">
        <v>87.69</v>
      </c>
      <c r="O467" s="1">
        <v>175.38</v>
      </c>
      <c r="P467" s="1">
        <v>977.5</v>
      </c>
      <c r="Q467" s="1"/>
      <c r="R467" s="1"/>
      <c r="S467" s="1"/>
      <c r="T467" s="1">
        <v>175.38</v>
      </c>
      <c r="U467" s="1"/>
      <c r="V467" s="1"/>
      <c r="W467" s="1"/>
      <c r="X467" s="1" t="s">
        <v>1827</v>
      </c>
    </row>
    <row r="468" spans="1:24">
      <c r="A468" s="1">
        <v>467</v>
      </c>
      <c r="B468" s="1" t="s">
        <v>2949</v>
      </c>
      <c r="C468" s="1" t="s">
        <v>2950</v>
      </c>
      <c r="D468" s="1" t="s">
        <v>2463</v>
      </c>
      <c r="E468" s="1" t="s">
        <v>2180</v>
      </c>
      <c r="F468" s="1" t="s">
        <v>1823</v>
      </c>
      <c r="G468" s="1" t="s">
        <v>1776</v>
      </c>
      <c r="H468" s="1">
        <v>1987</v>
      </c>
      <c r="I468" s="1" t="s">
        <v>2893</v>
      </c>
      <c r="J468" s="1" t="s">
        <v>2935</v>
      </c>
      <c r="K468" s="1" t="s">
        <v>2948</v>
      </c>
      <c r="L468" s="1" t="s">
        <v>1805</v>
      </c>
      <c r="M468" s="1" t="s">
        <v>1733</v>
      </c>
      <c r="N468" s="1">
        <v>356.01</v>
      </c>
      <c r="O468" s="1">
        <v>711.4</v>
      </c>
      <c r="P468" s="1">
        <v>367.2</v>
      </c>
      <c r="Q468" s="1"/>
      <c r="R468" s="1"/>
      <c r="S468" s="1"/>
      <c r="T468" s="1">
        <v>711.4</v>
      </c>
      <c r="U468" s="1"/>
      <c r="V468" s="1"/>
      <c r="W468" s="1"/>
      <c r="X468" s="1" t="s">
        <v>1827</v>
      </c>
    </row>
    <row r="469" spans="1:24">
      <c r="A469" s="1">
        <v>468</v>
      </c>
      <c r="B469" s="1" t="s">
        <v>2951</v>
      </c>
      <c r="C469" s="1" t="s">
        <v>2952</v>
      </c>
      <c r="D469" s="1" t="s">
        <v>2463</v>
      </c>
      <c r="E469" s="1" t="s">
        <v>2180</v>
      </c>
      <c r="F469" s="1" t="s">
        <v>1823</v>
      </c>
      <c r="G469" s="1" t="s">
        <v>1776</v>
      </c>
      <c r="H469" s="1">
        <v>1987</v>
      </c>
      <c r="I469" s="1" t="s">
        <v>2893</v>
      </c>
      <c r="J469" s="1" t="s">
        <v>2935</v>
      </c>
      <c r="K469" s="1" t="s">
        <v>2953</v>
      </c>
      <c r="L469" s="1" t="s">
        <v>1805</v>
      </c>
      <c r="M469" s="1" t="s">
        <v>1733</v>
      </c>
      <c r="N469" s="1">
        <v>1348.23</v>
      </c>
      <c r="O469" s="1">
        <v>2695.44</v>
      </c>
      <c r="P469" s="1">
        <v>1077.0999999999999</v>
      </c>
      <c r="Q469" s="1"/>
      <c r="R469" s="1"/>
      <c r="S469" s="1"/>
      <c r="T469" s="1">
        <v>2695.44</v>
      </c>
      <c r="U469" s="1"/>
      <c r="V469" s="1"/>
      <c r="W469" s="1"/>
      <c r="X469" s="1" t="s">
        <v>1827</v>
      </c>
    </row>
    <row r="470" spans="1:24">
      <c r="A470" s="1">
        <v>469</v>
      </c>
      <c r="B470" s="1" t="s">
        <v>2954</v>
      </c>
      <c r="C470" s="1" t="s">
        <v>2955</v>
      </c>
      <c r="D470" s="1" t="s">
        <v>2463</v>
      </c>
      <c r="E470" s="1" t="s">
        <v>2180</v>
      </c>
      <c r="F470" s="1" t="s">
        <v>1823</v>
      </c>
      <c r="G470" s="1" t="s">
        <v>1776</v>
      </c>
      <c r="H470" s="1">
        <v>1987</v>
      </c>
      <c r="I470" s="1" t="s">
        <v>2893</v>
      </c>
      <c r="J470" s="1" t="s">
        <v>2935</v>
      </c>
      <c r="K470" s="1" t="s">
        <v>2956</v>
      </c>
      <c r="L470" s="1" t="s">
        <v>1805</v>
      </c>
      <c r="M470" s="1" t="s">
        <v>1733</v>
      </c>
      <c r="N470" s="1">
        <v>289.91000000000003</v>
      </c>
      <c r="O470" s="1">
        <v>580.72</v>
      </c>
      <c r="P470" s="1">
        <v>298.77999999999997</v>
      </c>
      <c r="Q470" s="1"/>
      <c r="R470" s="1"/>
      <c r="S470" s="1"/>
      <c r="T470" s="1">
        <v>580.72</v>
      </c>
      <c r="U470" s="1"/>
      <c r="V470" s="1"/>
      <c r="W470" s="1"/>
      <c r="X470" s="1" t="s">
        <v>1827</v>
      </c>
    </row>
    <row r="471" spans="1:24">
      <c r="A471" s="1">
        <v>470</v>
      </c>
      <c r="B471" s="1" t="s">
        <v>2957</v>
      </c>
      <c r="C471" s="1" t="s">
        <v>2958</v>
      </c>
      <c r="D471" s="1" t="s">
        <v>2463</v>
      </c>
      <c r="E471" s="1" t="s">
        <v>2180</v>
      </c>
      <c r="F471" s="1" t="s">
        <v>1823</v>
      </c>
      <c r="G471" s="1" t="s">
        <v>1776</v>
      </c>
      <c r="H471" s="1">
        <v>1987</v>
      </c>
      <c r="I471" s="1" t="s">
        <v>2893</v>
      </c>
      <c r="J471" s="1" t="s">
        <v>2959</v>
      </c>
      <c r="K471" s="1" t="s">
        <v>2960</v>
      </c>
      <c r="L471" s="1" t="s">
        <v>1805</v>
      </c>
      <c r="M471" s="1" t="s">
        <v>1733</v>
      </c>
      <c r="N471" s="1">
        <v>163.97</v>
      </c>
      <c r="O471" s="1">
        <v>327.52</v>
      </c>
      <c r="P471" s="1">
        <v>169.32</v>
      </c>
      <c r="Q471" s="1"/>
      <c r="R471" s="1"/>
      <c r="S471" s="1"/>
      <c r="T471" s="1">
        <v>327.52</v>
      </c>
      <c r="U471" s="1"/>
      <c r="V471" s="1"/>
      <c r="W471" s="1"/>
      <c r="X471" s="1" t="s">
        <v>1827</v>
      </c>
    </row>
    <row r="472" spans="1:24">
      <c r="A472" s="1">
        <v>471</v>
      </c>
      <c r="B472" s="1" t="s">
        <v>2961</v>
      </c>
      <c r="C472" s="1" t="s">
        <v>2962</v>
      </c>
      <c r="D472" s="1" t="s">
        <v>2463</v>
      </c>
      <c r="E472" s="1" t="s">
        <v>2180</v>
      </c>
      <c r="F472" s="1" t="s">
        <v>1823</v>
      </c>
      <c r="G472" s="1" t="s">
        <v>1776</v>
      </c>
      <c r="H472" s="1">
        <v>1987</v>
      </c>
      <c r="I472" s="1" t="s">
        <v>2893</v>
      </c>
      <c r="J472" s="1" t="s">
        <v>2935</v>
      </c>
      <c r="K472" s="1" t="s">
        <v>2960</v>
      </c>
      <c r="L472" s="1" t="s">
        <v>1805</v>
      </c>
      <c r="M472" s="1" t="s">
        <v>1733</v>
      </c>
      <c r="N472" s="1">
        <v>63.19</v>
      </c>
      <c r="O472" s="1">
        <v>126.78</v>
      </c>
      <c r="P472" s="1">
        <v>66.48</v>
      </c>
      <c r="Q472" s="1"/>
      <c r="R472" s="1"/>
      <c r="S472" s="1"/>
      <c r="T472" s="1">
        <v>126.78</v>
      </c>
      <c r="U472" s="1"/>
      <c r="V472" s="1"/>
      <c r="W472" s="1"/>
      <c r="X472" s="1" t="s">
        <v>1827</v>
      </c>
    </row>
    <row r="473" spans="1:24">
      <c r="A473" s="1">
        <v>472</v>
      </c>
      <c r="B473" s="1" t="s">
        <v>2963</v>
      </c>
      <c r="C473" s="1" t="s">
        <v>2964</v>
      </c>
      <c r="D473" s="1" t="s">
        <v>2463</v>
      </c>
      <c r="E473" s="1" t="s">
        <v>2180</v>
      </c>
      <c r="F473" s="1" t="s">
        <v>1823</v>
      </c>
      <c r="G473" s="1" t="s">
        <v>1776</v>
      </c>
      <c r="H473" s="1">
        <v>1987</v>
      </c>
      <c r="I473" s="1" t="s">
        <v>2893</v>
      </c>
      <c r="J473" s="1" t="s">
        <v>2935</v>
      </c>
      <c r="K473" s="1" t="s">
        <v>2965</v>
      </c>
      <c r="L473" s="1" t="s">
        <v>1741</v>
      </c>
      <c r="M473" s="1" t="s">
        <v>2372</v>
      </c>
      <c r="N473" s="1">
        <v>100.92</v>
      </c>
      <c r="O473" s="1">
        <v>191.3</v>
      </c>
      <c r="P473" s="1">
        <v>100.92</v>
      </c>
      <c r="Q473" s="1"/>
      <c r="R473" s="1"/>
      <c r="S473" s="1"/>
      <c r="T473" s="1">
        <v>191.3</v>
      </c>
      <c r="U473" s="1"/>
      <c r="V473" s="1"/>
      <c r="W473" s="1"/>
      <c r="X473" s="1" t="s">
        <v>1827</v>
      </c>
    </row>
    <row r="474" spans="1:24">
      <c r="A474" s="1">
        <v>473</v>
      </c>
      <c r="B474" s="1" t="s">
        <v>2966</v>
      </c>
      <c r="C474" s="1" t="s">
        <v>2967</v>
      </c>
      <c r="D474" s="1" t="s">
        <v>2463</v>
      </c>
      <c r="E474" s="1" t="s">
        <v>2180</v>
      </c>
      <c r="F474" s="1" t="s">
        <v>1823</v>
      </c>
      <c r="G474" s="1" t="s">
        <v>1776</v>
      </c>
      <c r="H474" s="1">
        <v>1987</v>
      </c>
      <c r="I474" s="1" t="s">
        <v>2893</v>
      </c>
      <c r="J474" s="1" t="s">
        <v>2935</v>
      </c>
      <c r="K474" s="1" t="s">
        <v>2965</v>
      </c>
      <c r="L474" s="1" t="s">
        <v>1741</v>
      </c>
      <c r="M474" s="1" t="s">
        <v>1733</v>
      </c>
      <c r="N474" s="1">
        <v>36.46</v>
      </c>
      <c r="O474" s="1">
        <v>71.86</v>
      </c>
      <c r="P474" s="1">
        <v>40.24</v>
      </c>
      <c r="Q474" s="1"/>
      <c r="R474" s="1"/>
      <c r="S474" s="1"/>
      <c r="T474" s="1">
        <v>71.86</v>
      </c>
      <c r="U474" s="1"/>
      <c r="V474" s="1"/>
      <c r="W474" s="1"/>
      <c r="X474" s="1" t="s">
        <v>1827</v>
      </c>
    </row>
    <row r="475" spans="1:24">
      <c r="A475" s="1">
        <v>474</v>
      </c>
      <c r="B475" s="1" t="s">
        <v>2968</v>
      </c>
      <c r="C475" s="1" t="s">
        <v>2969</v>
      </c>
      <c r="D475" s="1" t="s">
        <v>2463</v>
      </c>
      <c r="E475" s="1" t="s">
        <v>2180</v>
      </c>
      <c r="F475" s="1" t="s">
        <v>1823</v>
      </c>
      <c r="G475" s="1" t="s">
        <v>1776</v>
      </c>
      <c r="H475" s="1">
        <v>1987</v>
      </c>
      <c r="I475" s="1" t="s">
        <v>2970</v>
      </c>
      <c r="J475" s="1" t="s">
        <v>2935</v>
      </c>
      <c r="K475" s="1" t="s">
        <v>2971</v>
      </c>
      <c r="L475" s="1" t="s">
        <v>1805</v>
      </c>
      <c r="M475" s="1" t="s">
        <v>1733</v>
      </c>
      <c r="N475" s="1">
        <v>314.27</v>
      </c>
      <c r="O475" s="1">
        <v>627.38</v>
      </c>
      <c r="P475" s="1">
        <v>272.2</v>
      </c>
      <c r="Q475" s="1"/>
      <c r="R475" s="1"/>
      <c r="S475" s="1"/>
      <c r="T475" s="1">
        <v>627.38</v>
      </c>
      <c r="U475" s="1"/>
      <c r="V475" s="1"/>
      <c r="W475" s="1"/>
      <c r="X475" s="1" t="s">
        <v>1827</v>
      </c>
    </row>
    <row r="476" spans="1:24">
      <c r="A476" s="1">
        <v>475</v>
      </c>
      <c r="B476" s="1" t="s">
        <v>2972</v>
      </c>
      <c r="C476" s="1" t="s">
        <v>2973</v>
      </c>
      <c r="D476" s="1" t="s">
        <v>2463</v>
      </c>
      <c r="E476" s="1" t="s">
        <v>2479</v>
      </c>
      <c r="F476" s="1" t="s">
        <v>1858</v>
      </c>
      <c r="G476" s="1" t="s">
        <v>1776</v>
      </c>
      <c r="H476" s="1">
        <v>2012</v>
      </c>
      <c r="I476" s="1" t="s">
        <v>2974</v>
      </c>
      <c r="J476" s="1" t="s">
        <v>1731</v>
      </c>
      <c r="K476" s="1" t="s">
        <v>2975</v>
      </c>
      <c r="L476" s="1" t="s">
        <v>1741</v>
      </c>
      <c r="M476" s="1" t="s">
        <v>1733</v>
      </c>
      <c r="N476" s="1">
        <v>872.87</v>
      </c>
      <c r="O476" s="1">
        <v>870.99</v>
      </c>
      <c r="P476" s="1">
        <v>887.24</v>
      </c>
      <c r="Q476" s="1"/>
      <c r="R476" s="1">
        <v>870.99</v>
      </c>
      <c r="S476" s="1"/>
      <c r="T476" s="1"/>
      <c r="U476" s="1"/>
      <c r="V476" s="1"/>
      <c r="W476" s="1"/>
      <c r="X476" s="1" t="s">
        <v>1827</v>
      </c>
    </row>
    <row r="477" spans="1:24">
      <c r="A477" s="1">
        <v>476</v>
      </c>
      <c r="B477" s="1" t="s">
        <v>2976</v>
      </c>
      <c r="C477" s="1" t="s">
        <v>2977</v>
      </c>
      <c r="D477" s="1" t="s">
        <v>2463</v>
      </c>
      <c r="E477" s="1" t="s">
        <v>2479</v>
      </c>
      <c r="F477" s="1" t="s">
        <v>1858</v>
      </c>
      <c r="G477" s="1" t="s">
        <v>1776</v>
      </c>
      <c r="H477" s="1">
        <v>1987</v>
      </c>
      <c r="I477" s="1" t="s">
        <v>2893</v>
      </c>
      <c r="J477" s="1" t="s">
        <v>2978</v>
      </c>
      <c r="K477" s="1" t="s">
        <v>2939</v>
      </c>
      <c r="L477" s="1" t="s">
        <v>1805</v>
      </c>
      <c r="M477" s="1" t="s">
        <v>1733</v>
      </c>
      <c r="N477" s="1">
        <v>288.60000000000002</v>
      </c>
      <c r="O477" s="1">
        <v>573.16</v>
      </c>
      <c r="P477" s="1">
        <v>292.39999999999998</v>
      </c>
      <c r="Q477" s="1"/>
      <c r="R477" s="1"/>
      <c r="S477" s="1"/>
      <c r="T477" s="1">
        <v>573.16</v>
      </c>
      <c r="U477" s="1"/>
      <c r="V477" s="1"/>
      <c r="W477" s="1"/>
      <c r="X477" s="1" t="s">
        <v>1827</v>
      </c>
    </row>
    <row r="478" spans="1:24">
      <c r="A478" s="1">
        <v>477</v>
      </c>
      <c r="B478" s="1" t="s">
        <v>2979</v>
      </c>
      <c r="C478" s="1" t="s">
        <v>2980</v>
      </c>
      <c r="D478" s="1" t="s">
        <v>2463</v>
      </c>
      <c r="E478" s="1" t="s">
        <v>2180</v>
      </c>
      <c r="F478" s="1" t="s">
        <v>1823</v>
      </c>
      <c r="G478" s="1" t="s">
        <v>1776</v>
      </c>
      <c r="H478" s="1">
        <v>2011</v>
      </c>
      <c r="I478" s="1" t="s">
        <v>2981</v>
      </c>
      <c r="J478" s="1" t="s">
        <v>2935</v>
      </c>
      <c r="K478" s="1" t="s">
        <v>2965</v>
      </c>
      <c r="L478" s="1" t="s">
        <v>1731</v>
      </c>
      <c r="M478" s="1" t="s">
        <v>1733</v>
      </c>
      <c r="N478" s="1">
        <v>167</v>
      </c>
      <c r="O478" s="1">
        <v>334</v>
      </c>
      <c r="P478" s="1">
        <v>228.96</v>
      </c>
      <c r="Q478" s="1"/>
      <c r="R478" s="1"/>
      <c r="S478" s="1"/>
      <c r="T478" s="1">
        <v>334</v>
      </c>
      <c r="U478" s="1"/>
      <c r="V478" s="1"/>
      <c r="W478" s="1"/>
      <c r="X478" s="1" t="s">
        <v>1827</v>
      </c>
    </row>
    <row r="479" spans="1:24">
      <c r="A479" s="1">
        <v>478</v>
      </c>
      <c r="B479" s="1" t="s">
        <v>2982</v>
      </c>
      <c r="C479" s="1" t="s">
        <v>2983</v>
      </c>
      <c r="D479" s="1" t="s">
        <v>2463</v>
      </c>
      <c r="E479" s="1" t="s">
        <v>2180</v>
      </c>
      <c r="F479" s="1" t="s">
        <v>1823</v>
      </c>
      <c r="G479" s="1" t="s">
        <v>1776</v>
      </c>
      <c r="H479" s="1">
        <v>1987</v>
      </c>
      <c r="I479" s="1" t="s">
        <v>2893</v>
      </c>
      <c r="J479" s="1" t="s">
        <v>2935</v>
      </c>
      <c r="K479" s="1" t="s">
        <v>2899</v>
      </c>
      <c r="L479" s="1" t="s">
        <v>1805</v>
      </c>
      <c r="M479" s="1" t="s">
        <v>1733</v>
      </c>
      <c r="N479" s="1">
        <v>101.45</v>
      </c>
      <c r="O479" s="1">
        <v>203.44</v>
      </c>
      <c r="P479" s="1">
        <v>102.96</v>
      </c>
      <c r="Q479" s="1"/>
      <c r="R479" s="1"/>
      <c r="S479" s="1"/>
      <c r="T479" s="1">
        <v>203.44</v>
      </c>
      <c r="U479" s="1"/>
      <c r="V479" s="1"/>
      <c r="W479" s="1"/>
      <c r="X479" s="1" t="s">
        <v>1827</v>
      </c>
    </row>
    <row r="480" spans="1:24">
      <c r="A480" s="1">
        <v>479</v>
      </c>
      <c r="B480" s="1" t="s">
        <v>2984</v>
      </c>
      <c r="C480" s="1" t="s">
        <v>2985</v>
      </c>
      <c r="D480" s="1" t="s">
        <v>2463</v>
      </c>
      <c r="E480" s="1" t="s">
        <v>2180</v>
      </c>
      <c r="F480" s="1" t="s">
        <v>1823</v>
      </c>
      <c r="G480" s="1" t="s">
        <v>1776</v>
      </c>
      <c r="H480" s="1">
        <v>1987</v>
      </c>
      <c r="I480" s="1" t="s">
        <v>2970</v>
      </c>
      <c r="J480" s="1" t="s">
        <v>2935</v>
      </c>
      <c r="K480" s="1" t="s">
        <v>2899</v>
      </c>
      <c r="L480" s="1" t="s">
        <v>1805</v>
      </c>
      <c r="M480" s="1" t="s">
        <v>1733</v>
      </c>
      <c r="N480" s="1">
        <v>65.63</v>
      </c>
      <c r="O480" s="1">
        <v>130.91999999999999</v>
      </c>
      <c r="P480" s="1">
        <v>64.52</v>
      </c>
      <c r="Q480" s="1"/>
      <c r="R480" s="1"/>
      <c r="S480" s="1"/>
      <c r="T480" s="1">
        <v>130.91999999999999</v>
      </c>
      <c r="U480" s="1"/>
      <c r="V480" s="1"/>
      <c r="W480" s="1"/>
      <c r="X480" s="1" t="s">
        <v>1827</v>
      </c>
    </row>
    <row r="481" spans="1:24">
      <c r="A481" s="1">
        <v>480</v>
      </c>
      <c r="B481" s="1" t="s">
        <v>2986</v>
      </c>
      <c r="C481" s="1" t="s">
        <v>2987</v>
      </c>
      <c r="D481" s="1" t="s">
        <v>2463</v>
      </c>
      <c r="E481" s="1" t="s">
        <v>2479</v>
      </c>
      <c r="F481" s="1" t="s">
        <v>1858</v>
      </c>
      <c r="G481" s="1" t="s">
        <v>1776</v>
      </c>
      <c r="H481" s="1">
        <v>1987</v>
      </c>
      <c r="I481" s="1" t="s">
        <v>2893</v>
      </c>
      <c r="J481" s="1" t="s">
        <v>2935</v>
      </c>
      <c r="K481" s="1" t="s">
        <v>2939</v>
      </c>
      <c r="L481" s="1" t="s">
        <v>1805</v>
      </c>
      <c r="M481" s="1" t="s">
        <v>1733</v>
      </c>
      <c r="N481" s="1">
        <v>137.80000000000001</v>
      </c>
      <c r="O481" s="1">
        <v>275.82</v>
      </c>
      <c r="P481" s="1">
        <v>140.30000000000001</v>
      </c>
      <c r="Q481" s="1"/>
      <c r="R481" s="1"/>
      <c r="S481" s="1"/>
      <c r="T481" s="1">
        <v>275.82</v>
      </c>
      <c r="U481" s="1"/>
      <c r="V481" s="1"/>
      <c r="W481" s="1"/>
      <c r="X481" s="1" t="s">
        <v>1827</v>
      </c>
    </row>
    <row r="482" spans="1:24">
      <c r="A482" s="1">
        <v>481</v>
      </c>
      <c r="B482" s="1" t="s">
        <v>2988</v>
      </c>
      <c r="C482" s="1" t="s">
        <v>2989</v>
      </c>
      <c r="D482" s="1" t="s">
        <v>2463</v>
      </c>
      <c r="E482" s="1" t="s">
        <v>1850</v>
      </c>
      <c r="F482" s="1" t="s">
        <v>1851</v>
      </c>
      <c r="G482" s="1" t="s">
        <v>1776</v>
      </c>
      <c r="H482" s="1">
        <v>2012</v>
      </c>
      <c r="I482" s="1" t="s">
        <v>2990</v>
      </c>
      <c r="J482" s="1" t="s">
        <v>1731</v>
      </c>
      <c r="K482" s="1" t="s">
        <v>2991</v>
      </c>
      <c r="L482" s="1" t="s">
        <v>1805</v>
      </c>
      <c r="M482" s="1" t="s">
        <v>1733</v>
      </c>
      <c r="N482" s="1">
        <v>7601.12</v>
      </c>
      <c r="O482" s="1">
        <v>7601.86</v>
      </c>
      <c r="P482" s="1">
        <v>7598.71</v>
      </c>
      <c r="Q482" s="1"/>
      <c r="R482" s="1">
        <v>7601.86</v>
      </c>
      <c r="S482" s="1"/>
      <c r="T482" s="1"/>
      <c r="U482" s="1"/>
      <c r="V482" s="1"/>
      <c r="W482" s="1"/>
      <c r="X482" s="1" t="s">
        <v>1827</v>
      </c>
    </row>
    <row r="483" spans="1:24">
      <c r="A483" s="1">
        <v>482</v>
      </c>
      <c r="B483" s="1" t="s">
        <v>2992</v>
      </c>
      <c r="C483" s="1" t="s">
        <v>2993</v>
      </c>
      <c r="D483" s="1" t="s">
        <v>2463</v>
      </c>
      <c r="E483" s="1" t="s">
        <v>1822</v>
      </c>
      <c r="F483" s="1" t="s">
        <v>1823</v>
      </c>
      <c r="G483" s="1" t="s">
        <v>1776</v>
      </c>
      <c r="H483" s="1">
        <v>2014</v>
      </c>
      <c r="I483" s="1" t="s">
        <v>2994</v>
      </c>
      <c r="J483" s="1" t="s">
        <v>1731</v>
      </c>
      <c r="K483" s="1" t="s">
        <v>2995</v>
      </c>
      <c r="L483" s="1" t="s">
        <v>1805</v>
      </c>
      <c r="M483" s="1" t="s">
        <v>1733</v>
      </c>
      <c r="N483" s="1">
        <v>1376.47</v>
      </c>
      <c r="O483" s="1">
        <v>1375.48</v>
      </c>
      <c r="P483" s="1">
        <v>1378.67</v>
      </c>
      <c r="Q483" s="1"/>
      <c r="R483" s="1">
        <v>1375.48</v>
      </c>
      <c r="S483" s="1"/>
      <c r="T483" s="1"/>
      <c r="U483" s="1"/>
      <c r="V483" s="1"/>
      <c r="W483" s="1"/>
      <c r="X483" s="1" t="s">
        <v>1827</v>
      </c>
    </row>
    <row r="484" spans="1:24">
      <c r="A484" s="1">
        <v>483</v>
      </c>
      <c r="B484" s="1" t="s">
        <v>2996</v>
      </c>
      <c r="C484" s="1" t="s">
        <v>2997</v>
      </c>
      <c r="D484" s="1" t="s">
        <v>2463</v>
      </c>
      <c r="E484" s="1" t="s">
        <v>1850</v>
      </c>
      <c r="F484" s="1" t="s">
        <v>1851</v>
      </c>
      <c r="G484" s="1" t="s">
        <v>1776</v>
      </c>
      <c r="H484" s="1">
        <v>2012</v>
      </c>
      <c r="I484" s="1" t="s">
        <v>2998</v>
      </c>
      <c r="J484" s="1" t="s">
        <v>1731</v>
      </c>
      <c r="K484" s="1" t="s">
        <v>2999</v>
      </c>
      <c r="L484" s="1" t="s">
        <v>1741</v>
      </c>
      <c r="M484" s="1" t="s">
        <v>1733</v>
      </c>
      <c r="N484" s="1">
        <v>2465.9699999999998</v>
      </c>
      <c r="O484" s="1">
        <v>2467.41</v>
      </c>
      <c r="P484" s="1">
        <v>2467.1</v>
      </c>
      <c r="Q484" s="1"/>
      <c r="R484" s="1"/>
      <c r="S484" s="1"/>
      <c r="T484" s="1">
        <v>2467.41</v>
      </c>
      <c r="U484" s="1"/>
      <c r="V484" s="1"/>
      <c r="W484" s="1"/>
      <c r="X484" s="1" t="s">
        <v>1827</v>
      </c>
    </row>
    <row r="485" spans="1:24">
      <c r="A485" s="1">
        <v>484</v>
      </c>
      <c r="B485" s="1" t="s">
        <v>3000</v>
      </c>
      <c r="C485" s="1" t="s">
        <v>3001</v>
      </c>
      <c r="D485" s="1" t="s">
        <v>2463</v>
      </c>
      <c r="E485" s="1" t="s">
        <v>2479</v>
      </c>
      <c r="F485" s="1" t="s">
        <v>1858</v>
      </c>
      <c r="G485" s="1" t="s">
        <v>1776</v>
      </c>
      <c r="H485" s="1">
        <v>2014</v>
      </c>
      <c r="I485" s="1" t="s">
        <v>3002</v>
      </c>
      <c r="J485" s="1" t="s">
        <v>1731</v>
      </c>
      <c r="K485" s="1" t="s">
        <v>3003</v>
      </c>
      <c r="L485" s="1" t="s">
        <v>1805</v>
      </c>
      <c r="M485" s="1" t="s">
        <v>1733</v>
      </c>
      <c r="N485" s="1">
        <v>1596.75</v>
      </c>
      <c r="O485" s="1">
        <v>1595.06</v>
      </c>
      <c r="P485" s="1">
        <v>1596.55</v>
      </c>
      <c r="Q485" s="1"/>
      <c r="R485" s="1">
        <v>1595.06</v>
      </c>
      <c r="S485" s="1"/>
      <c r="T485" s="1"/>
      <c r="U485" s="1"/>
      <c r="V485" s="1"/>
      <c r="W485" s="1"/>
      <c r="X485" s="1" t="s">
        <v>1827</v>
      </c>
    </row>
    <row r="486" spans="1:24">
      <c r="A486" s="1">
        <v>485</v>
      </c>
      <c r="B486" s="1" t="s">
        <v>3004</v>
      </c>
      <c r="C486" s="1" t="s">
        <v>3005</v>
      </c>
      <c r="D486" s="1" t="s">
        <v>2463</v>
      </c>
      <c r="E486" s="1" t="s">
        <v>1817</v>
      </c>
      <c r="F486" s="1" t="s">
        <v>1728</v>
      </c>
      <c r="G486" s="1" t="s">
        <v>1776</v>
      </c>
      <c r="H486" s="1">
        <v>2014</v>
      </c>
      <c r="I486" s="1" t="s">
        <v>3006</v>
      </c>
      <c r="J486" s="1" t="s">
        <v>1731</v>
      </c>
      <c r="K486" s="1" t="s">
        <v>3007</v>
      </c>
      <c r="L486" s="1" t="s">
        <v>1805</v>
      </c>
      <c r="M486" s="1" t="s">
        <v>1733</v>
      </c>
      <c r="N486" s="1">
        <v>1466.43</v>
      </c>
      <c r="O486" s="1">
        <v>1466.46</v>
      </c>
      <c r="P486" s="1">
        <v>1488.81</v>
      </c>
      <c r="Q486" s="1"/>
      <c r="R486" s="1"/>
      <c r="S486" s="1"/>
      <c r="T486" s="1">
        <v>1466.46</v>
      </c>
      <c r="U486" s="1"/>
      <c r="V486" s="1"/>
      <c r="W486" s="1"/>
      <c r="X486" s="1" t="s">
        <v>1734</v>
      </c>
    </row>
    <row r="487" spans="1:24">
      <c r="A487" s="1">
        <v>486</v>
      </c>
      <c r="B487" s="1" t="s">
        <v>3008</v>
      </c>
      <c r="C487" s="1" t="s">
        <v>3009</v>
      </c>
      <c r="D487" s="1" t="s">
        <v>2463</v>
      </c>
      <c r="E487" s="1" t="s">
        <v>2180</v>
      </c>
      <c r="F487" s="1" t="s">
        <v>1823</v>
      </c>
      <c r="G487" s="1" t="s">
        <v>1776</v>
      </c>
      <c r="H487" s="1">
        <v>2014</v>
      </c>
      <c r="I487" s="1" t="s">
        <v>3010</v>
      </c>
      <c r="J487" s="1" t="s">
        <v>1731</v>
      </c>
      <c r="K487" s="1" t="s">
        <v>3011</v>
      </c>
      <c r="L487" s="1" t="s">
        <v>1805</v>
      </c>
      <c r="M487" s="1" t="s">
        <v>1733</v>
      </c>
      <c r="N487" s="1">
        <v>645.22</v>
      </c>
      <c r="O487" s="1">
        <v>645.29</v>
      </c>
      <c r="P487" s="1">
        <v>645.94000000000005</v>
      </c>
      <c r="Q487" s="1"/>
      <c r="R487" s="1"/>
      <c r="S487" s="1"/>
      <c r="T487" s="1">
        <v>645.29</v>
      </c>
      <c r="U487" s="1"/>
      <c r="V487" s="1"/>
      <c r="W487" s="1"/>
      <c r="X487" s="1" t="s">
        <v>1827</v>
      </c>
    </row>
    <row r="488" spans="1:24">
      <c r="A488" s="1">
        <v>487</v>
      </c>
      <c r="B488" s="1" t="s">
        <v>3012</v>
      </c>
      <c r="C488" s="1" t="s">
        <v>3013</v>
      </c>
      <c r="D488" s="1" t="s">
        <v>2463</v>
      </c>
      <c r="E488" s="1" t="s">
        <v>2180</v>
      </c>
      <c r="F488" s="1" t="s">
        <v>1823</v>
      </c>
      <c r="G488" s="1" t="s">
        <v>1776</v>
      </c>
      <c r="H488" s="1">
        <v>2015</v>
      </c>
      <c r="I488" s="1" t="s">
        <v>3014</v>
      </c>
      <c r="J488" s="1" t="s">
        <v>1731</v>
      </c>
      <c r="K488" s="1" t="s">
        <v>3015</v>
      </c>
      <c r="L488" s="1" t="s">
        <v>1805</v>
      </c>
      <c r="M488" s="1" t="s">
        <v>1733</v>
      </c>
      <c r="N488" s="1">
        <v>110145</v>
      </c>
      <c r="O488" s="1">
        <v>110141.8</v>
      </c>
      <c r="P488" s="1">
        <v>110110.3</v>
      </c>
      <c r="Q488" s="1"/>
      <c r="R488" s="1">
        <v>110141.8</v>
      </c>
      <c r="S488" s="1"/>
      <c r="T488" s="1"/>
      <c r="U488" s="1"/>
      <c r="V488" s="1"/>
      <c r="W488" s="1"/>
      <c r="X488" s="1" t="s">
        <v>1827</v>
      </c>
    </row>
    <row r="489" spans="1:24">
      <c r="A489" s="1">
        <v>488</v>
      </c>
      <c r="B489" s="1" t="s">
        <v>3016</v>
      </c>
      <c r="C489" s="1" t="s">
        <v>3017</v>
      </c>
      <c r="D489" s="1" t="s">
        <v>2463</v>
      </c>
      <c r="E489" s="1" t="s">
        <v>2180</v>
      </c>
      <c r="F489" s="1" t="s">
        <v>1823</v>
      </c>
      <c r="G489" s="1" t="s">
        <v>1776</v>
      </c>
      <c r="H489" s="1">
        <v>2014</v>
      </c>
      <c r="I489" s="1" t="s">
        <v>3018</v>
      </c>
      <c r="J489" s="1" t="s">
        <v>1731</v>
      </c>
      <c r="K489" s="1" t="s">
        <v>3019</v>
      </c>
      <c r="L489" s="1" t="s">
        <v>1805</v>
      </c>
      <c r="M489" s="1" t="s">
        <v>1733</v>
      </c>
      <c r="N489" s="1">
        <v>4648.34</v>
      </c>
      <c r="O489" s="1">
        <v>4648.42</v>
      </c>
      <c r="P489" s="1">
        <v>4652.57</v>
      </c>
      <c r="Q489" s="1"/>
      <c r="R489" s="1"/>
      <c r="S489" s="1"/>
      <c r="T489" s="1">
        <v>4648.42</v>
      </c>
      <c r="U489" s="1"/>
      <c r="V489" s="1"/>
      <c r="W489" s="1"/>
      <c r="X489" s="1" t="s">
        <v>1827</v>
      </c>
    </row>
    <row r="490" spans="1:24">
      <c r="A490" s="1">
        <v>489</v>
      </c>
      <c r="B490" s="1" t="s">
        <v>3020</v>
      </c>
      <c r="C490" s="1" t="s">
        <v>3021</v>
      </c>
      <c r="D490" s="1" t="s">
        <v>2463</v>
      </c>
      <c r="E490" s="1" t="s">
        <v>2180</v>
      </c>
      <c r="F490" s="1" t="s">
        <v>1823</v>
      </c>
      <c r="G490" s="1" t="s">
        <v>1776</v>
      </c>
      <c r="H490" s="1">
        <v>2014</v>
      </c>
      <c r="I490" s="1" t="s">
        <v>3022</v>
      </c>
      <c r="J490" s="1" t="s">
        <v>1731</v>
      </c>
      <c r="K490" s="1" t="s">
        <v>3003</v>
      </c>
      <c r="L490" s="1" t="s">
        <v>1805</v>
      </c>
      <c r="M490" s="1" t="s">
        <v>1733</v>
      </c>
      <c r="N490" s="1">
        <v>4819.72</v>
      </c>
      <c r="O490" s="1">
        <v>4819.8100000000004</v>
      </c>
      <c r="P490" s="1">
        <v>4819.63</v>
      </c>
      <c r="Q490" s="1"/>
      <c r="R490" s="1">
        <v>4819.8100000000004</v>
      </c>
      <c r="S490" s="1"/>
      <c r="T490" s="1"/>
      <c r="U490" s="1"/>
      <c r="V490" s="1"/>
      <c r="W490" s="1"/>
      <c r="X490" s="1" t="s">
        <v>1827</v>
      </c>
    </row>
    <row r="491" spans="1:24">
      <c r="A491" s="1">
        <v>490</v>
      </c>
      <c r="B491" s="1" t="s">
        <v>3023</v>
      </c>
      <c r="C491" s="1" t="s">
        <v>3024</v>
      </c>
      <c r="D491" s="1" t="s">
        <v>2463</v>
      </c>
      <c r="E491" s="1" t="s">
        <v>2180</v>
      </c>
      <c r="F491" s="1" t="s">
        <v>1823</v>
      </c>
      <c r="G491" s="1" t="s">
        <v>1776</v>
      </c>
      <c r="H491" s="1">
        <v>1987</v>
      </c>
      <c r="I491" s="1" t="s">
        <v>2893</v>
      </c>
      <c r="J491" s="1" t="s">
        <v>2935</v>
      </c>
      <c r="K491" s="1" t="s">
        <v>2965</v>
      </c>
      <c r="L491" s="1" t="s">
        <v>1741</v>
      </c>
      <c r="M491" s="1" t="s">
        <v>1733</v>
      </c>
      <c r="N491" s="1">
        <v>47.32</v>
      </c>
      <c r="O491" s="1">
        <v>93.68</v>
      </c>
      <c r="P491" s="1">
        <v>51.24</v>
      </c>
      <c r="Q491" s="1"/>
      <c r="R491" s="1"/>
      <c r="S491" s="1"/>
      <c r="T491" s="1">
        <v>93.68</v>
      </c>
      <c r="U491" s="1"/>
      <c r="V491" s="1"/>
      <c r="W491" s="1"/>
      <c r="X491" s="1" t="s">
        <v>1827</v>
      </c>
    </row>
    <row r="492" spans="1:24">
      <c r="A492" s="1">
        <v>491</v>
      </c>
      <c r="B492" s="1" t="s">
        <v>3025</v>
      </c>
      <c r="C492" s="1" t="s">
        <v>3026</v>
      </c>
      <c r="D492" s="1" t="s">
        <v>2463</v>
      </c>
      <c r="E492" s="1" t="s">
        <v>2180</v>
      </c>
      <c r="F492" s="1" t="s">
        <v>1823</v>
      </c>
      <c r="G492" s="1" t="s">
        <v>1776</v>
      </c>
      <c r="H492" s="1">
        <v>1987</v>
      </c>
      <c r="I492" s="1" t="s">
        <v>2893</v>
      </c>
      <c r="J492" s="1" t="s">
        <v>2935</v>
      </c>
      <c r="K492" s="1" t="s">
        <v>2971</v>
      </c>
      <c r="L492" s="1" t="s">
        <v>1805</v>
      </c>
      <c r="M492" s="1" t="s">
        <v>1733</v>
      </c>
      <c r="N492" s="1">
        <v>259.3</v>
      </c>
      <c r="O492" s="1">
        <v>518.32000000000005</v>
      </c>
      <c r="P492" s="1">
        <v>257</v>
      </c>
      <c r="Q492" s="1"/>
      <c r="R492" s="1"/>
      <c r="S492" s="1"/>
      <c r="T492" s="1">
        <v>518.32000000000005</v>
      </c>
      <c r="U492" s="1"/>
      <c r="V492" s="1"/>
      <c r="W492" s="1"/>
      <c r="X492" s="1" t="s">
        <v>1827</v>
      </c>
    </row>
    <row r="493" spans="1:24">
      <c r="A493" s="1">
        <v>492</v>
      </c>
      <c r="B493" s="1" t="s">
        <v>3027</v>
      </c>
      <c r="C493" s="1" t="s">
        <v>3028</v>
      </c>
      <c r="D493" s="1" t="s">
        <v>2463</v>
      </c>
      <c r="E493" s="1" t="s">
        <v>2180</v>
      </c>
      <c r="F493" s="1" t="s">
        <v>1823</v>
      </c>
      <c r="G493" s="1" t="s">
        <v>1776</v>
      </c>
      <c r="H493" s="1">
        <v>1987</v>
      </c>
      <c r="I493" s="1" t="s">
        <v>2893</v>
      </c>
      <c r="J493" s="1" t="s">
        <v>3029</v>
      </c>
      <c r="K493" s="1" t="s">
        <v>2899</v>
      </c>
      <c r="L493" s="1" t="s">
        <v>1741</v>
      </c>
      <c r="M493" s="1" t="s">
        <v>1733</v>
      </c>
      <c r="N493" s="1">
        <v>177.29</v>
      </c>
      <c r="O493" s="1">
        <v>531.21</v>
      </c>
      <c r="P493" s="1">
        <v>20</v>
      </c>
      <c r="Q493" s="1"/>
      <c r="R493" s="1"/>
      <c r="S493" s="1"/>
      <c r="T493" s="1">
        <v>531.21</v>
      </c>
      <c r="U493" s="1"/>
      <c r="V493" s="1"/>
      <c r="W493" s="1"/>
      <c r="X493" s="1" t="s">
        <v>1827</v>
      </c>
    </row>
    <row r="494" spans="1:24">
      <c r="A494" s="1">
        <v>493</v>
      </c>
      <c r="B494" s="1" t="s">
        <v>3030</v>
      </c>
      <c r="C494" s="1" t="s">
        <v>3031</v>
      </c>
      <c r="D494" s="1" t="s">
        <v>2463</v>
      </c>
      <c r="E494" s="1" t="s">
        <v>2180</v>
      </c>
      <c r="F494" s="1" t="s">
        <v>1823</v>
      </c>
      <c r="G494" s="1" t="s">
        <v>1776</v>
      </c>
      <c r="H494" s="1">
        <v>1987</v>
      </c>
      <c r="I494" s="1" t="s">
        <v>2970</v>
      </c>
      <c r="J494" s="1" t="s">
        <v>2935</v>
      </c>
      <c r="K494" s="1" t="s">
        <v>2965</v>
      </c>
      <c r="L494" s="1" t="s">
        <v>1741</v>
      </c>
      <c r="M494" s="1" t="s">
        <v>1733</v>
      </c>
      <c r="N494" s="1">
        <v>81.97</v>
      </c>
      <c r="O494" s="1">
        <v>164.8</v>
      </c>
      <c r="P494" s="1">
        <v>80.7</v>
      </c>
      <c r="Q494" s="1"/>
      <c r="R494" s="1"/>
      <c r="S494" s="1"/>
      <c r="T494" s="1">
        <v>164.8</v>
      </c>
      <c r="U494" s="1"/>
      <c r="V494" s="1"/>
      <c r="W494" s="1"/>
      <c r="X494" s="1" t="s">
        <v>1827</v>
      </c>
    </row>
    <row r="495" spans="1:24">
      <c r="A495" s="1">
        <v>494</v>
      </c>
      <c r="B495" s="1" t="s">
        <v>3032</v>
      </c>
      <c r="C495" s="1" t="s">
        <v>3033</v>
      </c>
      <c r="D495" s="1" t="s">
        <v>2463</v>
      </c>
      <c r="E495" s="1" t="s">
        <v>1727</v>
      </c>
      <c r="F495" s="1" t="s">
        <v>1728</v>
      </c>
      <c r="G495" s="1" t="s">
        <v>1776</v>
      </c>
      <c r="H495" s="1">
        <v>2018</v>
      </c>
      <c r="I495" s="1" t="s">
        <v>3034</v>
      </c>
      <c r="J495" s="1" t="s">
        <v>1731</v>
      </c>
      <c r="K495" s="1" t="s">
        <v>3007</v>
      </c>
      <c r="L495" s="1" t="s">
        <v>1805</v>
      </c>
      <c r="M495" s="1" t="s">
        <v>1733</v>
      </c>
      <c r="N495" s="1">
        <v>84015.13</v>
      </c>
      <c r="O495" s="1">
        <v>28.67</v>
      </c>
      <c r="P495" s="1">
        <v>84036.79</v>
      </c>
      <c r="Q495" s="1"/>
      <c r="R495" s="1"/>
      <c r="S495" s="1"/>
      <c r="T495" s="1">
        <v>28.67</v>
      </c>
      <c r="U495" s="1"/>
      <c r="V495" s="1"/>
      <c r="W495" s="1">
        <v>83989.14</v>
      </c>
      <c r="X495" s="1" t="s">
        <v>1734</v>
      </c>
    </row>
    <row r="496" spans="1:24">
      <c r="A496" s="1">
        <v>495</v>
      </c>
      <c r="B496" s="1" t="s">
        <v>3035</v>
      </c>
      <c r="C496" s="1" t="s">
        <v>3036</v>
      </c>
      <c r="D496" s="1" t="s">
        <v>2463</v>
      </c>
      <c r="E496" s="1" t="s">
        <v>2180</v>
      </c>
      <c r="F496" s="1" t="s">
        <v>1823</v>
      </c>
      <c r="G496" s="1" t="s">
        <v>1776</v>
      </c>
      <c r="H496" s="1">
        <v>2019</v>
      </c>
      <c r="I496" s="1" t="s">
        <v>3037</v>
      </c>
      <c r="J496" s="1" t="s">
        <v>1731</v>
      </c>
      <c r="K496" s="1" t="s">
        <v>3038</v>
      </c>
      <c r="L496" s="1" t="s">
        <v>1805</v>
      </c>
      <c r="M496" s="1" t="s">
        <v>1733</v>
      </c>
      <c r="N496" s="1">
        <v>310.14</v>
      </c>
      <c r="O496" s="1">
        <v>310.35000000000002</v>
      </c>
      <c r="P496" s="1">
        <v>310.2</v>
      </c>
      <c r="Q496" s="1"/>
      <c r="R496" s="1">
        <v>310.35000000000002</v>
      </c>
      <c r="S496" s="1"/>
      <c r="T496" s="1"/>
      <c r="U496" s="1"/>
      <c r="V496" s="1"/>
      <c r="W496" s="1"/>
      <c r="X496" s="1" t="s">
        <v>1827</v>
      </c>
    </row>
    <row r="497" spans="1:24">
      <c r="A497" s="1">
        <v>496</v>
      </c>
      <c r="B497" s="1" t="s">
        <v>3039</v>
      </c>
      <c r="C497" s="1" t="s">
        <v>3040</v>
      </c>
      <c r="D497" s="1" t="s">
        <v>2463</v>
      </c>
      <c r="E497" s="1" t="s">
        <v>2180</v>
      </c>
      <c r="F497" s="1" t="s">
        <v>1823</v>
      </c>
      <c r="G497" s="1" t="s">
        <v>1776</v>
      </c>
      <c r="H497" s="1">
        <v>2019</v>
      </c>
      <c r="I497" s="1" t="s">
        <v>3041</v>
      </c>
      <c r="J497" s="1" t="s">
        <v>1731</v>
      </c>
      <c r="K497" s="1" t="s">
        <v>3042</v>
      </c>
      <c r="L497" s="1" t="s">
        <v>1805</v>
      </c>
      <c r="M497" s="1" t="s">
        <v>1733</v>
      </c>
      <c r="N497" s="1">
        <v>21704.29</v>
      </c>
      <c r="O497" s="1">
        <v>21704.81</v>
      </c>
      <c r="P497" s="1">
        <v>21687</v>
      </c>
      <c r="Q497" s="1"/>
      <c r="R497" s="1">
        <v>21704.81</v>
      </c>
      <c r="S497" s="1"/>
      <c r="T497" s="1"/>
      <c r="U497" s="1"/>
      <c r="V497" s="1"/>
      <c r="W497" s="1"/>
      <c r="X497" s="1" t="s">
        <v>1827</v>
      </c>
    </row>
    <row r="498" spans="1:24">
      <c r="A498" s="1">
        <v>497</v>
      </c>
      <c r="B498" s="1" t="s">
        <v>3043</v>
      </c>
      <c r="C498" s="1" t="s">
        <v>3044</v>
      </c>
      <c r="D498" s="1" t="s">
        <v>2463</v>
      </c>
      <c r="E498" s="1" t="s">
        <v>2180</v>
      </c>
      <c r="F498" s="1" t="s">
        <v>1823</v>
      </c>
      <c r="G498" s="1" t="s">
        <v>1776</v>
      </c>
      <c r="H498" s="1">
        <v>2020</v>
      </c>
      <c r="I498" s="1" t="s">
        <v>3045</v>
      </c>
      <c r="J498" s="1" t="s">
        <v>1731</v>
      </c>
      <c r="K498" s="1" t="s">
        <v>3046</v>
      </c>
      <c r="L498" s="1" t="s">
        <v>1805</v>
      </c>
      <c r="M498" s="1" t="s">
        <v>1733</v>
      </c>
      <c r="N498" s="1">
        <v>888.25</v>
      </c>
      <c r="O498" s="1">
        <v>887.55</v>
      </c>
      <c r="P498" s="1">
        <v>888.25</v>
      </c>
      <c r="Q498" s="1"/>
      <c r="R498" s="1">
        <v>887.55</v>
      </c>
      <c r="S498" s="1"/>
      <c r="T498" s="1"/>
      <c r="U498" s="1"/>
      <c r="V498" s="1"/>
      <c r="W498" s="1"/>
      <c r="X498" s="1" t="s">
        <v>1827</v>
      </c>
    </row>
    <row r="499" spans="1:24">
      <c r="A499" s="1">
        <v>498</v>
      </c>
      <c r="B499" s="1" t="s">
        <v>3047</v>
      </c>
      <c r="C499" s="1" t="s">
        <v>3048</v>
      </c>
      <c r="D499" s="1" t="s">
        <v>2463</v>
      </c>
      <c r="E499" s="1" t="s">
        <v>2180</v>
      </c>
      <c r="F499" s="1" t="s">
        <v>1823</v>
      </c>
      <c r="G499" s="1" t="s">
        <v>1776</v>
      </c>
      <c r="H499" s="1">
        <v>2020</v>
      </c>
      <c r="I499" s="1" t="s">
        <v>3049</v>
      </c>
      <c r="J499" s="1" t="s">
        <v>1731</v>
      </c>
      <c r="K499" s="1" t="s">
        <v>3050</v>
      </c>
      <c r="L499" s="1" t="s">
        <v>1805</v>
      </c>
      <c r="M499" s="1" t="s">
        <v>1733</v>
      </c>
      <c r="N499" s="1">
        <v>6926.62</v>
      </c>
      <c r="O499" s="1">
        <v>6926.46</v>
      </c>
      <c r="P499" s="1">
        <v>6926.65</v>
      </c>
      <c r="Q499" s="1"/>
      <c r="R499" s="1">
        <v>6926.46</v>
      </c>
      <c r="S499" s="1"/>
      <c r="T499" s="1"/>
      <c r="U499" s="1"/>
      <c r="V499" s="1"/>
      <c r="W499" s="1"/>
      <c r="X499" s="1" t="s">
        <v>1827</v>
      </c>
    </row>
    <row r="500" spans="1:24">
      <c r="A500" s="1">
        <v>499</v>
      </c>
      <c r="B500" s="1" t="s">
        <v>3051</v>
      </c>
      <c r="C500" s="1" t="s">
        <v>3052</v>
      </c>
      <c r="D500" s="1" t="s">
        <v>2463</v>
      </c>
      <c r="E500" s="1" t="s">
        <v>1727</v>
      </c>
      <c r="F500" s="1" t="s">
        <v>1728</v>
      </c>
      <c r="G500" s="1" t="s">
        <v>1776</v>
      </c>
      <c r="H500" s="1">
        <v>2020</v>
      </c>
      <c r="I500" s="1" t="s">
        <v>3053</v>
      </c>
      <c r="J500" s="1" t="s">
        <v>1731</v>
      </c>
      <c r="K500" s="1" t="s">
        <v>3054</v>
      </c>
      <c r="L500" s="1" t="s">
        <v>1805</v>
      </c>
      <c r="M500" s="1" t="s">
        <v>1733</v>
      </c>
      <c r="N500" s="1">
        <v>73781.52</v>
      </c>
      <c r="O500" s="1">
        <v>73785.37</v>
      </c>
      <c r="P500" s="1">
        <v>73781.649999999994</v>
      </c>
      <c r="Q500" s="1"/>
      <c r="R500" s="1">
        <v>73785.37</v>
      </c>
      <c r="S500" s="1"/>
      <c r="T500" s="1"/>
      <c r="U500" s="1"/>
      <c r="V500" s="1"/>
      <c r="W500" s="1"/>
      <c r="X500" s="1" t="s">
        <v>1734</v>
      </c>
    </row>
    <row r="501" spans="1:24">
      <c r="A501" s="1">
        <v>500</v>
      </c>
      <c r="B501" s="1" t="s">
        <v>3055</v>
      </c>
      <c r="C501" s="1" t="s">
        <v>3056</v>
      </c>
      <c r="D501" s="1" t="s">
        <v>2463</v>
      </c>
      <c r="E501" s="1" t="s">
        <v>1727</v>
      </c>
      <c r="F501" s="1" t="s">
        <v>1728</v>
      </c>
      <c r="G501" s="1" t="s">
        <v>1785</v>
      </c>
      <c r="H501" s="1">
        <v>1984</v>
      </c>
      <c r="I501" s="1" t="s">
        <v>3057</v>
      </c>
      <c r="J501" s="1" t="s">
        <v>1731</v>
      </c>
      <c r="K501" s="1" t="s">
        <v>3058</v>
      </c>
      <c r="L501" s="1" t="s">
        <v>1741</v>
      </c>
      <c r="M501" s="1" t="s">
        <v>2372</v>
      </c>
      <c r="N501" s="1">
        <v>10346</v>
      </c>
      <c r="O501" s="1">
        <v>0</v>
      </c>
      <c r="P501" s="1">
        <v>10346</v>
      </c>
      <c r="Q501" s="1"/>
      <c r="R501" s="1"/>
      <c r="S501" s="1"/>
      <c r="T501" s="1"/>
      <c r="U501" s="1"/>
      <c r="V501" s="1"/>
      <c r="W501" s="1"/>
      <c r="X501" s="1" t="s">
        <v>1734</v>
      </c>
    </row>
    <row r="502" spans="1:24">
      <c r="A502" s="1">
        <v>501</v>
      </c>
      <c r="B502" s="1" t="s">
        <v>3059</v>
      </c>
      <c r="C502" s="1" t="s">
        <v>3060</v>
      </c>
      <c r="D502" s="1" t="s">
        <v>2463</v>
      </c>
      <c r="E502" s="1" t="s">
        <v>1727</v>
      </c>
      <c r="F502" s="1" t="s">
        <v>1728</v>
      </c>
      <c r="G502" s="1" t="s">
        <v>1785</v>
      </c>
      <c r="H502" s="1">
        <v>1992</v>
      </c>
      <c r="I502" s="1" t="s">
        <v>3061</v>
      </c>
      <c r="J502" s="1" t="s">
        <v>1731</v>
      </c>
      <c r="K502" s="1" t="s">
        <v>3062</v>
      </c>
      <c r="L502" s="1" t="s">
        <v>1741</v>
      </c>
      <c r="M502" s="1" t="s">
        <v>1733</v>
      </c>
      <c r="N502" s="1">
        <v>3712.17</v>
      </c>
      <c r="O502" s="1">
        <v>3712.17</v>
      </c>
      <c r="P502" s="1">
        <v>5415</v>
      </c>
      <c r="Q502" s="1"/>
      <c r="R502" s="1"/>
      <c r="S502" s="1"/>
      <c r="T502" s="1">
        <v>3712.17</v>
      </c>
      <c r="U502" s="1"/>
      <c r="V502" s="1"/>
      <c r="W502" s="1"/>
      <c r="X502" s="1" t="s">
        <v>1734</v>
      </c>
    </row>
    <row r="503" spans="1:24">
      <c r="A503" s="1">
        <v>502</v>
      </c>
      <c r="B503" s="1" t="s">
        <v>3063</v>
      </c>
      <c r="C503" s="1" t="s">
        <v>3064</v>
      </c>
      <c r="D503" s="1" t="s">
        <v>2463</v>
      </c>
      <c r="E503" s="1" t="s">
        <v>1727</v>
      </c>
      <c r="F503" s="1" t="s">
        <v>1728</v>
      </c>
      <c r="G503" s="1" t="s">
        <v>1785</v>
      </c>
      <c r="H503" s="1">
        <v>1988</v>
      </c>
      <c r="I503" s="1" t="s">
        <v>3065</v>
      </c>
      <c r="J503" s="1" t="s">
        <v>1731</v>
      </c>
      <c r="K503" s="1" t="s">
        <v>3066</v>
      </c>
      <c r="L503" s="1" t="s">
        <v>1741</v>
      </c>
      <c r="M503" s="1" t="s">
        <v>1733</v>
      </c>
      <c r="N503" s="1">
        <v>18534.25</v>
      </c>
      <c r="O503" s="1">
        <v>18534.25</v>
      </c>
      <c r="P503" s="1">
        <v>8600</v>
      </c>
      <c r="Q503" s="1"/>
      <c r="R503" s="1"/>
      <c r="S503" s="1"/>
      <c r="T503" s="1">
        <v>18534.25</v>
      </c>
      <c r="U503" s="1"/>
      <c r="V503" s="1"/>
      <c r="W503" s="1"/>
      <c r="X503" s="1" t="s">
        <v>1734</v>
      </c>
    </row>
    <row r="504" spans="1:24">
      <c r="A504" s="1">
        <v>503</v>
      </c>
      <c r="B504" s="1" t="s">
        <v>3067</v>
      </c>
      <c r="C504" s="1" t="s">
        <v>3068</v>
      </c>
      <c r="D504" s="1" t="s">
        <v>2463</v>
      </c>
      <c r="E504" s="1" t="s">
        <v>1727</v>
      </c>
      <c r="F504" s="1" t="s">
        <v>1728</v>
      </c>
      <c r="G504" s="1" t="s">
        <v>3069</v>
      </c>
      <c r="H504" s="1">
        <v>1998</v>
      </c>
      <c r="I504" s="1" t="s">
        <v>3070</v>
      </c>
      <c r="J504" s="2" t="s">
        <v>442</v>
      </c>
      <c r="K504" s="1" t="s">
        <v>3071</v>
      </c>
      <c r="L504" s="1" t="s">
        <v>1805</v>
      </c>
      <c r="M504" s="1" t="s">
        <v>2372</v>
      </c>
      <c r="N504" s="1">
        <v>13743</v>
      </c>
      <c r="O504" s="1">
        <v>13743</v>
      </c>
      <c r="P504" s="1">
        <v>13369</v>
      </c>
      <c r="Q504" s="1">
        <v>0</v>
      </c>
      <c r="R504" s="1">
        <v>0</v>
      </c>
      <c r="S504" s="1">
        <v>0</v>
      </c>
      <c r="T504" s="1">
        <v>13743</v>
      </c>
      <c r="U504" s="1">
        <v>0</v>
      </c>
      <c r="V504" s="1">
        <v>0</v>
      </c>
      <c r="W504" s="1">
        <v>0</v>
      </c>
      <c r="X504" s="1"/>
    </row>
    <row r="505" spans="1:24">
      <c r="A505" s="1">
        <v>504</v>
      </c>
      <c r="B505" s="1" t="s">
        <v>3072</v>
      </c>
      <c r="C505" s="1" t="s">
        <v>3073</v>
      </c>
      <c r="D505" s="1" t="s">
        <v>2463</v>
      </c>
      <c r="E505" s="1" t="s">
        <v>1727</v>
      </c>
      <c r="F505" s="1" t="s">
        <v>1728</v>
      </c>
      <c r="G505" s="1" t="s">
        <v>1785</v>
      </c>
      <c r="H505" s="1">
        <v>1997</v>
      </c>
      <c r="I505" s="1" t="s">
        <v>3074</v>
      </c>
      <c r="J505" s="1" t="s">
        <v>1731</v>
      </c>
      <c r="K505" s="1" t="s">
        <v>3075</v>
      </c>
      <c r="L505" s="1" t="s">
        <v>1731</v>
      </c>
      <c r="M505" s="1" t="s">
        <v>2372</v>
      </c>
      <c r="N505" s="1">
        <v>116100</v>
      </c>
      <c r="O505" s="1">
        <v>0</v>
      </c>
      <c r="P505" s="1">
        <v>116100</v>
      </c>
      <c r="Q505" s="1"/>
      <c r="R505" s="1"/>
      <c r="S505" s="1"/>
      <c r="T505" s="1"/>
      <c r="U505" s="1"/>
      <c r="V505" s="1"/>
      <c r="W505" s="1"/>
      <c r="X505" s="1" t="s">
        <v>1734</v>
      </c>
    </row>
    <row r="506" spans="1:24">
      <c r="A506" s="1">
        <v>505</v>
      </c>
      <c r="B506" s="1" t="s">
        <v>3076</v>
      </c>
      <c r="C506" s="1" t="s">
        <v>3077</v>
      </c>
      <c r="D506" s="1" t="s">
        <v>2357</v>
      </c>
      <c r="E506" s="1" t="s">
        <v>2358</v>
      </c>
      <c r="F506" s="1" t="s">
        <v>1728</v>
      </c>
      <c r="G506" s="1" t="s">
        <v>1785</v>
      </c>
      <c r="H506" s="1">
        <v>2007</v>
      </c>
      <c r="I506" s="1" t="s">
        <v>3078</v>
      </c>
      <c r="J506" s="1" t="s">
        <v>1731</v>
      </c>
      <c r="K506" s="1" t="s">
        <v>3079</v>
      </c>
      <c r="L506" s="1" t="s">
        <v>1731</v>
      </c>
      <c r="M506" s="1" t="s">
        <v>1733</v>
      </c>
      <c r="N506" s="1">
        <v>19.22</v>
      </c>
      <c r="O506" s="1">
        <v>19.22</v>
      </c>
      <c r="P506" s="1">
        <v>11.42</v>
      </c>
      <c r="Q506" s="1"/>
      <c r="R506" s="1"/>
      <c r="S506" s="1"/>
      <c r="T506" s="1">
        <v>19.22</v>
      </c>
      <c r="U506" s="1"/>
      <c r="V506" s="1"/>
      <c r="W506" s="1"/>
      <c r="X506" s="1" t="s">
        <v>1734</v>
      </c>
    </row>
    <row r="507" spans="1:24">
      <c r="A507" s="1">
        <v>506</v>
      </c>
      <c r="B507" s="1" t="s">
        <v>3080</v>
      </c>
      <c r="C507" s="1" t="s">
        <v>3081</v>
      </c>
      <c r="D507" s="1" t="s">
        <v>2357</v>
      </c>
      <c r="E507" s="1" t="s">
        <v>2358</v>
      </c>
      <c r="F507" s="1" t="s">
        <v>1728</v>
      </c>
      <c r="G507" s="1" t="s">
        <v>1785</v>
      </c>
      <c r="H507" s="1">
        <v>2007</v>
      </c>
      <c r="I507" s="1" t="s">
        <v>3082</v>
      </c>
      <c r="J507" s="1" t="s">
        <v>1731</v>
      </c>
      <c r="K507" s="1" t="s">
        <v>3079</v>
      </c>
      <c r="L507" s="1" t="s">
        <v>1731</v>
      </c>
      <c r="M507" s="1" t="s">
        <v>1733</v>
      </c>
      <c r="N507" s="1">
        <v>1</v>
      </c>
      <c r="O507" s="1">
        <v>1</v>
      </c>
      <c r="P507" s="1">
        <v>1</v>
      </c>
      <c r="Q507" s="1"/>
      <c r="R507" s="1"/>
      <c r="S507" s="1"/>
      <c r="T507" s="1">
        <v>1</v>
      </c>
      <c r="U507" s="1"/>
      <c r="V507" s="1"/>
      <c r="W507" s="1"/>
      <c r="X507" s="1" t="s">
        <v>1734</v>
      </c>
    </row>
    <row r="508" spans="1:24">
      <c r="A508" s="1">
        <v>507</v>
      </c>
      <c r="B508" s="1" t="s">
        <v>3083</v>
      </c>
      <c r="C508" s="1" t="s">
        <v>3084</v>
      </c>
      <c r="D508" s="1" t="s">
        <v>2357</v>
      </c>
      <c r="E508" s="1" t="s">
        <v>2358</v>
      </c>
      <c r="F508" s="1" t="s">
        <v>1728</v>
      </c>
      <c r="G508" s="1" t="s">
        <v>1785</v>
      </c>
      <c r="H508" s="1">
        <v>2007</v>
      </c>
      <c r="I508" s="1" t="s">
        <v>3085</v>
      </c>
      <c r="J508" s="1" t="s">
        <v>1731</v>
      </c>
      <c r="K508" s="1" t="s">
        <v>3086</v>
      </c>
      <c r="L508" s="1" t="s">
        <v>1731</v>
      </c>
      <c r="M508" s="1" t="s">
        <v>1733</v>
      </c>
      <c r="N508" s="1">
        <v>22.73</v>
      </c>
      <c r="O508" s="1">
        <v>22.73</v>
      </c>
      <c r="P508" s="1">
        <v>22</v>
      </c>
      <c r="Q508" s="1"/>
      <c r="R508" s="1"/>
      <c r="S508" s="1"/>
      <c r="T508" s="1">
        <v>22.73</v>
      </c>
      <c r="U508" s="1"/>
      <c r="V508" s="1"/>
      <c r="W508" s="1"/>
      <c r="X508" s="1" t="s">
        <v>1734</v>
      </c>
    </row>
    <row r="509" spans="1:24">
      <c r="A509" s="1">
        <v>508</v>
      </c>
      <c r="B509" s="1" t="s">
        <v>3087</v>
      </c>
      <c r="C509" s="1" t="s">
        <v>3088</v>
      </c>
      <c r="D509" s="1" t="s">
        <v>2357</v>
      </c>
      <c r="E509" s="1" t="s">
        <v>2358</v>
      </c>
      <c r="F509" s="1" t="s">
        <v>1728</v>
      </c>
      <c r="G509" s="1" t="s">
        <v>1785</v>
      </c>
      <c r="H509" s="1">
        <v>2007</v>
      </c>
      <c r="I509" s="1" t="s">
        <v>3089</v>
      </c>
      <c r="J509" s="1" t="s">
        <v>1731</v>
      </c>
      <c r="K509" s="1" t="s">
        <v>3090</v>
      </c>
      <c r="L509" s="1" t="s">
        <v>1731</v>
      </c>
      <c r="M509" s="1" t="s">
        <v>1733</v>
      </c>
      <c r="N509" s="1">
        <v>45.7</v>
      </c>
      <c r="O509" s="1">
        <v>45.7</v>
      </c>
      <c r="P509" s="1">
        <v>46.11</v>
      </c>
      <c r="Q509" s="1"/>
      <c r="R509" s="1"/>
      <c r="S509" s="1"/>
      <c r="T509" s="1">
        <v>45.7</v>
      </c>
      <c r="U509" s="1"/>
      <c r="V509" s="1"/>
      <c r="W509" s="1"/>
      <c r="X509" s="1" t="s">
        <v>1734</v>
      </c>
    </row>
    <row r="510" spans="1:24">
      <c r="A510" s="1">
        <v>509</v>
      </c>
      <c r="B510" s="1" t="s">
        <v>3091</v>
      </c>
      <c r="C510" s="1" t="s">
        <v>3092</v>
      </c>
      <c r="D510" s="1" t="s">
        <v>2463</v>
      </c>
      <c r="E510" s="1" t="s">
        <v>2180</v>
      </c>
      <c r="F510" s="1" t="s">
        <v>1823</v>
      </c>
      <c r="G510" s="1" t="s">
        <v>1785</v>
      </c>
      <c r="H510" s="1">
        <v>2012</v>
      </c>
      <c r="I510" s="1" t="s">
        <v>3093</v>
      </c>
      <c r="J510" s="1" t="s">
        <v>1731</v>
      </c>
      <c r="K510" s="1" t="s">
        <v>3094</v>
      </c>
      <c r="L510" s="1" t="s">
        <v>1731</v>
      </c>
      <c r="M510" s="1" t="s">
        <v>1733</v>
      </c>
      <c r="N510" s="1">
        <v>1087.5999999999999</v>
      </c>
      <c r="O510" s="1">
        <v>1087.5999999999999</v>
      </c>
      <c r="P510" s="1">
        <v>1086.67</v>
      </c>
      <c r="Q510" s="1"/>
      <c r="R510" s="1">
        <v>1087.5999999999999</v>
      </c>
      <c r="S510" s="1"/>
      <c r="T510" s="1"/>
      <c r="U510" s="1"/>
      <c r="V510" s="1"/>
      <c r="W510" s="1"/>
      <c r="X510" s="1" t="s">
        <v>1827</v>
      </c>
    </row>
    <row r="511" spans="1:24">
      <c r="A511" s="1">
        <v>510</v>
      </c>
      <c r="B511" s="1" t="s">
        <v>3095</v>
      </c>
      <c r="C511" s="1" t="s">
        <v>3096</v>
      </c>
      <c r="D511" s="1" t="s">
        <v>2357</v>
      </c>
      <c r="E511" s="1" t="s">
        <v>2358</v>
      </c>
      <c r="F511" s="1" t="s">
        <v>1728</v>
      </c>
      <c r="G511" s="1" t="s">
        <v>1785</v>
      </c>
      <c r="H511" s="1">
        <v>2010</v>
      </c>
      <c r="I511" s="1" t="s">
        <v>3097</v>
      </c>
      <c r="J511" s="1" t="s">
        <v>1731</v>
      </c>
      <c r="K511" s="1" t="s">
        <v>3098</v>
      </c>
      <c r="L511" s="1" t="s">
        <v>1731</v>
      </c>
      <c r="M511" s="1" t="s">
        <v>1733</v>
      </c>
      <c r="N511" s="1">
        <v>124.55</v>
      </c>
      <c r="O511" s="1">
        <v>124.55</v>
      </c>
      <c r="P511" s="1">
        <v>124.52</v>
      </c>
      <c r="Q511" s="1"/>
      <c r="R511" s="1"/>
      <c r="S511" s="1"/>
      <c r="T511" s="1">
        <v>124.55</v>
      </c>
      <c r="U511" s="1"/>
      <c r="V511" s="1"/>
      <c r="W511" s="1"/>
      <c r="X511" s="1" t="s">
        <v>1734</v>
      </c>
    </row>
    <row r="512" spans="1:24">
      <c r="A512" s="1">
        <v>511</v>
      </c>
      <c r="B512" s="1" t="s">
        <v>3099</v>
      </c>
      <c r="C512" s="1" t="s">
        <v>3100</v>
      </c>
      <c r="D512" s="1" t="s">
        <v>2357</v>
      </c>
      <c r="E512" s="1" t="s">
        <v>2358</v>
      </c>
      <c r="F512" s="1" t="s">
        <v>1728</v>
      </c>
      <c r="G512" s="1" t="s">
        <v>1785</v>
      </c>
      <c r="H512" s="1">
        <v>2008</v>
      </c>
      <c r="I512" s="1" t="s">
        <v>3101</v>
      </c>
      <c r="J512" s="1" t="s">
        <v>1731</v>
      </c>
      <c r="K512" s="1" t="s">
        <v>3102</v>
      </c>
      <c r="L512" s="1" t="s">
        <v>1731</v>
      </c>
      <c r="M512" s="1" t="s">
        <v>1733</v>
      </c>
      <c r="N512" s="1">
        <v>21.72</v>
      </c>
      <c r="O512" s="1">
        <v>21.72</v>
      </c>
      <c r="P512" s="1">
        <v>21.7</v>
      </c>
      <c r="Q512" s="1"/>
      <c r="R512" s="1">
        <v>21.72</v>
      </c>
      <c r="S512" s="1"/>
      <c r="T512" s="1"/>
      <c r="U512" s="1"/>
      <c r="V512" s="1"/>
      <c r="W512" s="1"/>
      <c r="X512" s="1" t="s">
        <v>1734</v>
      </c>
    </row>
    <row r="513" spans="1:24">
      <c r="A513" s="1">
        <v>512</v>
      </c>
      <c r="B513" s="1" t="s">
        <v>3103</v>
      </c>
      <c r="C513" s="1" t="s">
        <v>3104</v>
      </c>
      <c r="D513" s="1" t="s">
        <v>2357</v>
      </c>
      <c r="E513" s="1" t="s">
        <v>2358</v>
      </c>
      <c r="F513" s="1" t="s">
        <v>1728</v>
      </c>
      <c r="G513" s="1" t="s">
        <v>1785</v>
      </c>
      <c r="H513" s="1">
        <v>2009</v>
      </c>
      <c r="I513" s="1" t="s">
        <v>3105</v>
      </c>
      <c r="J513" s="1" t="s">
        <v>1731</v>
      </c>
      <c r="K513" s="1" t="s">
        <v>3106</v>
      </c>
      <c r="L513" s="1" t="s">
        <v>1731</v>
      </c>
      <c r="M513" s="1" t="s">
        <v>1733</v>
      </c>
      <c r="N513" s="1">
        <v>145.63999999999999</v>
      </c>
      <c r="O513" s="1">
        <v>145.63999999999999</v>
      </c>
      <c r="P513" s="1">
        <v>150</v>
      </c>
      <c r="Q513" s="1"/>
      <c r="R513" s="1"/>
      <c r="S513" s="1"/>
      <c r="T513" s="1">
        <v>145.63999999999999</v>
      </c>
      <c r="U513" s="1"/>
      <c r="V513" s="1"/>
      <c r="W513" s="1"/>
      <c r="X513" s="1" t="s">
        <v>1734</v>
      </c>
    </row>
    <row r="514" spans="1:24">
      <c r="A514" s="1">
        <v>513</v>
      </c>
      <c r="B514" s="1" t="s">
        <v>3107</v>
      </c>
      <c r="C514" s="1" t="s">
        <v>3108</v>
      </c>
      <c r="D514" s="1" t="s">
        <v>2357</v>
      </c>
      <c r="E514" s="1" t="s">
        <v>2358</v>
      </c>
      <c r="F514" s="1" t="s">
        <v>1728</v>
      </c>
      <c r="G514" s="1" t="s">
        <v>1785</v>
      </c>
      <c r="H514" s="1">
        <v>2009</v>
      </c>
      <c r="I514" s="1" t="s">
        <v>3109</v>
      </c>
      <c r="J514" s="1" t="s">
        <v>1731</v>
      </c>
      <c r="K514" s="1" t="s">
        <v>3110</v>
      </c>
      <c r="L514" s="1" t="s">
        <v>1731</v>
      </c>
      <c r="M514" s="1" t="s">
        <v>1733</v>
      </c>
      <c r="N514" s="1">
        <v>17.5</v>
      </c>
      <c r="O514" s="1">
        <v>17.5</v>
      </c>
      <c r="P514" s="1">
        <v>17.61</v>
      </c>
      <c r="Q514" s="1"/>
      <c r="R514" s="1"/>
      <c r="S514" s="1"/>
      <c r="T514" s="1">
        <v>17.5</v>
      </c>
      <c r="U514" s="1"/>
      <c r="V514" s="1"/>
      <c r="W514" s="1"/>
      <c r="X514" s="1" t="s">
        <v>1734</v>
      </c>
    </row>
    <row r="515" spans="1:24">
      <c r="A515" s="1">
        <v>514</v>
      </c>
      <c r="B515" s="1" t="s">
        <v>3111</v>
      </c>
      <c r="C515" s="1" t="s">
        <v>3112</v>
      </c>
      <c r="D515" s="1" t="s">
        <v>2357</v>
      </c>
      <c r="E515" s="1" t="s">
        <v>2358</v>
      </c>
      <c r="F515" s="1" t="s">
        <v>1728</v>
      </c>
      <c r="G515" s="1" t="s">
        <v>1785</v>
      </c>
      <c r="H515" s="1">
        <v>2009</v>
      </c>
      <c r="I515" s="1" t="s">
        <v>3113</v>
      </c>
      <c r="J515" s="1" t="s">
        <v>1731</v>
      </c>
      <c r="K515" s="1" t="s">
        <v>3110</v>
      </c>
      <c r="L515" s="1" t="s">
        <v>1731</v>
      </c>
      <c r="M515" s="1" t="s">
        <v>1733</v>
      </c>
      <c r="N515" s="1">
        <v>34.049999999999997</v>
      </c>
      <c r="O515" s="1">
        <v>34.049999999999997</v>
      </c>
      <c r="P515" s="1">
        <v>34.14</v>
      </c>
      <c r="Q515" s="1"/>
      <c r="R515" s="1"/>
      <c r="S515" s="1"/>
      <c r="T515" s="1">
        <v>34.049999999999997</v>
      </c>
      <c r="U515" s="1"/>
      <c r="V515" s="1"/>
      <c r="W515" s="1"/>
      <c r="X515" s="1" t="s">
        <v>1734</v>
      </c>
    </row>
    <row r="516" spans="1:24">
      <c r="A516" s="1">
        <v>515</v>
      </c>
      <c r="B516" s="1" t="s">
        <v>3114</v>
      </c>
      <c r="C516" s="1" t="s">
        <v>3115</v>
      </c>
      <c r="D516" s="1" t="s">
        <v>2357</v>
      </c>
      <c r="E516" s="1" t="s">
        <v>2358</v>
      </c>
      <c r="F516" s="1" t="s">
        <v>1728</v>
      </c>
      <c r="G516" s="1" t="s">
        <v>1785</v>
      </c>
      <c r="H516" s="1">
        <v>2008</v>
      </c>
      <c r="I516" s="1" t="s">
        <v>3116</v>
      </c>
      <c r="J516" s="1" t="s">
        <v>1731</v>
      </c>
      <c r="K516" s="1" t="s">
        <v>3102</v>
      </c>
      <c r="L516" s="1" t="s">
        <v>1731</v>
      </c>
      <c r="M516" s="1" t="s">
        <v>1733</v>
      </c>
      <c r="N516" s="1">
        <v>43.7</v>
      </c>
      <c r="O516" s="1">
        <v>43.7</v>
      </c>
      <c r="P516" s="1">
        <v>43.73</v>
      </c>
      <c r="Q516" s="1"/>
      <c r="R516" s="1">
        <v>43.7</v>
      </c>
      <c r="S516" s="1"/>
      <c r="T516" s="1"/>
      <c r="U516" s="1"/>
      <c r="V516" s="1"/>
      <c r="W516" s="1"/>
      <c r="X516" s="1" t="s">
        <v>1734</v>
      </c>
    </row>
    <row r="517" spans="1:24">
      <c r="A517" s="1">
        <v>516</v>
      </c>
      <c r="B517" s="1" t="s">
        <v>3117</v>
      </c>
      <c r="C517" s="1" t="s">
        <v>3118</v>
      </c>
      <c r="D517" s="1" t="s">
        <v>2357</v>
      </c>
      <c r="E517" s="1" t="s">
        <v>2358</v>
      </c>
      <c r="F517" s="1" t="s">
        <v>1728</v>
      </c>
      <c r="G517" s="1" t="s">
        <v>1785</v>
      </c>
      <c r="H517" s="1">
        <v>2009</v>
      </c>
      <c r="I517" s="1" t="s">
        <v>3119</v>
      </c>
      <c r="J517" s="1" t="s">
        <v>1731</v>
      </c>
      <c r="K517" s="1" t="s">
        <v>3120</v>
      </c>
      <c r="L517" s="1" t="s">
        <v>1731</v>
      </c>
      <c r="M517" s="1" t="s">
        <v>1733</v>
      </c>
      <c r="N517" s="1">
        <v>26.77</v>
      </c>
      <c r="O517" s="1">
        <v>26.77</v>
      </c>
      <c r="P517" s="1">
        <v>26.8</v>
      </c>
      <c r="Q517" s="1"/>
      <c r="R517" s="1">
        <v>26.77</v>
      </c>
      <c r="S517" s="1"/>
      <c r="T517" s="1"/>
      <c r="U517" s="1"/>
      <c r="V517" s="1"/>
      <c r="W517" s="1"/>
      <c r="X517" s="1" t="s">
        <v>1734</v>
      </c>
    </row>
    <row r="518" spans="1:24">
      <c r="A518" s="1">
        <v>517</v>
      </c>
      <c r="B518" s="1" t="s">
        <v>3121</v>
      </c>
      <c r="C518" s="1" t="s">
        <v>3122</v>
      </c>
      <c r="D518" s="1" t="s">
        <v>2357</v>
      </c>
      <c r="E518" s="1" t="s">
        <v>2358</v>
      </c>
      <c r="F518" s="1" t="s">
        <v>1728</v>
      </c>
      <c r="G518" s="1" t="s">
        <v>1785</v>
      </c>
      <c r="H518" s="1">
        <v>2015</v>
      </c>
      <c r="I518" s="1" t="s">
        <v>3123</v>
      </c>
      <c r="J518" s="1" t="s">
        <v>1731</v>
      </c>
      <c r="K518" s="1" t="s">
        <v>3124</v>
      </c>
      <c r="L518" s="1" t="s">
        <v>1741</v>
      </c>
      <c r="M518" s="1" t="s">
        <v>1733</v>
      </c>
      <c r="N518" s="1">
        <v>34.07</v>
      </c>
      <c r="O518" s="1">
        <v>34.07</v>
      </c>
      <c r="P518" s="1">
        <v>34.799999999999997</v>
      </c>
      <c r="Q518" s="1"/>
      <c r="R518" s="1">
        <v>34.07</v>
      </c>
      <c r="S518" s="1"/>
      <c r="T518" s="1"/>
      <c r="U518" s="1"/>
      <c r="V518" s="1"/>
      <c r="W518" s="1"/>
      <c r="X518" s="1" t="s">
        <v>1734</v>
      </c>
    </row>
    <row r="519" spans="1:24">
      <c r="A519" s="1">
        <v>518</v>
      </c>
      <c r="B519" s="1" t="s">
        <v>3125</v>
      </c>
      <c r="C519" s="1" t="s">
        <v>3126</v>
      </c>
      <c r="D519" s="1" t="s">
        <v>2357</v>
      </c>
      <c r="E519" s="1" t="s">
        <v>2358</v>
      </c>
      <c r="F519" s="1" t="s">
        <v>1728</v>
      </c>
      <c r="G519" s="1" t="s">
        <v>1785</v>
      </c>
      <c r="H519" s="1">
        <v>2017</v>
      </c>
      <c r="I519" s="1" t="s">
        <v>3127</v>
      </c>
      <c r="J519" s="1" t="s">
        <v>1731</v>
      </c>
      <c r="K519" s="1" t="s">
        <v>3128</v>
      </c>
      <c r="L519" s="1" t="s">
        <v>1731</v>
      </c>
      <c r="M519" s="1" t="s">
        <v>1733</v>
      </c>
      <c r="N519" s="1">
        <v>77.540000000000006</v>
      </c>
      <c r="O519" s="1">
        <v>77.540000000000006</v>
      </c>
      <c r="P519" s="1">
        <v>77.67</v>
      </c>
      <c r="Q519" s="1"/>
      <c r="R519" s="1"/>
      <c r="S519" s="1"/>
      <c r="T519" s="1">
        <v>77.540000000000006</v>
      </c>
      <c r="U519" s="1"/>
      <c r="V519" s="1"/>
      <c r="W519" s="1"/>
      <c r="X519" s="1" t="s">
        <v>1734</v>
      </c>
    </row>
    <row r="520" spans="1:24">
      <c r="A520" s="1">
        <v>519</v>
      </c>
      <c r="B520" s="1" t="s">
        <v>3129</v>
      </c>
      <c r="C520" s="1" t="s">
        <v>3130</v>
      </c>
      <c r="D520" s="1" t="s">
        <v>2357</v>
      </c>
      <c r="E520" s="1" t="s">
        <v>2358</v>
      </c>
      <c r="F520" s="1" t="s">
        <v>1728</v>
      </c>
      <c r="G520" s="1" t="s">
        <v>1785</v>
      </c>
      <c r="H520" s="1">
        <v>2017</v>
      </c>
      <c r="I520" s="1" t="s">
        <v>3131</v>
      </c>
      <c r="J520" s="1" t="s">
        <v>1731</v>
      </c>
      <c r="K520" s="1" t="s">
        <v>3128</v>
      </c>
      <c r="L520" s="1" t="s">
        <v>1731</v>
      </c>
      <c r="M520" s="1" t="s">
        <v>1733</v>
      </c>
      <c r="N520" s="1">
        <v>4.6900000000000004</v>
      </c>
      <c r="O520" s="1">
        <v>4.6900000000000004</v>
      </c>
      <c r="P520" s="1">
        <v>4.6900000000000004</v>
      </c>
      <c r="Q520" s="1"/>
      <c r="R520" s="1"/>
      <c r="S520" s="1"/>
      <c r="T520" s="1">
        <v>4.6900000000000004</v>
      </c>
      <c r="U520" s="1"/>
      <c r="V520" s="1"/>
      <c r="W520" s="1"/>
      <c r="X520" s="1" t="s">
        <v>1734</v>
      </c>
    </row>
    <row r="521" spans="1:24">
      <c r="A521" s="1">
        <v>520</v>
      </c>
      <c r="B521" s="1" t="s">
        <v>3132</v>
      </c>
      <c r="C521" s="1" t="s">
        <v>3133</v>
      </c>
      <c r="D521" s="1" t="s">
        <v>2357</v>
      </c>
      <c r="E521" s="1" t="s">
        <v>2358</v>
      </c>
      <c r="F521" s="1" t="s">
        <v>1728</v>
      </c>
      <c r="G521" s="1" t="s">
        <v>1785</v>
      </c>
      <c r="H521" s="1">
        <v>2017</v>
      </c>
      <c r="I521" s="1" t="s">
        <v>3134</v>
      </c>
      <c r="J521" s="1" t="s">
        <v>1731</v>
      </c>
      <c r="K521" s="1" t="s">
        <v>3128</v>
      </c>
      <c r="L521" s="1" t="s">
        <v>1731</v>
      </c>
      <c r="M521" s="1" t="s">
        <v>1733</v>
      </c>
      <c r="N521" s="1">
        <v>2</v>
      </c>
      <c r="O521" s="1">
        <v>2</v>
      </c>
      <c r="P521" s="1">
        <v>2</v>
      </c>
      <c r="Q521" s="1"/>
      <c r="R521" s="1"/>
      <c r="S521" s="1"/>
      <c r="T521" s="1">
        <v>2</v>
      </c>
      <c r="U521" s="1"/>
      <c r="V521" s="1"/>
      <c r="W521" s="1"/>
      <c r="X521" s="1" t="s">
        <v>1734</v>
      </c>
    </row>
    <row r="522" spans="1:24">
      <c r="A522" s="1">
        <v>521</v>
      </c>
      <c r="B522" s="1" t="s">
        <v>3135</v>
      </c>
      <c r="C522" s="1" t="s">
        <v>3136</v>
      </c>
      <c r="D522" s="1" t="s">
        <v>2357</v>
      </c>
      <c r="E522" s="1" t="s">
        <v>2358</v>
      </c>
      <c r="F522" s="1" t="s">
        <v>1728</v>
      </c>
      <c r="G522" s="1" t="s">
        <v>1785</v>
      </c>
      <c r="H522" s="1">
        <v>2017</v>
      </c>
      <c r="I522" s="1" t="s">
        <v>3137</v>
      </c>
      <c r="J522" s="1" t="s">
        <v>1731</v>
      </c>
      <c r="K522" s="1" t="s">
        <v>3138</v>
      </c>
      <c r="L522" s="1" t="s">
        <v>1731</v>
      </c>
      <c r="M522" s="1" t="s">
        <v>1733</v>
      </c>
      <c r="N522" s="1">
        <v>44.96</v>
      </c>
      <c r="O522" s="1">
        <v>44.96</v>
      </c>
      <c r="P522" s="1">
        <v>45.91</v>
      </c>
      <c r="Q522" s="1"/>
      <c r="R522" s="1"/>
      <c r="S522" s="1"/>
      <c r="T522" s="1">
        <v>44.96</v>
      </c>
      <c r="U522" s="1"/>
      <c r="V522" s="1"/>
      <c r="W522" s="1"/>
      <c r="X522" s="1" t="s">
        <v>1734</v>
      </c>
    </row>
    <row r="523" spans="1:24">
      <c r="A523" s="1">
        <v>522</v>
      </c>
      <c r="B523" s="1" t="s">
        <v>3139</v>
      </c>
      <c r="C523" s="1" t="s">
        <v>3140</v>
      </c>
      <c r="D523" s="1" t="s">
        <v>2357</v>
      </c>
      <c r="E523" s="1" t="s">
        <v>2358</v>
      </c>
      <c r="F523" s="1" t="s">
        <v>1728</v>
      </c>
      <c r="G523" s="1" t="s">
        <v>1785</v>
      </c>
      <c r="H523" s="1">
        <v>2017</v>
      </c>
      <c r="I523" s="1" t="s">
        <v>3141</v>
      </c>
      <c r="J523" s="1" t="s">
        <v>1731</v>
      </c>
      <c r="K523" s="1" t="s">
        <v>3142</v>
      </c>
      <c r="L523" s="1" t="s">
        <v>1731</v>
      </c>
      <c r="M523" s="1" t="s">
        <v>1733</v>
      </c>
      <c r="N523" s="1">
        <v>304.76</v>
      </c>
      <c r="O523" s="1">
        <v>304.76</v>
      </c>
      <c r="P523" s="1">
        <v>305.26</v>
      </c>
      <c r="Q523" s="1"/>
      <c r="R523" s="1"/>
      <c r="S523" s="1"/>
      <c r="T523" s="1">
        <v>304.76</v>
      </c>
      <c r="U523" s="1"/>
      <c r="V523" s="1"/>
      <c r="W523" s="1"/>
      <c r="X523" s="1" t="s">
        <v>1734</v>
      </c>
    </row>
    <row r="524" spans="1:24">
      <c r="A524" s="1">
        <v>523</v>
      </c>
      <c r="B524" s="1" t="s">
        <v>3143</v>
      </c>
      <c r="C524" s="1" t="s">
        <v>3144</v>
      </c>
      <c r="D524" s="1" t="s">
        <v>2357</v>
      </c>
      <c r="E524" s="1" t="s">
        <v>2358</v>
      </c>
      <c r="F524" s="1" t="s">
        <v>1728</v>
      </c>
      <c r="G524" s="1" t="s">
        <v>1785</v>
      </c>
      <c r="H524" s="1">
        <v>2014</v>
      </c>
      <c r="I524" s="1" t="s">
        <v>3145</v>
      </c>
      <c r="J524" s="1" t="s">
        <v>1731</v>
      </c>
      <c r="K524" s="1" t="s">
        <v>3146</v>
      </c>
      <c r="L524" s="1" t="s">
        <v>1731</v>
      </c>
      <c r="M524" s="1" t="s">
        <v>1733</v>
      </c>
      <c r="N524" s="1">
        <v>974.84</v>
      </c>
      <c r="O524" s="1">
        <v>974.84</v>
      </c>
      <c r="P524" s="1">
        <v>978.76</v>
      </c>
      <c r="Q524" s="1"/>
      <c r="R524" s="1"/>
      <c r="S524" s="1"/>
      <c r="T524" s="1">
        <v>974.84</v>
      </c>
      <c r="U524" s="1"/>
      <c r="V524" s="1"/>
      <c r="W524" s="1"/>
      <c r="X524" s="1" t="s">
        <v>1734</v>
      </c>
    </row>
    <row r="525" spans="1:24">
      <c r="A525" s="1">
        <v>524</v>
      </c>
      <c r="B525" s="1" t="s">
        <v>3147</v>
      </c>
      <c r="C525" s="1" t="s">
        <v>3148</v>
      </c>
      <c r="D525" s="1" t="s">
        <v>2357</v>
      </c>
      <c r="E525" s="1" t="s">
        <v>2358</v>
      </c>
      <c r="F525" s="1" t="s">
        <v>1728</v>
      </c>
      <c r="G525" s="1" t="s">
        <v>1785</v>
      </c>
      <c r="H525" s="1">
        <v>2018</v>
      </c>
      <c r="I525" s="1" t="s">
        <v>3149</v>
      </c>
      <c r="J525" s="1" t="s">
        <v>1731</v>
      </c>
      <c r="K525" s="1" t="s">
        <v>3106</v>
      </c>
      <c r="L525" s="1" t="s">
        <v>1731</v>
      </c>
      <c r="M525" s="1" t="s">
        <v>1733</v>
      </c>
      <c r="N525" s="1">
        <v>44.35</v>
      </c>
      <c r="O525" s="1">
        <v>44.35</v>
      </c>
      <c r="P525" s="1">
        <v>44.4</v>
      </c>
      <c r="Q525" s="1"/>
      <c r="R525" s="1"/>
      <c r="S525" s="1"/>
      <c r="T525" s="1">
        <v>44.35</v>
      </c>
      <c r="U525" s="1"/>
      <c r="V525" s="1"/>
      <c r="W525" s="1"/>
      <c r="X525" s="1" t="s">
        <v>1734</v>
      </c>
    </row>
    <row r="526" spans="1:24">
      <c r="A526" s="1">
        <v>525</v>
      </c>
      <c r="B526" s="1" t="s">
        <v>3150</v>
      </c>
      <c r="C526" s="1" t="s">
        <v>3151</v>
      </c>
      <c r="D526" s="1" t="s">
        <v>2357</v>
      </c>
      <c r="E526" s="1" t="s">
        <v>2358</v>
      </c>
      <c r="F526" s="1" t="s">
        <v>1728</v>
      </c>
      <c r="G526" s="1" t="s">
        <v>1785</v>
      </c>
      <c r="H526" s="1">
        <v>2018</v>
      </c>
      <c r="I526" s="1" t="s">
        <v>3152</v>
      </c>
      <c r="J526" s="1" t="s">
        <v>1731</v>
      </c>
      <c r="K526" s="1" t="s">
        <v>3106</v>
      </c>
      <c r="L526" s="1" t="s">
        <v>1731</v>
      </c>
      <c r="M526" s="1" t="s">
        <v>1733</v>
      </c>
      <c r="N526" s="1">
        <v>347.65</v>
      </c>
      <c r="O526" s="1">
        <v>347.65</v>
      </c>
      <c r="P526" s="1">
        <v>348.08</v>
      </c>
      <c r="Q526" s="1"/>
      <c r="R526" s="1"/>
      <c r="S526" s="1"/>
      <c r="T526" s="1">
        <v>347.65</v>
      </c>
      <c r="U526" s="1"/>
      <c r="V526" s="1"/>
      <c r="W526" s="1"/>
      <c r="X526" s="1" t="s">
        <v>1734</v>
      </c>
    </row>
    <row r="527" spans="1:24">
      <c r="A527" s="1">
        <v>526</v>
      </c>
      <c r="B527" s="1" t="s">
        <v>3153</v>
      </c>
      <c r="C527" s="1" t="s">
        <v>3154</v>
      </c>
      <c r="D527" s="1" t="s">
        <v>2357</v>
      </c>
      <c r="E527" s="1" t="s">
        <v>2358</v>
      </c>
      <c r="F527" s="1" t="s">
        <v>1728</v>
      </c>
      <c r="G527" s="1" t="s">
        <v>1785</v>
      </c>
      <c r="H527" s="1">
        <v>2018</v>
      </c>
      <c r="I527" s="1" t="s">
        <v>3155</v>
      </c>
      <c r="J527" s="1" t="s">
        <v>1731</v>
      </c>
      <c r="K527" s="1" t="s">
        <v>3079</v>
      </c>
      <c r="L527" s="1" t="s">
        <v>1731</v>
      </c>
      <c r="M527" s="1" t="s">
        <v>1733</v>
      </c>
      <c r="N527" s="1">
        <v>852.06</v>
      </c>
      <c r="O527" s="1">
        <v>852.06</v>
      </c>
      <c r="P527" s="1">
        <v>853.03</v>
      </c>
      <c r="Q527" s="1"/>
      <c r="R527" s="1"/>
      <c r="S527" s="1"/>
      <c r="T527" s="1">
        <v>852.06</v>
      </c>
      <c r="U527" s="1"/>
      <c r="V527" s="1"/>
      <c r="W527" s="1"/>
      <c r="X527" s="1" t="s">
        <v>1734</v>
      </c>
    </row>
    <row r="528" spans="1:24">
      <c r="A528" s="1">
        <v>527</v>
      </c>
      <c r="B528" s="1" t="s">
        <v>3156</v>
      </c>
      <c r="C528" s="1" t="s">
        <v>3157</v>
      </c>
      <c r="D528" s="1" t="s">
        <v>2357</v>
      </c>
      <c r="E528" s="1" t="s">
        <v>2358</v>
      </c>
      <c r="F528" s="1" t="s">
        <v>1728</v>
      </c>
      <c r="G528" s="1" t="s">
        <v>1785</v>
      </c>
      <c r="H528" s="1">
        <v>2018</v>
      </c>
      <c r="I528" s="1" t="s">
        <v>3158</v>
      </c>
      <c r="J528" s="1" t="s">
        <v>1731</v>
      </c>
      <c r="K528" s="1" t="s">
        <v>3106</v>
      </c>
      <c r="L528" s="1" t="s">
        <v>1731</v>
      </c>
      <c r="M528" s="1" t="s">
        <v>1733</v>
      </c>
      <c r="N528" s="1">
        <v>95.27</v>
      </c>
      <c r="O528" s="1">
        <v>95.27</v>
      </c>
      <c r="P528" s="1">
        <v>95.37</v>
      </c>
      <c r="Q528" s="1"/>
      <c r="R528" s="1"/>
      <c r="S528" s="1"/>
      <c r="T528" s="1">
        <v>95.27</v>
      </c>
      <c r="U528" s="1"/>
      <c r="V528" s="1"/>
      <c r="W528" s="1"/>
      <c r="X528" s="1" t="s">
        <v>1734</v>
      </c>
    </row>
    <row r="529" spans="1:24">
      <c r="A529" s="1">
        <v>528</v>
      </c>
      <c r="B529" s="1" t="s">
        <v>3159</v>
      </c>
      <c r="C529" s="1" t="s">
        <v>3160</v>
      </c>
      <c r="D529" s="1" t="s">
        <v>2357</v>
      </c>
      <c r="E529" s="1" t="s">
        <v>2358</v>
      </c>
      <c r="F529" s="1" t="s">
        <v>1728</v>
      </c>
      <c r="G529" s="1" t="s">
        <v>1785</v>
      </c>
      <c r="H529" s="1">
        <v>2018</v>
      </c>
      <c r="I529" s="1" t="s">
        <v>3161</v>
      </c>
      <c r="J529" s="1" t="s">
        <v>1731</v>
      </c>
      <c r="K529" s="1" t="s">
        <v>3162</v>
      </c>
      <c r="L529" s="1" t="s">
        <v>1731</v>
      </c>
      <c r="M529" s="1" t="s">
        <v>1733</v>
      </c>
      <c r="N529" s="1">
        <v>149.77000000000001</v>
      </c>
      <c r="O529" s="1">
        <v>149.77000000000001</v>
      </c>
      <c r="P529" s="1">
        <v>150</v>
      </c>
      <c r="Q529" s="1"/>
      <c r="R529" s="1"/>
      <c r="S529" s="1"/>
      <c r="T529" s="1">
        <v>149.77000000000001</v>
      </c>
      <c r="U529" s="1"/>
      <c r="V529" s="1"/>
      <c r="W529" s="1"/>
      <c r="X529" s="1" t="s">
        <v>1734</v>
      </c>
    </row>
    <row r="530" spans="1:24">
      <c r="A530" s="1">
        <v>529</v>
      </c>
      <c r="B530" s="1" t="s">
        <v>3163</v>
      </c>
      <c r="C530" s="1" t="s">
        <v>3164</v>
      </c>
      <c r="D530" s="1" t="s">
        <v>2357</v>
      </c>
      <c r="E530" s="1" t="s">
        <v>2358</v>
      </c>
      <c r="F530" s="1" t="s">
        <v>1728</v>
      </c>
      <c r="G530" s="1" t="s">
        <v>1785</v>
      </c>
      <c r="H530" s="1">
        <v>2018</v>
      </c>
      <c r="I530" s="1" t="s">
        <v>3165</v>
      </c>
      <c r="J530" s="1" t="s">
        <v>1731</v>
      </c>
      <c r="K530" s="1" t="s">
        <v>3166</v>
      </c>
      <c r="L530" s="1" t="s">
        <v>1731</v>
      </c>
      <c r="M530" s="1" t="s">
        <v>1733</v>
      </c>
      <c r="N530" s="1">
        <v>119.05</v>
      </c>
      <c r="O530" s="1">
        <v>119.05</v>
      </c>
      <c r="P530" s="1">
        <v>119.2</v>
      </c>
      <c r="Q530" s="1"/>
      <c r="R530" s="1"/>
      <c r="S530" s="1"/>
      <c r="T530" s="1">
        <v>119.05</v>
      </c>
      <c r="U530" s="1"/>
      <c r="V530" s="1"/>
      <c r="W530" s="1"/>
      <c r="X530" s="1" t="s">
        <v>1734</v>
      </c>
    </row>
    <row r="531" spans="1:24">
      <c r="A531" s="1">
        <v>530</v>
      </c>
      <c r="B531" s="1" t="s">
        <v>3167</v>
      </c>
      <c r="C531" s="1" t="s">
        <v>3168</v>
      </c>
      <c r="D531" s="1" t="s">
        <v>2357</v>
      </c>
      <c r="E531" s="1" t="s">
        <v>2358</v>
      </c>
      <c r="F531" s="1" t="s">
        <v>1728</v>
      </c>
      <c r="G531" s="1" t="s">
        <v>1785</v>
      </c>
      <c r="H531" s="1">
        <v>2017</v>
      </c>
      <c r="I531" s="1" t="s">
        <v>3169</v>
      </c>
      <c r="J531" s="1" t="s">
        <v>1731</v>
      </c>
      <c r="K531" s="1" t="s">
        <v>3128</v>
      </c>
      <c r="L531" s="1" t="s">
        <v>1731</v>
      </c>
      <c r="M531" s="1" t="s">
        <v>1733</v>
      </c>
      <c r="N531" s="1">
        <v>66.41</v>
      </c>
      <c r="O531" s="1">
        <v>66.41</v>
      </c>
      <c r="P531" s="1">
        <v>66.540000000000006</v>
      </c>
      <c r="Q531" s="1"/>
      <c r="R531" s="1"/>
      <c r="S531" s="1"/>
      <c r="T531" s="1">
        <v>66.41</v>
      </c>
      <c r="U531" s="1"/>
      <c r="V531" s="1"/>
      <c r="W531" s="1"/>
      <c r="X531" s="1" t="s">
        <v>1734</v>
      </c>
    </row>
    <row r="532" spans="1:24">
      <c r="A532" s="1">
        <v>531</v>
      </c>
      <c r="B532" s="1" t="s">
        <v>3170</v>
      </c>
      <c r="C532" s="1" t="s">
        <v>3171</v>
      </c>
      <c r="D532" s="1" t="s">
        <v>2357</v>
      </c>
      <c r="E532" s="1" t="s">
        <v>2358</v>
      </c>
      <c r="F532" s="1" t="s">
        <v>1728</v>
      </c>
      <c r="G532" s="1" t="s">
        <v>1785</v>
      </c>
      <c r="H532" s="1">
        <v>2017</v>
      </c>
      <c r="I532" s="1" t="s">
        <v>3172</v>
      </c>
      <c r="J532" s="1" t="s">
        <v>1731</v>
      </c>
      <c r="K532" s="1" t="s">
        <v>3128</v>
      </c>
      <c r="L532" s="1" t="s">
        <v>1731</v>
      </c>
      <c r="M532" s="1" t="s">
        <v>1733</v>
      </c>
      <c r="N532" s="1">
        <v>38.520000000000003</v>
      </c>
      <c r="O532" s="1">
        <v>38.520000000000003</v>
      </c>
      <c r="P532" s="1">
        <v>38.590000000000003</v>
      </c>
      <c r="Q532" s="1"/>
      <c r="R532" s="1"/>
      <c r="S532" s="1"/>
      <c r="T532" s="1">
        <v>38.520000000000003</v>
      </c>
      <c r="U532" s="1"/>
      <c r="V532" s="1"/>
      <c r="W532" s="1"/>
      <c r="X532" s="1" t="s">
        <v>1734</v>
      </c>
    </row>
    <row r="533" spans="1:24">
      <c r="A533" s="1">
        <v>532</v>
      </c>
      <c r="B533" s="1" t="s">
        <v>3173</v>
      </c>
      <c r="C533" s="1" t="s">
        <v>3174</v>
      </c>
      <c r="D533" s="1" t="s">
        <v>2357</v>
      </c>
      <c r="E533" s="1" t="s">
        <v>2358</v>
      </c>
      <c r="F533" s="1" t="s">
        <v>1728</v>
      </c>
      <c r="G533" s="1" t="s">
        <v>1785</v>
      </c>
      <c r="H533" s="1">
        <v>2017</v>
      </c>
      <c r="I533" s="1" t="s">
        <v>3175</v>
      </c>
      <c r="J533" s="1" t="s">
        <v>1731</v>
      </c>
      <c r="K533" s="1" t="s">
        <v>3128</v>
      </c>
      <c r="L533" s="1" t="s">
        <v>1731</v>
      </c>
      <c r="M533" s="1" t="s">
        <v>1733</v>
      </c>
      <c r="N533" s="1">
        <v>49.28</v>
      </c>
      <c r="O533" s="1">
        <v>49.28</v>
      </c>
      <c r="P533" s="1">
        <v>49.37</v>
      </c>
      <c r="Q533" s="1"/>
      <c r="R533" s="1"/>
      <c r="S533" s="1"/>
      <c r="T533" s="1">
        <v>49.28</v>
      </c>
      <c r="U533" s="1"/>
      <c r="V533" s="1"/>
      <c r="W533" s="1"/>
      <c r="X533" s="1" t="s">
        <v>1734</v>
      </c>
    </row>
    <row r="534" spans="1:24">
      <c r="A534" s="1">
        <v>533</v>
      </c>
      <c r="B534" s="1" t="s">
        <v>3176</v>
      </c>
      <c r="C534" s="1" t="s">
        <v>3177</v>
      </c>
      <c r="D534" s="1" t="s">
        <v>2357</v>
      </c>
      <c r="E534" s="1" t="s">
        <v>2358</v>
      </c>
      <c r="F534" s="1" t="s">
        <v>1728</v>
      </c>
      <c r="G534" s="1" t="s">
        <v>1785</v>
      </c>
      <c r="H534" s="1">
        <v>2017</v>
      </c>
      <c r="I534" s="1" t="s">
        <v>3178</v>
      </c>
      <c r="J534" s="1" t="s">
        <v>1731</v>
      </c>
      <c r="K534" s="1" t="s">
        <v>3128</v>
      </c>
      <c r="L534" s="1" t="s">
        <v>1731</v>
      </c>
      <c r="M534" s="1" t="s">
        <v>1733</v>
      </c>
      <c r="N534" s="1">
        <v>16.010000000000002</v>
      </c>
      <c r="O534" s="1">
        <v>16.010000000000002</v>
      </c>
      <c r="P534" s="1">
        <v>16.04</v>
      </c>
      <c r="Q534" s="1"/>
      <c r="R534" s="1"/>
      <c r="S534" s="1"/>
      <c r="T534" s="1">
        <v>16.010000000000002</v>
      </c>
      <c r="U534" s="1"/>
      <c r="V534" s="1"/>
      <c r="W534" s="1"/>
      <c r="X534" s="1" t="s">
        <v>1734</v>
      </c>
    </row>
    <row r="535" spans="1:24">
      <c r="A535" s="1">
        <v>534</v>
      </c>
      <c r="B535" s="1" t="s">
        <v>3179</v>
      </c>
      <c r="C535" s="1" t="s">
        <v>3180</v>
      </c>
      <c r="D535" s="1" t="s">
        <v>2357</v>
      </c>
      <c r="E535" s="1" t="s">
        <v>2358</v>
      </c>
      <c r="F535" s="1" t="s">
        <v>1728</v>
      </c>
      <c r="G535" s="1" t="s">
        <v>1785</v>
      </c>
      <c r="H535" s="1">
        <v>2019</v>
      </c>
      <c r="I535" s="1" t="s">
        <v>3181</v>
      </c>
      <c r="J535" s="1" t="s">
        <v>1731</v>
      </c>
      <c r="K535" s="1" t="s">
        <v>3182</v>
      </c>
      <c r="L535" s="1" t="s">
        <v>1731</v>
      </c>
      <c r="M535" s="1" t="s">
        <v>1733</v>
      </c>
      <c r="N535" s="1">
        <v>82.78</v>
      </c>
      <c r="O535" s="1">
        <v>82.78</v>
      </c>
      <c r="P535" s="1">
        <v>82.89</v>
      </c>
      <c r="Q535" s="1"/>
      <c r="R535" s="1"/>
      <c r="S535" s="1"/>
      <c r="T535" s="1">
        <v>82.78</v>
      </c>
      <c r="U535" s="1"/>
      <c r="V535" s="1"/>
      <c r="W535" s="1"/>
      <c r="X535" s="1" t="s">
        <v>1734</v>
      </c>
    </row>
    <row r="536" spans="1:24">
      <c r="A536" s="1">
        <v>535</v>
      </c>
      <c r="B536" s="1" t="s">
        <v>3183</v>
      </c>
      <c r="C536" s="1" t="s">
        <v>3184</v>
      </c>
      <c r="D536" s="1" t="s">
        <v>2357</v>
      </c>
      <c r="E536" s="1" t="s">
        <v>2358</v>
      </c>
      <c r="F536" s="1" t="s">
        <v>1728</v>
      </c>
      <c r="G536" s="1" t="s">
        <v>1785</v>
      </c>
      <c r="H536" s="1">
        <v>2018</v>
      </c>
      <c r="I536" s="1" t="s">
        <v>3185</v>
      </c>
      <c r="J536" s="1" t="s">
        <v>1731</v>
      </c>
      <c r="K536" s="1" t="s">
        <v>3186</v>
      </c>
      <c r="L536" s="1" t="s">
        <v>1731</v>
      </c>
      <c r="M536" s="1" t="s">
        <v>1733</v>
      </c>
      <c r="N536" s="1">
        <v>165.88</v>
      </c>
      <c r="O536" s="1">
        <v>165.88</v>
      </c>
      <c r="P536" s="1">
        <v>166</v>
      </c>
      <c r="Q536" s="1"/>
      <c r="R536" s="1"/>
      <c r="S536" s="1"/>
      <c r="T536" s="1">
        <v>165.88</v>
      </c>
      <c r="U536" s="1"/>
      <c r="V536" s="1"/>
      <c r="W536" s="1"/>
      <c r="X536" s="1" t="s">
        <v>1734</v>
      </c>
    </row>
    <row r="537" spans="1:24">
      <c r="A537" s="1">
        <v>536</v>
      </c>
      <c r="B537" s="1" t="s">
        <v>3187</v>
      </c>
      <c r="C537" s="1" t="s">
        <v>3188</v>
      </c>
      <c r="D537" s="1" t="s">
        <v>2357</v>
      </c>
      <c r="E537" s="1" t="s">
        <v>2358</v>
      </c>
      <c r="F537" s="1" t="s">
        <v>1728</v>
      </c>
      <c r="G537" s="1" t="s">
        <v>1785</v>
      </c>
      <c r="H537" s="1">
        <v>2019</v>
      </c>
      <c r="I537" s="1" t="s">
        <v>3189</v>
      </c>
      <c r="J537" s="1" t="s">
        <v>1731</v>
      </c>
      <c r="K537" s="1" t="s">
        <v>3186</v>
      </c>
      <c r="L537" s="1" t="s">
        <v>1731</v>
      </c>
      <c r="M537" s="1" t="s">
        <v>1733</v>
      </c>
      <c r="N537" s="1">
        <v>65.12</v>
      </c>
      <c r="O537" s="1">
        <v>65.12</v>
      </c>
      <c r="P537" s="1">
        <v>65.180000000000007</v>
      </c>
      <c r="Q537" s="1"/>
      <c r="R537" s="1"/>
      <c r="S537" s="1"/>
      <c r="T537" s="1">
        <v>65.12</v>
      </c>
      <c r="U537" s="1"/>
      <c r="V537" s="1"/>
      <c r="W537" s="1"/>
      <c r="X537" s="1" t="s">
        <v>1734</v>
      </c>
    </row>
    <row r="538" spans="1:24">
      <c r="A538" s="1">
        <v>537</v>
      </c>
      <c r="B538" s="1" t="s">
        <v>3190</v>
      </c>
      <c r="C538" s="1" t="s">
        <v>3191</v>
      </c>
      <c r="D538" s="1" t="s">
        <v>2463</v>
      </c>
      <c r="E538" s="1" t="s">
        <v>1850</v>
      </c>
      <c r="F538" s="1" t="s">
        <v>1851</v>
      </c>
      <c r="G538" s="1" t="s">
        <v>1785</v>
      </c>
      <c r="H538" s="1">
        <v>2014</v>
      </c>
      <c r="I538" s="1" t="s">
        <v>3192</v>
      </c>
      <c r="J538" s="1" t="s">
        <v>1731</v>
      </c>
      <c r="K538" s="1" t="s">
        <v>3102</v>
      </c>
      <c r="L538" s="1" t="s">
        <v>1731</v>
      </c>
      <c r="M538" s="1" t="s">
        <v>1733</v>
      </c>
      <c r="N538" s="1">
        <v>40.520000000000003</v>
      </c>
      <c r="O538" s="1">
        <v>40.520000000000003</v>
      </c>
      <c r="P538" s="1">
        <v>42.65</v>
      </c>
      <c r="Q538" s="1"/>
      <c r="R538" s="1">
        <v>40.520000000000003</v>
      </c>
      <c r="S538" s="1"/>
      <c r="T538" s="1"/>
      <c r="U538" s="1"/>
      <c r="V538" s="1"/>
      <c r="W538" s="1"/>
      <c r="X538" s="1" t="s">
        <v>1827</v>
      </c>
    </row>
    <row r="539" spans="1:24">
      <c r="A539" s="1">
        <v>538</v>
      </c>
      <c r="B539" s="1" t="s">
        <v>3193</v>
      </c>
      <c r="C539" s="1" t="s">
        <v>3194</v>
      </c>
      <c r="D539" s="1" t="s">
        <v>2357</v>
      </c>
      <c r="E539" s="1" t="s">
        <v>2358</v>
      </c>
      <c r="F539" s="1" t="s">
        <v>1728</v>
      </c>
      <c r="G539" s="1" t="s">
        <v>1785</v>
      </c>
      <c r="H539" s="1">
        <v>2019</v>
      </c>
      <c r="I539" s="1" t="s">
        <v>3195</v>
      </c>
      <c r="J539" s="1" t="s">
        <v>1731</v>
      </c>
      <c r="K539" s="1" t="s">
        <v>3196</v>
      </c>
      <c r="L539" s="1" t="s">
        <v>1731</v>
      </c>
      <c r="M539" s="1" t="s">
        <v>1733</v>
      </c>
      <c r="N539" s="1">
        <v>1.23</v>
      </c>
      <c r="O539" s="1">
        <v>1.23</v>
      </c>
      <c r="P539" s="1">
        <v>1.23</v>
      </c>
      <c r="Q539" s="1"/>
      <c r="R539" s="1"/>
      <c r="S539" s="1"/>
      <c r="T539" s="1">
        <v>1.23</v>
      </c>
      <c r="U539" s="1"/>
      <c r="V539" s="1"/>
      <c r="W539" s="1"/>
      <c r="X539" s="1" t="s">
        <v>1734</v>
      </c>
    </row>
    <row r="540" spans="1:24">
      <c r="A540" s="1">
        <v>539</v>
      </c>
      <c r="B540" s="1" t="s">
        <v>3197</v>
      </c>
      <c r="C540" s="1" t="s">
        <v>3198</v>
      </c>
      <c r="D540" s="1" t="s">
        <v>2357</v>
      </c>
      <c r="E540" s="1" t="s">
        <v>2358</v>
      </c>
      <c r="F540" s="1" t="s">
        <v>1728</v>
      </c>
      <c r="G540" s="1" t="s">
        <v>1785</v>
      </c>
      <c r="H540" s="1">
        <v>2017</v>
      </c>
      <c r="I540" s="1" t="s">
        <v>3199</v>
      </c>
      <c r="J540" s="1" t="s">
        <v>1731</v>
      </c>
      <c r="K540" s="1" t="s">
        <v>3200</v>
      </c>
      <c r="L540" s="1" t="s">
        <v>1731</v>
      </c>
      <c r="M540" s="1" t="s">
        <v>1733</v>
      </c>
      <c r="N540" s="1">
        <v>224.99</v>
      </c>
      <c r="O540" s="1">
        <v>224.99</v>
      </c>
      <c r="P540" s="1">
        <v>225.26</v>
      </c>
      <c r="Q540" s="1"/>
      <c r="R540" s="1"/>
      <c r="S540" s="1"/>
      <c r="T540" s="1">
        <v>224.99</v>
      </c>
      <c r="U540" s="1"/>
      <c r="V540" s="1"/>
      <c r="W540" s="1"/>
      <c r="X540" s="1" t="s">
        <v>1734</v>
      </c>
    </row>
    <row r="541" spans="1:24">
      <c r="A541" s="1">
        <v>540</v>
      </c>
      <c r="B541" s="1" t="s">
        <v>3201</v>
      </c>
      <c r="C541" s="1" t="s">
        <v>3202</v>
      </c>
      <c r="D541" s="1" t="s">
        <v>2357</v>
      </c>
      <c r="E541" s="1" t="s">
        <v>2358</v>
      </c>
      <c r="F541" s="1" t="s">
        <v>1728</v>
      </c>
      <c r="G541" s="1" t="s">
        <v>1785</v>
      </c>
      <c r="H541" s="1">
        <v>2017</v>
      </c>
      <c r="I541" s="1" t="s">
        <v>3203</v>
      </c>
      <c r="J541" s="1" t="s">
        <v>1731</v>
      </c>
      <c r="K541" s="1" t="s">
        <v>3138</v>
      </c>
      <c r="L541" s="1" t="s">
        <v>1731</v>
      </c>
      <c r="M541" s="1" t="s">
        <v>1733</v>
      </c>
      <c r="N541" s="1">
        <v>48.11</v>
      </c>
      <c r="O541" s="1">
        <v>48.11</v>
      </c>
      <c r="P541" s="1">
        <v>48.2</v>
      </c>
      <c r="Q541" s="1"/>
      <c r="R541" s="1"/>
      <c r="S541" s="1"/>
      <c r="T541" s="1">
        <v>48.11</v>
      </c>
      <c r="U541" s="1"/>
      <c r="V541" s="1"/>
      <c r="W541" s="1"/>
      <c r="X541" s="1" t="s">
        <v>1734</v>
      </c>
    </row>
    <row r="542" spans="1:24">
      <c r="A542" s="1">
        <v>541</v>
      </c>
      <c r="B542" s="1" t="s">
        <v>3204</v>
      </c>
      <c r="C542" s="1" t="s">
        <v>3205</v>
      </c>
      <c r="D542" s="1" t="s">
        <v>2357</v>
      </c>
      <c r="E542" s="1" t="s">
        <v>2358</v>
      </c>
      <c r="F542" s="1" t="s">
        <v>1728</v>
      </c>
      <c r="G542" s="1" t="s">
        <v>1785</v>
      </c>
      <c r="H542" s="1">
        <v>2017</v>
      </c>
      <c r="I542" s="1" t="s">
        <v>3206</v>
      </c>
      <c r="J542" s="1" t="s">
        <v>1731</v>
      </c>
      <c r="K542" s="1" t="s">
        <v>3207</v>
      </c>
      <c r="L542" s="1" t="s">
        <v>1731</v>
      </c>
      <c r="M542" s="1" t="s">
        <v>1733</v>
      </c>
      <c r="N542" s="1">
        <v>630.42999999999995</v>
      </c>
      <c r="O542" s="1">
        <v>630.42999999999995</v>
      </c>
      <c r="P542" s="1">
        <v>631.36</v>
      </c>
      <c r="Q542" s="1"/>
      <c r="R542" s="1"/>
      <c r="S542" s="1"/>
      <c r="T542" s="1">
        <v>630.42999999999995</v>
      </c>
      <c r="U542" s="1"/>
      <c r="V542" s="1"/>
      <c r="W542" s="1"/>
      <c r="X542" s="1" t="s">
        <v>1734</v>
      </c>
    </row>
    <row r="543" spans="1:24">
      <c r="A543" s="1">
        <v>542</v>
      </c>
      <c r="B543" s="1" t="s">
        <v>3208</v>
      </c>
      <c r="C543" s="1" t="s">
        <v>3209</v>
      </c>
      <c r="D543" s="1" t="s">
        <v>2357</v>
      </c>
      <c r="E543" s="1" t="s">
        <v>2358</v>
      </c>
      <c r="F543" s="1" t="s">
        <v>1728</v>
      </c>
      <c r="G543" s="1" t="s">
        <v>1785</v>
      </c>
      <c r="H543" s="1">
        <v>2017</v>
      </c>
      <c r="I543" s="1" t="s">
        <v>3210</v>
      </c>
      <c r="J543" s="1" t="s">
        <v>1731</v>
      </c>
      <c r="K543" s="1" t="s">
        <v>3211</v>
      </c>
      <c r="L543" s="1" t="s">
        <v>1731</v>
      </c>
      <c r="M543" s="1" t="s">
        <v>1733</v>
      </c>
      <c r="N543" s="1">
        <v>61.58</v>
      </c>
      <c r="O543" s="1">
        <v>61.58</v>
      </c>
      <c r="P543" s="1">
        <v>61.69</v>
      </c>
      <c r="Q543" s="1"/>
      <c r="R543" s="1"/>
      <c r="S543" s="1"/>
      <c r="T543" s="1">
        <v>61.58</v>
      </c>
      <c r="U543" s="1"/>
      <c r="V543" s="1"/>
      <c r="W543" s="1"/>
      <c r="X543" s="1" t="s">
        <v>1734</v>
      </c>
    </row>
    <row r="544" spans="1:24">
      <c r="A544" s="1">
        <v>543</v>
      </c>
      <c r="B544" s="1" t="s">
        <v>3212</v>
      </c>
      <c r="C544" s="1" t="s">
        <v>3213</v>
      </c>
      <c r="D544" s="1" t="s">
        <v>2357</v>
      </c>
      <c r="E544" s="1" t="s">
        <v>2358</v>
      </c>
      <c r="F544" s="1" t="s">
        <v>1728</v>
      </c>
      <c r="G544" s="1" t="s">
        <v>1785</v>
      </c>
      <c r="H544" s="1">
        <v>2017</v>
      </c>
      <c r="I544" s="1" t="s">
        <v>3214</v>
      </c>
      <c r="J544" s="1" t="s">
        <v>1731</v>
      </c>
      <c r="K544" s="1" t="s">
        <v>3215</v>
      </c>
      <c r="L544" s="1" t="s">
        <v>1731</v>
      </c>
      <c r="M544" s="1" t="s">
        <v>1733</v>
      </c>
      <c r="N544" s="1">
        <v>71.55</v>
      </c>
      <c r="O544" s="1">
        <v>71.55</v>
      </c>
      <c r="P544" s="1">
        <v>71.680000000000007</v>
      </c>
      <c r="Q544" s="1"/>
      <c r="R544" s="1"/>
      <c r="S544" s="1"/>
      <c r="T544" s="1">
        <v>71.55</v>
      </c>
      <c r="U544" s="1"/>
      <c r="V544" s="1"/>
      <c r="W544" s="1"/>
      <c r="X544" s="1" t="s">
        <v>1734</v>
      </c>
    </row>
    <row r="545" spans="1:24">
      <c r="A545" s="1">
        <v>544</v>
      </c>
      <c r="B545" s="1" t="s">
        <v>3216</v>
      </c>
      <c r="C545" s="1" t="s">
        <v>3217</v>
      </c>
      <c r="D545" s="1" t="s">
        <v>2357</v>
      </c>
      <c r="E545" s="1" t="s">
        <v>2358</v>
      </c>
      <c r="F545" s="1" t="s">
        <v>1728</v>
      </c>
      <c r="G545" s="1" t="s">
        <v>1785</v>
      </c>
      <c r="H545" s="1">
        <v>2017</v>
      </c>
      <c r="I545" s="1" t="s">
        <v>3218</v>
      </c>
      <c r="J545" s="1" t="s">
        <v>1731</v>
      </c>
      <c r="K545" s="1" t="s">
        <v>3215</v>
      </c>
      <c r="L545" s="1" t="s">
        <v>1731</v>
      </c>
      <c r="M545" s="1" t="s">
        <v>1733</v>
      </c>
      <c r="N545" s="1">
        <v>40.17</v>
      </c>
      <c r="O545" s="1">
        <v>40.17</v>
      </c>
      <c r="P545" s="1">
        <v>40.68</v>
      </c>
      <c r="Q545" s="1"/>
      <c r="R545" s="1"/>
      <c r="S545" s="1"/>
      <c r="T545" s="1">
        <v>40.17</v>
      </c>
      <c r="U545" s="1"/>
      <c r="V545" s="1"/>
      <c r="W545" s="1"/>
      <c r="X545" s="1" t="s">
        <v>1734</v>
      </c>
    </row>
    <row r="546" spans="1:24">
      <c r="A546" s="1">
        <v>545</v>
      </c>
      <c r="B546" s="1" t="s">
        <v>3219</v>
      </c>
      <c r="C546" s="1" t="s">
        <v>3220</v>
      </c>
      <c r="D546" s="1" t="s">
        <v>2357</v>
      </c>
      <c r="E546" s="1" t="s">
        <v>2358</v>
      </c>
      <c r="F546" s="1" t="s">
        <v>1728</v>
      </c>
      <c r="G546" s="1" t="s">
        <v>1785</v>
      </c>
      <c r="H546" s="1">
        <v>2021</v>
      </c>
      <c r="I546" s="1" t="s">
        <v>3221</v>
      </c>
      <c r="J546" s="1" t="s">
        <v>1731</v>
      </c>
      <c r="K546" s="1" t="s">
        <v>3215</v>
      </c>
      <c r="L546" s="1" t="s">
        <v>1731</v>
      </c>
      <c r="M546" s="1" t="s">
        <v>1733</v>
      </c>
      <c r="N546" s="1">
        <v>305.61</v>
      </c>
      <c r="O546" s="1">
        <v>305.61</v>
      </c>
      <c r="P546" s="1">
        <v>306.18</v>
      </c>
      <c r="Q546" s="1"/>
      <c r="R546" s="1"/>
      <c r="S546" s="1"/>
      <c r="T546" s="1">
        <v>305.61</v>
      </c>
      <c r="U546" s="1"/>
      <c r="V546" s="1"/>
      <c r="W546" s="1"/>
      <c r="X546" s="1" t="s">
        <v>1734</v>
      </c>
    </row>
    <row r="547" spans="1:24">
      <c r="A547" s="1">
        <v>546</v>
      </c>
      <c r="B547" s="1" t="s">
        <v>3222</v>
      </c>
      <c r="C547" s="1" t="s">
        <v>3223</v>
      </c>
      <c r="D547" s="1" t="s">
        <v>2357</v>
      </c>
      <c r="E547" s="1" t="s">
        <v>2358</v>
      </c>
      <c r="F547" s="1" t="s">
        <v>1728</v>
      </c>
      <c r="G547" s="1" t="s">
        <v>1785</v>
      </c>
      <c r="H547" s="1">
        <v>2021</v>
      </c>
      <c r="I547" s="1" t="s">
        <v>3224</v>
      </c>
      <c r="J547" s="1" t="s">
        <v>1731</v>
      </c>
      <c r="K547" s="1" t="s">
        <v>1787</v>
      </c>
      <c r="L547" s="1" t="s">
        <v>1731</v>
      </c>
      <c r="M547" s="1" t="s">
        <v>1733</v>
      </c>
      <c r="N547" s="1">
        <v>201.64</v>
      </c>
      <c r="O547" s="1">
        <v>201.64</v>
      </c>
      <c r="P547" s="1">
        <v>202</v>
      </c>
      <c r="Q547" s="1"/>
      <c r="R547" s="1"/>
      <c r="S547" s="1"/>
      <c r="T547" s="1">
        <v>201.64</v>
      </c>
      <c r="U547" s="1"/>
      <c r="V547" s="1"/>
      <c r="W547" s="1"/>
      <c r="X547" s="1" t="s">
        <v>1734</v>
      </c>
    </row>
    <row r="548" spans="1:24">
      <c r="A548" s="1">
        <v>547</v>
      </c>
      <c r="B548" s="1" t="s">
        <v>3225</v>
      </c>
      <c r="C548" s="1" t="s">
        <v>3226</v>
      </c>
      <c r="D548" s="1" t="s">
        <v>2357</v>
      </c>
      <c r="E548" s="1" t="s">
        <v>2358</v>
      </c>
      <c r="F548" s="1" t="s">
        <v>1728</v>
      </c>
      <c r="G548" s="1" t="s">
        <v>1785</v>
      </c>
      <c r="H548" s="1">
        <v>2021</v>
      </c>
      <c r="I548" s="1" t="s">
        <v>3227</v>
      </c>
      <c r="J548" s="1" t="s">
        <v>1731</v>
      </c>
      <c r="K548" s="1" t="s">
        <v>3228</v>
      </c>
      <c r="L548" s="1" t="s">
        <v>1731</v>
      </c>
      <c r="M548" s="1" t="s">
        <v>1733</v>
      </c>
      <c r="N548" s="1">
        <v>72.510000000000005</v>
      </c>
      <c r="O548" s="1">
        <v>72.510000000000005</v>
      </c>
      <c r="P548" s="1">
        <v>72.5</v>
      </c>
      <c r="Q548" s="1"/>
      <c r="R548" s="1"/>
      <c r="S548" s="1"/>
      <c r="T548" s="1">
        <v>72.510000000000005</v>
      </c>
      <c r="U548" s="1"/>
      <c r="V548" s="1"/>
      <c r="W548" s="1"/>
      <c r="X548" s="1" t="s">
        <v>1734</v>
      </c>
    </row>
    <row r="549" spans="1:24">
      <c r="A549" s="1">
        <v>548</v>
      </c>
      <c r="B549" s="1" t="s">
        <v>3229</v>
      </c>
      <c r="C549" s="1" t="s">
        <v>3230</v>
      </c>
      <c r="D549" s="1" t="s">
        <v>2357</v>
      </c>
      <c r="E549" s="1" t="s">
        <v>2358</v>
      </c>
      <c r="F549" s="1" t="s">
        <v>1728</v>
      </c>
      <c r="G549" s="1" t="s">
        <v>1785</v>
      </c>
      <c r="H549" s="1">
        <v>2021</v>
      </c>
      <c r="I549" s="1" t="s">
        <v>3231</v>
      </c>
      <c r="J549" s="1" t="s">
        <v>1731</v>
      </c>
      <c r="K549" s="1" t="s">
        <v>3228</v>
      </c>
      <c r="L549" s="1" t="s">
        <v>1731</v>
      </c>
      <c r="M549" s="1" t="s">
        <v>1733</v>
      </c>
      <c r="N549" s="1">
        <v>4.99</v>
      </c>
      <c r="O549" s="1">
        <v>4.99</v>
      </c>
      <c r="P549" s="1">
        <v>5</v>
      </c>
      <c r="Q549" s="1"/>
      <c r="R549" s="1"/>
      <c r="S549" s="1"/>
      <c r="T549" s="1">
        <v>4.99</v>
      </c>
      <c r="U549" s="1"/>
      <c r="V549" s="1"/>
      <c r="W549" s="1"/>
      <c r="X549" s="1" t="s">
        <v>1734</v>
      </c>
    </row>
    <row r="550" spans="1:24">
      <c r="A550" s="1">
        <v>549</v>
      </c>
      <c r="B550" s="1" t="s">
        <v>3232</v>
      </c>
      <c r="C550" s="1" t="s">
        <v>3233</v>
      </c>
      <c r="D550" s="1" t="s">
        <v>2357</v>
      </c>
      <c r="E550" s="1" t="s">
        <v>2358</v>
      </c>
      <c r="F550" s="1" t="s">
        <v>1728</v>
      </c>
      <c r="G550" s="1" t="s">
        <v>1785</v>
      </c>
      <c r="H550" s="1">
        <v>2021</v>
      </c>
      <c r="I550" s="1" t="s">
        <v>3234</v>
      </c>
      <c r="J550" s="1" t="s">
        <v>1731</v>
      </c>
      <c r="K550" s="1" t="s">
        <v>3235</v>
      </c>
      <c r="L550" s="1" t="s">
        <v>1731</v>
      </c>
      <c r="M550" s="1" t="s">
        <v>1733</v>
      </c>
      <c r="N550" s="1">
        <v>486.53</v>
      </c>
      <c r="O550" s="1">
        <v>486.53</v>
      </c>
      <c r="P550" s="1">
        <v>488</v>
      </c>
      <c r="Q550" s="1"/>
      <c r="R550" s="1"/>
      <c r="S550" s="1"/>
      <c r="T550" s="1">
        <v>486.53</v>
      </c>
      <c r="U550" s="1"/>
      <c r="V550" s="1"/>
      <c r="W550" s="1"/>
      <c r="X550" s="1" t="s">
        <v>1734</v>
      </c>
    </row>
    <row r="551" spans="1:24">
      <c r="A551" s="1">
        <v>550</v>
      </c>
      <c r="B551" s="1" t="s">
        <v>3236</v>
      </c>
      <c r="C551" s="1" t="s">
        <v>3237</v>
      </c>
      <c r="D551" s="1" t="s">
        <v>2463</v>
      </c>
      <c r="E551" s="1" t="s">
        <v>1727</v>
      </c>
      <c r="F551" s="1" t="s">
        <v>1728</v>
      </c>
      <c r="G551" s="1" t="s">
        <v>1785</v>
      </c>
      <c r="H551" s="1">
        <v>2022</v>
      </c>
      <c r="I551" s="1" t="s">
        <v>3238</v>
      </c>
      <c r="J551" s="1" t="s">
        <v>1731</v>
      </c>
      <c r="K551" s="1" t="s">
        <v>3239</v>
      </c>
      <c r="L551" s="1" t="s">
        <v>1731</v>
      </c>
      <c r="M551" s="1" t="s">
        <v>1733</v>
      </c>
      <c r="N551" s="1">
        <v>103290.8</v>
      </c>
      <c r="O551" s="1">
        <v>103290.8</v>
      </c>
      <c r="P551" s="1">
        <v>103295</v>
      </c>
      <c r="Q551" s="1"/>
      <c r="R551" s="1">
        <v>103290.8</v>
      </c>
      <c r="S551" s="1"/>
      <c r="T551" s="1"/>
      <c r="U551" s="1"/>
      <c r="V551" s="1"/>
      <c r="W551" s="1"/>
      <c r="X551" s="1" t="s">
        <v>1734</v>
      </c>
    </row>
    <row r="552" spans="1:24">
      <c r="A552" s="1">
        <v>551</v>
      </c>
      <c r="B552" s="1" t="s">
        <v>3240</v>
      </c>
      <c r="C552" s="1" t="s">
        <v>3241</v>
      </c>
      <c r="D552" s="1" t="s">
        <v>2463</v>
      </c>
      <c r="E552" s="1" t="s">
        <v>2180</v>
      </c>
      <c r="F552" s="1" t="s">
        <v>1823</v>
      </c>
      <c r="G552" s="1" t="s">
        <v>2072</v>
      </c>
      <c r="H552" s="1">
        <v>2007</v>
      </c>
      <c r="I552" s="1" t="s">
        <v>3242</v>
      </c>
      <c r="J552" s="1" t="s">
        <v>1731</v>
      </c>
      <c r="K552" s="1" t="s">
        <v>3243</v>
      </c>
      <c r="L552" s="1" t="s">
        <v>1741</v>
      </c>
      <c r="M552" s="1" t="s">
        <v>1733</v>
      </c>
      <c r="N552" s="1">
        <v>894.58</v>
      </c>
      <c r="O552" s="1">
        <v>894.58</v>
      </c>
      <c r="P552" s="1">
        <v>894</v>
      </c>
      <c r="Q552" s="1"/>
      <c r="R552" s="1"/>
      <c r="S552" s="1"/>
      <c r="T552" s="1">
        <v>894.58</v>
      </c>
      <c r="U552" s="1"/>
      <c r="V552" s="1"/>
      <c r="W552" s="1"/>
      <c r="X552" s="1" t="s">
        <v>1827</v>
      </c>
    </row>
    <row r="553" spans="1:24">
      <c r="A553" s="1">
        <v>552</v>
      </c>
      <c r="B553" s="1" t="s">
        <v>3244</v>
      </c>
      <c r="C553" s="1" t="s">
        <v>3245</v>
      </c>
      <c r="D553" s="1" t="s">
        <v>2463</v>
      </c>
      <c r="E553" s="1" t="s">
        <v>1850</v>
      </c>
      <c r="F553" s="1" t="s">
        <v>1851</v>
      </c>
      <c r="G553" s="1" t="s">
        <v>1913</v>
      </c>
      <c r="H553" s="1">
        <v>1997</v>
      </c>
      <c r="I553" s="1" t="s">
        <v>3246</v>
      </c>
      <c r="J553" s="1" t="s">
        <v>3247</v>
      </c>
      <c r="K553" s="1" t="s">
        <v>3248</v>
      </c>
      <c r="L553" s="1" t="s">
        <v>1805</v>
      </c>
      <c r="M553" s="1" t="s">
        <v>1733</v>
      </c>
      <c r="N553" s="1">
        <v>2419.42</v>
      </c>
      <c r="O553" s="1">
        <v>2413.8200000000002</v>
      </c>
      <c r="P553" s="1">
        <v>1939.14</v>
      </c>
      <c r="Q553" s="1"/>
      <c r="R553" s="1"/>
      <c r="S553" s="1"/>
      <c r="T553" s="1">
        <v>2413.8200000000002</v>
      </c>
      <c r="U553" s="1"/>
      <c r="V553" s="1"/>
      <c r="W553" s="1"/>
      <c r="X553" s="1" t="s">
        <v>1827</v>
      </c>
    </row>
    <row r="554" spans="1:24">
      <c r="A554" s="1">
        <v>553</v>
      </c>
      <c r="B554" s="1" t="s">
        <v>3249</v>
      </c>
      <c r="C554" s="1" t="s">
        <v>3250</v>
      </c>
      <c r="D554" s="1" t="s">
        <v>2463</v>
      </c>
      <c r="E554" s="1" t="s">
        <v>1822</v>
      </c>
      <c r="F554" s="1" t="s">
        <v>1823</v>
      </c>
      <c r="G554" s="1" t="s">
        <v>1913</v>
      </c>
      <c r="H554" s="1">
        <v>1998</v>
      </c>
      <c r="I554" s="1" t="s">
        <v>3251</v>
      </c>
      <c r="J554" s="1" t="s">
        <v>1731</v>
      </c>
      <c r="K554" s="1" t="s">
        <v>3252</v>
      </c>
      <c r="L554" s="1" t="s">
        <v>1731</v>
      </c>
      <c r="M554" s="1" t="s">
        <v>1733</v>
      </c>
      <c r="N554" s="1">
        <v>362.09</v>
      </c>
      <c r="O554" s="1">
        <v>362.09</v>
      </c>
      <c r="P554" s="1">
        <v>400</v>
      </c>
      <c r="Q554" s="1"/>
      <c r="R554" s="1">
        <v>362.09</v>
      </c>
      <c r="S554" s="1"/>
      <c r="T554" s="1"/>
      <c r="U554" s="1"/>
      <c r="V554" s="1"/>
      <c r="W554" s="1"/>
      <c r="X554" s="1" t="s">
        <v>1827</v>
      </c>
    </row>
    <row r="555" spans="1:24">
      <c r="A555" s="1">
        <v>554</v>
      </c>
      <c r="B555" s="1" t="s">
        <v>3253</v>
      </c>
      <c r="C555" s="1" t="s">
        <v>3254</v>
      </c>
      <c r="D555" s="1" t="s">
        <v>2463</v>
      </c>
      <c r="E555" s="1" t="s">
        <v>2479</v>
      </c>
      <c r="F555" s="1" t="s">
        <v>1858</v>
      </c>
      <c r="G555" s="1" t="s">
        <v>1913</v>
      </c>
      <c r="H555" s="1">
        <v>2013</v>
      </c>
      <c r="I555" s="1" t="s">
        <v>3255</v>
      </c>
      <c r="J555" s="1" t="s">
        <v>3256</v>
      </c>
      <c r="K555" s="1" t="s">
        <v>3252</v>
      </c>
      <c r="L555" s="1" t="s">
        <v>1731</v>
      </c>
      <c r="M555" s="1" t="s">
        <v>1733</v>
      </c>
      <c r="N555" s="1">
        <v>51916.1</v>
      </c>
      <c r="O555" s="1">
        <v>100423.6</v>
      </c>
      <c r="P555" s="1">
        <v>46000</v>
      </c>
      <c r="Q555" s="1"/>
      <c r="R555" s="1">
        <v>100423.6</v>
      </c>
      <c r="S555" s="1"/>
      <c r="T555" s="1"/>
      <c r="U555" s="1"/>
      <c r="V555" s="1"/>
      <c r="W555" s="1"/>
      <c r="X555" s="1" t="s">
        <v>1827</v>
      </c>
    </row>
    <row r="556" spans="1:24">
      <c r="A556" s="1">
        <v>555</v>
      </c>
      <c r="B556" s="1" t="s">
        <v>3257</v>
      </c>
      <c r="C556" s="1" t="s">
        <v>3258</v>
      </c>
      <c r="D556" s="1" t="s">
        <v>2463</v>
      </c>
      <c r="E556" s="1" t="s">
        <v>2479</v>
      </c>
      <c r="F556" s="1" t="s">
        <v>1858</v>
      </c>
      <c r="G556" s="1" t="s">
        <v>1913</v>
      </c>
      <c r="H556" s="1">
        <v>2000</v>
      </c>
      <c r="I556" s="1" t="s">
        <v>3259</v>
      </c>
      <c r="J556" s="1" t="s">
        <v>1731</v>
      </c>
      <c r="K556" s="1" t="s">
        <v>3260</v>
      </c>
      <c r="L556" s="1" t="s">
        <v>1731</v>
      </c>
      <c r="M556" s="1" t="s">
        <v>1733</v>
      </c>
      <c r="N556" s="1">
        <v>2821.9</v>
      </c>
      <c r="O556" s="1">
        <v>2821.9</v>
      </c>
      <c r="P556" s="1">
        <v>2821</v>
      </c>
      <c r="Q556" s="1"/>
      <c r="R556" s="1">
        <v>2821.9</v>
      </c>
      <c r="S556" s="1"/>
      <c r="T556" s="1"/>
      <c r="U556" s="1"/>
      <c r="V556" s="1"/>
      <c r="W556" s="1"/>
      <c r="X556" s="1" t="s">
        <v>1827</v>
      </c>
    </row>
    <row r="557" spans="1:24">
      <c r="A557" s="1">
        <v>556</v>
      </c>
      <c r="B557" s="1" t="s">
        <v>3261</v>
      </c>
      <c r="C557" s="1" t="s">
        <v>3262</v>
      </c>
      <c r="D557" s="1" t="s">
        <v>2463</v>
      </c>
      <c r="E557" s="1" t="s">
        <v>1817</v>
      </c>
      <c r="F557" s="1" t="s">
        <v>1728</v>
      </c>
      <c r="G557" s="1" t="s">
        <v>1913</v>
      </c>
      <c r="H557" s="1">
        <v>2001</v>
      </c>
      <c r="I557" s="1" t="s">
        <v>3263</v>
      </c>
      <c r="J557" s="1" t="s">
        <v>1731</v>
      </c>
      <c r="K557" s="1" t="s">
        <v>3264</v>
      </c>
      <c r="L557" s="1" t="s">
        <v>1731</v>
      </c>
      <c r="M557" s="1" t="s">
        <v>1733</v>
      </c>
      <c r="N557" s="1">
        <v>4764.58</v>
      </c>
      <c r="O557" s="1">
        <v>4764.58</v>
      </c>
      <c r="P557" s="1">
        <v>4771</v>
      </c>
      <c r="Q557" s="1"/>
      <c r="R557" s="1">
        <v>4764.58</v>
      </c>
      <c r="S557" s="1"/>
      <c r="T557" s="1"/>
      <c r="U557" s="1"/>
      <c r="V557" s="1"/>
      <c r="W557" s="1"/>
      <c r="X557" s="1" t="s">
        <v>1734</v>
      </c>
    </row>
    <row r="558" spans="1:24">
      <c r="A558" s="1">
        <v>557</v>
      </c>
      <c r="B558" s="1" t="s">
        <v>3265</v>
      </c>
      <c r="C558" s="1" t="s">
        <v>3266</v>
      </c>
      <c r="D558" s="1" t="s">
        <v>2463</v>
      </c>
      <c r="E558" s="1" t="s">
        <v>1817</v>
      </c>
      <c r="F558" s="1" t="s">
        <v>1728</v>
      </c>
      <c r="G558" s="1" t="s">
        <v>1913</v>
      </c>
      <c r="H558" s="1">
        <v>2002</v>
      </c>
      <c r="I558" s="1" t="s">
        <v>3267</v>
      </c>
      <c r="J558" s="1" t="s">
        <v>1731</v>
      </c>
      <c r="K558" s="1" t="s">
        <v>3268</v>
      </c>
      <c r="L558" s="1" t="s">
        <v>1731</v>
      </c>
      <c r="M558" s="1" t="s">
        <v>1733</v>
      </c>
      <c r="N558" s="1">
        <v>7398.64</v>
      </c>
      <c r="O558" s="1">
        <v>7398.64</v>
      </c>
      <c r="P558" s="1">
        <v>7397.22</v>
      </c>
      <c r="Q558" s="1"/>
      <c r="R558" s="1">
        <v>7398.64</v>
      </c>
      <c r="S558" s="1"/>
      <c r="T558" s="1"/>
      <c r="U558" s="1"/>
      <c r="V558" s="1"/>
      <c r="W558" s="1"/>
      <c r="X558" s="1" t="s">
        <v>1734</v>
      </c>
    </row>
    <row r="559" spans="1:24">
      <c r="A559" s="1">
        <v>558</v>
      </c>
      <c r="B559" s="1" t="s">
        <v>3269</v>
      </c>
      <c r="C559" s="1" t="s">
        <v>3270</v>
      </c>
      <c r="D559" s="1" t="s">
        <v>2463</v>
      </c>
      <c r="E559" s="1" t="s">
        <v>1727</v>
      </c>
      <c r="F559" s="1" t="s">
        <v>1728</v>
      </c>
      <c r="G559" s="1" t="s">
        <v>1913</v>
      </c>
      <c r="H559" s="1">
        <v>2016</v>
      </c>
      <c r="I559" s="1" t="s">
        <v>3271</v>
      </c>
      <c r="J559" s="1" t="s">
        <v>3272</v>
      </c>
      <c r="K559" s="1" t="s">
        <v>3273</v>
      </c>
      <c r="L559" s="1" t="s">
        <v>1731</v>
      </c>
      <c r="M559" s="1" t="s">
        <v>1733</v>
      </c>
      <c r="N559" s="1">
        <v>232003.5</v>
      </c>
      <c r="O559" s="1">
        <v>464006.9</v>
      </c>
      <c r="P559" s="1">
        <v>230296</v>
      </c>
      <c r="Q559" s="1"/>
      <c r="R559" s="1"/>
      <c r="S559" s="1"/>
      <c r="T559" s="1">
        <v>464006.9</v>
      </c>
      <c r="U559" s="1"/>
      <c r="V559" s="1"/>
      <c r="W559" s="1"/>
      <c r="X559" s="1" t="s">
        <v>1734</v>
      </c>
    </row>
    <row r="560" spans="1:24">
      <c r="A560" s="1">
        <v>559</v>
      </c>
      <c r="B560" s="1" t="s">
        <v>3274</v>
      </c>
      <c r="C560" s="1" t="s">
        <v>3275</v>
      </c>
      <c r="D560" s="1" t="s">
        <v>2463</v>
      </c>
      <c r="E560" s="1" t="s">
        <v>1727</v>
      </c>
      <c r="F560" s="1" t="s">
        <v>1728</v>
      </c>
      <c r="G560" s="1" t="s">
        <v>1913</v>
      </c>
      <c r="H560" s="1">
        <v>2003</v>
      </c>
      <c r="I560" s="1" t="s">
        <v>3276</v>
      </c>
      <c r="J560" s="1" t="s">
        <v>1731</v>
      </c>
      <c r="K560" s="1" t="s">
        <v>3277</v>
      </c>
      <c r="L560" s="1" t="s">
        <v>1731</v>
      </c>
      <c r="M560" s="1" t="s">
        <v>1733</v>
      </c>
      <c r="N560" s="1">
        <v>352764</v>
      </c>
      <c r="O560" s="1">
        <v>1181.3399999999999</v>
      </c>
      <c r="P560" s="1">
        <v>362200</v>
      </c>
      <c r="Q560" s="1"/>
      <c r="R560" s="1"/>
      <c r="S560" s="1"/>
      <c r="T560" s="1">
        <v>1181.3399999999999</v>
      </c>
      <c r="U560" s="1"/>
      <c r="V560" s="1"/>
      <c r="W560" s="1">
        <v>351583.2</v>
      </c>
      <c r="X560" s="1" t="s">
        <v>1734</v>
      </c>
    </row>
    <row r="561" spans="1:24">
      <c r="A561" s="1">
        <v>560</v>
      </c>
      <c r="B561" s="1" t="s">
        <v>3278</v>
      </c>
      <c r="C561" s="1" t="s">
        <v>3279</v>
      </c>
      <c r="D561" s="1" t="s">
        <v>2463</v>
      </c>
      <c r="E561" s="1" t="s">
        <v>1727</v>
      </c>
      <c r="F561" s="1" t="s">
        <v>1728</v>
      </c>
      <c r="G561" s="1" t="s">
        <v>3280</v>
      </c>
      <c r="H561" s="1">
        <v>1992</v>
      </c>
      <c r="I561" s="1" t="s">
        <v>3281</v>
      </c>
      <c r="J561" s="1" t="s">
        <v>3282</v>
      </c>
      <c r="K561" s="1" t="s">
        <v>3283</v>
      </c>
      <c r="L561" s="1" t="s">
        <v>1741</v>
      </c>
      <c r="M561" s="1" t="s">
        <v>2372</v>
      </c>
      <c r="N561" s="1">
        <v>2079</v>
      </c>
      <c r="O561" s="1">
        <v>1742</v>
      </c>
      <c r="P561" s="1">
        <v>2000</v>
      </c>
      <c r="Q561" s="1">
        <v>0</v>
      </c>
      <c r="R561" s="1">
        <v>0</v>
      </c>
      <c r="S561" s="1">
        <v>0</v>
      </c>
      <c r="T561" s="1">
        <v>1742</v>
      </c>
      <c r="U561" s="1">
        <v>0</v>
      </c>
      <c r="V561" s="1">
        <v>0</v>
      </c>
      <c r="W561" s="1">
        <v>337</v>
      </c>
      <c r="X561" s="1"/>
    </row>
    <row r="562" spans="1:24">
      <c r="A562" s="1">
        <v>561</v>
      </c>
      <c r="B562" s="1" t="s">
        <v>3284</v>
      </c>
      <c r="C562" s="1" t="s">
        <v>3285</v>
      </c>
      <c r="D562" s="1" t="s">
        <v>2463</v>
      </c>
      <c r="E562" s="1" t="s">
        <v>1727</v>
      </c>
      <c r="F562" s="1" t="s">
        <v>1728</v>
      </c>
      <c r="G562" s="1" t="s">
        <v>3280</v>
      </c>
      <c r="H562" s="1">
        <v>1992</v>
      </c>
      <c r="I562" s="1" t="s">
        <v>3286</v>
      </c>
      <c r="J562" s="2" t="s">
        <v>442</v>
      </c>
      <c r="K562" s="1" t="s">
        <v>3287</v>
      </c>
      <c r="L562" s="1" t="s">
        <v>1741</v>
      </c>
      <c r="M562" s="1" t="s">
        <v>2372</v>
      </c>
      <c r="N562" s="1">
        <v>31071</v>
      </c>
      <c r="O562" s="1">
        <v>31071</v>
      </c>
      <c r="P562" s="1">
        <v>43300</v>
      </c>
      <c r="Q562" s="1">
        <v>0</v>
      </c>
      <c r="R562" s="1">
        <v>0</v>
      </c>
      <c r="S562" s="1">
        <v>0</v>
      </c>
      <c r="T562" s="1">
        <v>31071</v>
      </c>
      <c r="U562" s="1">
        <v>0</v>
      </c>
      <c r="V562" s="1">
        <v>0</v>
      </c>
      <c r="W562" s="1">
        <v>0</v>
      </c>
      <c r="X562" s="1"/>
    </row>
    <row r="563" spans="1:24">
      <c r="A563" s="1">
        <v>562</v>
      </c>
      <c r="B563" s="1" t="s">
        <v>3288</v>
      </c>
      <c r="C563" s="1" t="s">
        <v>3289</v>
      </c>
      <c r="D563" s="1" t="s">
        <v>2463</v>
      </c>
      <c r="E563" s="1" t="s">
        <v>1727</v>
      </c>
      <c r="F563" s="1" t="s">
        <v>1728</v>
      </c>
      <c r="G563" s="1" t="s">
        <v>1913</v>
      </c>
      <c r="H563" s="1">
        <v>1993</v>
      </c>
      <c r="I563" s="1" t="s">
        <v>3290</v>
      </c>
      <c r="J563" s="1" t="s">
        <v>3291</v>
      </c>
      <c r="K563" s="1" t="s">
        <v>3292</v>
      </c>
      <c r="L563" s="1" t="s">
        <v>1741</v>
      </c>
      <c r="M563" s="1" t="s">
        <v>1733</v>
      </c>
      <c r="N563" s="1">
        <v>352727.1</v>
      </c>
      <c r="O563" s="1">
        <v>352637.6</v>
      </c>
      <c r="P563" s="1">
        <v>0</v>
      </c>
      <c r="Q563" s="1"/>
      <c r="R563" s="1"/>
      <c r="S563" s="1">
        <v>352637.6</v>
      </c>
      <c r="T563" s="1"/>
      <c r="U563" s="1"/>
      <c r="V563" s="1"/>
      <c r="W563" s="1"/>
      <c r="X563" s="1" t="s">
        <v>1734</v>
      </c>
    </row>
    <row r="564" spans="1:24">
      <c r="A564" s="1">
        <v>563</v>
      </c>
      <c r="B564" s="1" t="s">
        <v>3293</v>
      </c>
      <c r="C564" s="1" t="s">
        <v>3294</v>
      </c>
      <c r="D564" s="1" t="s">
        <v>2463</v>
      </c>
      <c r="E564" s="1" t="s">
        <v>1727</v>
      </c>
      <c r="F564" s="1" t="s">
        <v>1728</v>
      </c>
      <c r="G564" s="1" t="s">
        <v>1913</v>
      </c>
      <c r="H564" s="1">
        <v>1993</v>
      </c>
      <c r="I564" s="1" t="s">
        <v>3295</v>
      </c>
      <c r="J564" s="1" t="s">
        <v>1731</v>
      </c>
      <c r="K564" s="1" t="s">
        <v>2171</v>
      </c>
      <c r="L564" s="1" t="s">
        <v>1731</v>
      </c>
      <c r="M564" s="1" t="s">
        <v>1733</v>
      </c>
      <c r="N564" s="1">
        <v>345551.2</v>
      </c>
      <c r="O564" s="1">
        <v>37151.96</v>
      </c>
      <c r="P564" s="1">
        <v>345280</v>
      </c>
      <c r="Q564" s="1"/>
      <c r="R564" s="1"/>
      <c r="S564" s="1"/>
      <c r="T564" s="1">
        <v>37151.96</v>
      </c>
      <c r="U564" s="1"/>
      <c r="V564" s="1"/>
      <c r="W564" s="1">
        <v>308396</v>
      </c>
      <c r="X564" s="1" t="s">
        <v>1734</v>
      </c>
    </row>
    <row r="565" spans="1:24">
      <c r="A565" s="1">
        <v>564</v>
      </c>
      <c r="B565" s="1" t="s">
        <v>3296</v>
      </c>
      <c r="C565" s="1" t="s">
        <v>3297</v>
      </c>
      <c r="D565" s="1" t="s">
        <v>2463</v>
      </c>
      <c r="E565" s="1" t="s">
        <v>1727</v>
      </c>
      <c r="F565" s="1" t="s">
        <v>1728</v>
      </c>
      <c r="G565" s="1" t="s">
        <v>1913</v>
      </c>
      <c r="H565" s="1">
        <v>1993</v>
      </c>
      <c r="I565" s="1" t="s">
        <v>3298</v>
      </c>
      <c r="J565" s="1" t="s">
        <v>1731</v>
      </c>
      <c r="K565" s="1" t="s">
        <v>3299</v>
      </c>
      <c r="L565" s="1" t="s">
        <v>1731</v>
      </c>
      <c r="M565" s="1" t="s">
        <v>1733</v>
      </c>
      <c r="N565" s="1">
        <v>68037.72</v>
      </c>
      <c r="O565" s="1">
        <v>68037.72</v>
      </c>
      <c r="P565" s="1">
        <v>63652</v>
      </c>
      <c r="Q565" s="1"/>
      <c r="R565" s="1">
        <v>68037.72</v>
      </c>
      <c r="S565" s="1"/>
      <c r="T565" s="1"/>
      <c r="U565" s="1"/>
      <c r="V565" s="1"/>
      <c r="W565" s="1"/>
      <c r="X565" s="1" t="s">
        <v>1734</v>
      </c>
    </row>
    <row r="566" spans="1:24">
      <c r="A566" s="1">
        <v>565</v>
      </c>
      <c r="B566" s="1" t="s">
        <v>3300</v>
      </c>
      <c r="C566" s="1" t="s">
        <v>3301</v>
      </c>
      <c r="D566" s="1" t="s">
        <v>2463</v>
      </c>
      <c r="E566" s="1" t="s">
        <v>1727</v>
      </c>
      <c r="F566" s="1" t="s">
        <v>1728</v>
      </c>
      <c r="G566" s="1" t="s">
        <v>3280</v>
      </c>
      <c r="H566" s="1">
        <v>1993</v>
      </c>
      <c r="I566" s="1" t="s">
        <v>3302</v>
      </c>
      <c r="J566" s="2" t="s">
        <v>442</v>
      </c>
      <c r="K566" s="1" t="s">
        <v>3303</v>
      </c>
      <c r="L566" s="1" t="s">
        <v>2741</v>
      </c>
      <c r="M566" s="1" t="s">
        <v>2372</v>
      </c>
      <c r="N566" s="1">
        <v>3715</v>
      </c>
      <c r="O566" s="1">
        <v>3333</v>
      </c>
      <c r="P566" s="1">
        <v>4100</v>
      </c>
      <c r="Q566" s="1">
        <v>0</v>
      </c>
      <c r="R566" s="1">
        <v>0</v>
      </c>
      <c r="S566" s="1">
        <v>0</v>
      </c>
      <c r="T566" s="1">
        <v>3333</v>
      </c>
      <c r="U566" s="1">
        <v>0</v>
      </c>
      <c r="V566" s="1">
        <v>0</v>
      </c>
      <c r="W566" s="1">
        <v>382</v>
      </c>
      <c r="X566" s="1" t="s">
        <v>1734</v>
      </c>
    </row>
    <row r="567" spans="1:24">
      <c r="A567" s="1">
        <v>566</v>
      </c>
      <c r="B567" s="1" t="s">
        <v>3304</v>
      </c>
      <c r="C567" s="1" t="s">
        <v>3305</v>
      </c>
      <c r="D567" s="1" t="s">
        <v>2463</v>
      </c>
      <c r="E567" s="1" t="s">
        <v>1727</v>
      </c>
      <c r="F567" s="1" t="s">
        <v>1728</v>
      </c>
      <c r="G567" s="1" t="s">
        <v>1913</v>
      </c>
      <c r="H567" s="1">
        <v>2003</v>
      </c>
      <c r="I567" s="1" t="s">
        <v>3306</v>
      </c>
      <c r="J567" s="1" t="s">
        <v>3307</v>
      </c>
      <c r="K567" s="1" t="s">
        <v>3308</v>
      </c>
      <c r="L567" s="1" t="s">
        <v>1741</v>
      </c>
      <c r="M567" s="1" t="s">
        <v>1733</v>
      </c>
      <c r="N567" s="1">
        <v>62607.88</v>
      </c>
      <c r="O567" s="1">
        <v>125134.7</v>
      </c>
      <c r="P567" s="1">
        <v>62960</v>
      </c>
      <c r="Q567" s="1"/>
      <c r="R567" s="1"/>
      <c r="S567" s="1"/>
      <c r="T567" s="1">
        <v>125134.7</v>
      </c>
      <c r="U567" s="1"/>
      <c r="V567" s="1"/>
      <c r="W567" s="1">
        <v>81.099999999999994</v>
      </c>
      <c r="X567" s="1" t="s">
        <v>1734</v>
      </c>
    </row>
    <row r="568" spans="1:24">
      <c r="A568" s="1">
        <v>567</v>
      </c>
      <c r="B568" s="1" t="s">
        <v>3309</v>
      </c>
      <c r="C568" s="1" t="s">
        <v>3310</v>
      </c>
      <c r="D568" s="1" t="s">
        <v>2463</v>
      </c>
      <c r="E568" s="1" t="s">
        <v>1727</v>
      </c>
      <c r="F568" s="1" t="s">
        <v>1728</v>
      </c>
      <c r="G568" s="1" t="s">
        <v>1913</v>
      </c>
      <c r="H568" s="1">
        <v>1993</v>
      </c>
      <c r="I568" s="1" t="s">
        <v>3311</v>
      </c>
      <c r="J568" s="1" t="s">
        <v>1731</v>
      </c>
      <c r="K568" s="1" t="s">
        <v>2146</v>
      </c>
      <c r="L568" s="1" t="s">
        <v>1741</v>
      </c>
      <c r="M568" s="1" t="s">
        <v>1733</v>
      </c>
      <c r="N568" s="1">
        <v>31926.82</v>
      </c>
      <c r="O568" s="1">
        <v>22541.01</v>
      </c>
      <c r="P568" s="1">
        <v>31900</v>
      </c>
      <c r="Q568" s="1"/>
      <c r="R568" s="1"/>
      <c r="S568" s="1"/>
      <c r="T568" s="1">
        <v>22541.01</v>
      </c>
      <c r="U568" s="1"/>
      <c r="V568" s="1"/>
      <c r="W568" s="1">
        <v>9385.76</v>
      </c>
      <c r="X568" s="1" t="s">
        <v>1734</v>
      </c>
    </row>
    <row r="569" spans="1:24">
      <c r="A569" s="1">
        <v>568</v>
      </c>
      <c r="B569" s="1" t="s">
        <v>3312</v>
      </c>
      <c r="C569" s="1" t="s">
        <v>3313</v>
      </c>
      <c r="D569" s="1" t="s">
        <v>2463</v>
      </c>
      <c r="E569" s="1" t="s">
        <v>1727</v>
      </c>
      <c r="F569" s="1" t="s">
        <v>1728</v>
      </c>
      <c r="G569" s="1" t="s">
        <v>1913</v>
      </c>
      <c r="H569" s="1">
        <v>1993</v>
      </c>
      <c r="I569" s="1" t="s">
        <v>3314</v>
      </c>
      <c r="J569" s="1" t="s">
        <v>1731</v>
      </c>
      <c r="K569" s="1" t="s">
        <v>3315</v>
      </c>
      <c r="L569" s="1" t="s">
        <v>1741</v>
      </c>
      <c r="M569" s="1" t="s">
        <v>1733</v>
      </c>
      <c r="N569" s="1">
        <v>124884</v>
      </c>
      <c r="O569" s="1">
        <v>124884</v>
      </c>
      <c r="P569" s="1">
        <v>125400</v>
      </c>
      <c r="Q569" s="1"/>
      <c r="R569" s="1">
        <v>124884</v>
      </c>
      <c r="S569" s="1"/>
      <c r="T569" s="1"/>
      <c r="U569" s="1"/>
      <c r="V569" s="1"/>
      <c r="W569" s="1"/>
      <c r="X569" s="1" t="s">
        <v>1734</v>
      </c>
    </row>
    <row r="570" spans="1:24">
      <c r="A570" s="1">
        <v>569</v>
      </c>
      <c r="B570" s="1" t="s">
        <v>3316</v>
      </c>
      <c r="C570" s="1" t="s">
        <v>3317</v>
      </c>
      <c r="D570" s="1" t="s">
        <v>2463</v>
      </c>
      <c r="E570" s="1" t="s">
        <v>1727</v>
      </c>
      <c r="F570" s="1" t="s">
        <v>1728</v>
      </c>
      <c r="G570" s="1" t="s">
        <v>1913</v>
      </c>
      <c r="H570" s="1">
        <v>2003</v>
      </c>
      <c r="I570" s="1" t="s">
        <v>3318</v>
      </c>
      <c r="J570" s="1" t="s">
        <v>3319</v>
      </c>
      <c r="K570" s="1" t="s">
        <v>3320</v>
      </c>
      <c r="L570" s="1" t="s">
        <v>1741</v>
      </c>
      <c r="M570" s="1" t="s">
        <v>1733</v>
      </c>
      <c r="N570" s="1">
        <v>158400.4</v>
      </c>
      <c r="O570" s="1">
        <v>316447.59999999998</v>
      </c>
      <c r="P570" s="1">
        <v>11745</v>
      </c>
      <c r="Q570" s="1"/>
      <c r="R570" s="1"/>
      <c r="S570" s="1"/>
      <c r="T570" s="1">
        <v>316447.59999999998</v>
      </c>
      <c r="U570" s="1"/>
      <c r="V570" s="1"/>
      <c r="W570" s="1">
        <v>353.12</v>
      </c>
      <c r="X570" s="1" t="s">
        <v>1734</v>
      </c>
    </row>
    <row r="571" spans="1:24">
      <c r="A571" s="1">
        <v>570</v>
      </c>
      <c r="B571" s="1" t="s">
        <v>3321</v>
      </c>
      <c r="C571" s="1" t="s">
        <v>3322</v>
      </c>
      <c r="D571" s="1" t="s">
        <v>2463</v>
      </c>
      <c r="E571" s="1" t="s">
        <v>1727</v>
      </c>
      <c r="F571" s="1" t="s">
        <v>1728</v>
      </c>
      <c r="G571" s="1" t="s">
        <v>3280</v>
      </c>
      <c r="H571" s="1">
        <v>1993</v>
      </c>
      <c r="I571" s="1" t="s">
        <v>3323</v>
      </c>
      <c r="J571" s="2" t="s">
        <v>442</v>
      </c>
      <c r="K571" s="1" t="s">
        <v>3324</v>
      </c>
      <c r="L571" s="1" t="s">
        <v>1741</v>
      </c>
      <c r="M571" s="1" t="s">
        <v>2372</v>
      </c>
      <c r="N571" s="1">
        <v>3215</v>
      </c>
      <c r="O571" s="1">
        <v>2867</v>
      </c>
      <c r="P571" s="1">
        <v>1800</v>
      </c>
      <c r="Q571" s="1">
        <v>0</v>
      </c>
      <c r="R571" s="1">
        <v>0</v>
      </c>
      <c r="S571" s="1">
        <v>0</v>
      </c>
      <c r="T571" s="1">
        <v>2867</v>
      </c>
      <c r="U571" s="1">
        <v>0</v>
      </c>
      <c r="V571" s="1">
        <v>0</v>
      </c>
      <c r="W571" s="1">
        <v>348</v>
      </c>
      <c r="X571" s="1"/>
    </row>
    <row r="572" spans="1:24">
      <c r="A572" s="1">
        <v>571</v>
      </c>
      <c r="B572" s="1" t="s">
        <v>3325</v>
      </c>
      <c r="C572" s="1" t="s">
        <v>3326</v>
      </c>
      <c r="D572" s="1" t="s">
        <v>2463</v>
      </c>
      <c r="E572" s="1" t="s">
        <v>1727</v>
      </c>
      <c r="F572" s="1" t="s">
        <v>1728</v>
      </c>
      <c r="G572" s="1" t="s">
        <v>1913</v>
      </c>
      <c r="H572" s="1">
        <v>1985</v>
      </c>
      <c r="I572" s="1" t="s">
        <v>3327</v>
      </c>
      <c r="J572" s="1" t="s">
        <v>1731</v>
      </c>
      <c r="K572" s="1" t="s">
        <v>3328</v>
      </c>
      <c r="L572" s="1" t="s">
        <v>1731</v>
      </c>
      <c r="M572" s="1" t="s">
        <v>1733</v>
      </c>
      <c r="N572" s="1">
        <v>11868.89</v>
      </c>
      <c r="O572" s="1">
        <v>11868.89</v>
      </c>
      <c r="P572" s="1">
        <v>11900</v>
      </c>
      <c r="Q572" s="1"/>
      <c r="R572" s="1">
        <v>11868.89</v>
      </c>
      <c r="S572" s="1"/>
      <c r="T572" s="1"/>
      <c r="U572" s="1"/>
      <c r="V572" s="1"/>
      <c r="W572" s="1"/>
      <c r="X572" s="1" t="s">
        <v>1734</v>
      </c>
    </row>
    <row r="573" spans="1:24">
      <c r="A573" s="1">
        <v>572</v>
      </c>
      <c r="B573" s="1" t="s">
        <v>3329</v>
      </c>
      <c r="C573" s="1" t="s">
        <v>3330</v>
      </c>
      <c r="D573" s="1" t="s">
        <v>2463</v>
      </c>
      <c r="E573" s="1" t="s">
        <v>1727</v>
      </c>
      <c r="F573" s="1" t="s">
        <v>1728</v>
      </c>
      <c r="G573" s="1" t="s">
        <v>1913</v>
      </c>
      <c r="H573" s="1">
        <v>1993</v>
      </c>
      <c r="I573" s="1" t="s">
        <v>3331</v>
      </c>
      <c r="J573" s="1" t="s">
        <v>3332</v>
      </c>
      <c r="K573" s="1" t="s">
        <v>3277</v>
      </c>
      <c r="L573" s="1" t="s">
        <v>1741</v>
      </c>
      <c r="M573" s="1" t="s">
        <v>1733</v>
      </c>
      <c r="N573" s="1">
        <v>1242.4100000000001</v>
      </c>
      <c r="O573" s="1">
        <v>2478.91</v>
      </c>
      <c r="P573" s="1">
        <v>1800</v>
      </c>
      <c r="Q573" s="1"/>
      <c r="R573" s="1"/>
      <c r="S573" s="1"/>
      <c r="T573" s="1">
        <v>2478.91</v>
      </c>
      <c r="U573" s="1"/>
      <c r="V573" s="1"/>
      <c r="W573" s="1"/>
      <c r="X573" s="1" t="s">
        <v>1734</v>
      </c>
    </row>
    <row r="574" spans="1:24">
      <c r="A574" s="1">
        <v>573</v>
      </c>
      <c r="B574" s="1" t="s">
        <v>3333</v>
      </c>
      <c r="C574" s="1" t="s">
        <v>3334</v>
      </c>
      <c r="D574" s="1" t="s">
        <v>2463</v>
      </c>
      <c r="E574" s="1" t="s">
        <v>1727</v>
      </c>
      <c r="F574" s="1" t="s">
        <v>1728</v>
      </c>
      <c r="G574" s="1" t="s">
        <v>1913</v>
      </c>
      <c r="H574" s="1">
        <v>1991</v>
      </c>
      <c r="I574" s="1" t="s">
        <v>3335</v>
      </c>
      <c r="J574" s="1" t="s">
        <v>1731</v>
      </c>
      <c r="K574" s="1" t="s">
        <v>3336</v>
      </c>
      <c r="L574" s="1" t="s">
        <v>1731</v>
      </c>
      <c r="M574" s="1" t="s">
        <v>1733</v>
      </c>
      <c r="N574" s="1">
        <v>2026.65</v>
      </c>
      <c r="O574" s="1">
        <v>2023.55</v>
      </c>
      <c r="P574" s="1">
        <v>2026</v>
      </c>
      <c r="Q574" s="1"/>
      <c r="R574" s="1"/>
      <c r="S574" s="1"/>
      <c r="T574" s="1">
        <v>2023.55</v>
      </c>
      <c r="U574" s="1"/>
      <c r="V574" s="1"/>
      <c r="W574" s="1">
        <v>3.1</v>
      </c>
      <c r="X574" s="1" t="s">
        <v>1734</v>
      </c>
    </row>
    <row r="575" spans="1:24">
      <c r="A575" s="1">
        <v>574</v>
      </c>
      <c r="B575" s="1" t="s">
        <v>3337</v>
      </c>
      <c r="C575" s="1" t="s">
        <v>3338</v>
      </c>
      <c r="D575" s="1" t="s">
        <v>2463</v>
      </c>
      <c r="E575" s="1" t="s">
        <v>1727</v>
      </c>
      <c r="F575" s="1" t="s">
        <v>1728</v>
      </c>
      <c r="G575" s="1" t="s">
        <v>1913</v>
      </c>
      <c r="H575" s="1">
        <v>1997</v>
      </c>
      <c r="I575" s="1" t="s">
        <v>3339</v>
      </c>
      <c r="J575" s="1" t="s">
        <v>1731</v>
      </c>
      <c r="K575" s="1" t="s">
        <v>3340</v>
      </c>
      <c r="L575" s="1" t="s">
        <v>1731</v>
      </c>
      <c r="M575" s="1" t="s">
        <v>1733</v>
      </c>
      <c r="N575" s="1">
        <v>1024850</v>
      </c>
      <c r="O575" s="1">
        <v>1024850</v>
      </c>
      <c r="P575" s="1">
        <v>1029000</v>
      </c>
      <c r="Q575" s="1"/>
      <c r="R575" s="1">
        <v>1024850</v>
      </c>
      <c r="S575" s="1"/>
      <c r="T575" s="1"/>
      <c r="U575" s="1"/>
      <c r="V575" s="1"/>
      <c r="W575" s="1"/>
      <c r="X575" s="1" t="s">
        <v>1734</v>
      </c>
    </row>
    <row r="576" spans="1:24">
      <c r="A576" s="1">
        <v>575</v>
      </c>
      <c r="B576" s="1" t="s">
        <v>3341</v>
      </c>
      <c r="C576" s="1" t="s">
        <v>3342</v>
      </c>
      <c r="D576" s="1" t="s">
        <v>2463</v>
      </c>
      <c r="E576" s="1" t="s">
        <v>1727</v>
      </c>
      <c r="F576" s="1" t="s">
        <v>1728</v>
      </c>
      <c r="G576" s="1" t="s">
        <v>3280</v>
      </c>
      <c r="H576" s="1">
        <v>1997</v>
      </c>
      <c r="I576" s="1" t="s">
        <v>3343</v>
      </c>
      <c r="J576" s="2" t="s">
        <v>442</v>
      </c>
      <c r="K576" s="1" t="s">
        <v>3344</v>
      </c>
      <c r="L576" s="1" t="s">
        <v>1805</v>
      </c>
      <c r="M576" s="1" t="s">
        <v>2372</v>
      </c>
      <c r="N576" s="1">
        <v>47244</v>
      </c>
      <c r="O576" s="1">
        <v>47244</v>
      </c>
      <c r="P576" s="1">
        <v>30156</v>
      </c>
      <c r="Q576" s="1">
        <v>0</v>
      </c>
      <c r="R576" s="1">
        <v>5987</v>
      </c>
      <c r="S576" s="1">
        <v>0</v>
      </c>
      <c r="T576" s="1">
        <v>41257</v>
      </c>
      <c r="U576" s="1">
        <v>0</v>
      </c>
      <c r="V576" s="1">
        <v>0</v>
      </c>
      <c r="W576" s="1">
        <v>0</v>
      </c>
      <c r="X576" s="1"/>
    </row>
    <row r="577" spans="1:24">
      <c r="A577" s="1">
        <v>576</v>
      </c>
      <c r="B577" s="1" t="s">
        <v>3345</v>
      </c>
      <c r="C577" s="1" t="s">
        <v>3346</v>
      </c>
      <c r="D577" s="1" t="s">
        <v>2463</v>
      </c>
      <c r="E577" s="1" t="s">
        <v>1727</v>
      </c>
      <c r="F577" s="1" t="s">
        <v>1728</v>
      </c>
      <c r="G577" s="1" t="s">
        <v>3280</v>
      </c>
      <c r="H577" s="1">
        <v>1998</v>
      </c>
      <c r="I577" s="1" t="s">
        <v>3347</v>
      </c>
      <c r="J577" s="1" t="s">
        <v>3348</v>
      </c>
      <c r="K577" s="1" t="s">
        <v>3349</v>
      </c>
      <c r="L577" s="1" t="s">
        <v>1741</v>
      </c>
      <c r="M577" s="1" t="s">
        <v>2372</v>
      </c>
      <c r="N577" s="1">
        <v>93445</v>
      </c>
      <c r="O577" s="1">
        <v>93353</v>
      </c>
      <c r="P577" s="1">
        <v>86686</v>
      </c>
      <c r="Q577" s="1">
        <v>0</v>
      </c>
      <c r="R577" s="1">
        <v>0</v>
      </c>
      <c r="S577" s="1">
        <v>0</v>
      </c>
      <c r="T577" s="1">
        <v>93353</v>
      </c>
      <c r="U577" s="1">
        <v>0</v>
      </c>
      <c r="V577" s="1">
        <v>0</v>
      </c>
      <c r="W577" s="1">
        <v>92</v>
      </c>
      <c r="X577" s="1"/>
    </row>
    <row r="578" spans="1:24">
      <c r="A578" s="1">
        <v>577</v>
      </c>
      <c r="B578" s="1" t="s">
        <v>3350</v>
      </c>
      <c r="C578" s="1" t="s">
        <v>3351</v>
      </c>
      <c r="D578" s="1" t="s">
        <v>2463</v>
      </c>
      <c r="E578" s="1" t="s">
        <v>1727</v>
      </c>
      <c r="F578" s="1" t="s">
        <v>1728</v>
      </c>
      <c r="G578" s="1" t="s">
        <v>1913</v>
      </c>
      <c r="H578" s="1">
        <v>1999</v>
      </c>
      <c r="I578" s="1" t="s">
        <v>3352</v>
      </c>
      <c r="J578" s="1" t="s">
        <v>1731</v>
      </c>
      <c r="K578" s="1" t="s">
        <v>3353</v>
      </c>
      <c r="L578" s="1" t="s">
        <v>1731</v>
      </c>
      <c r="M578" s="1" t="s">
        <v>1733</v>
      </c>
      <c r="N578" s="1">
        <v>138507.29999999999</v>
      </c>
      <c r="O578" s="1">
        <v>130657</v>
      </c>
      <c r="P578" s="1">
        <v>80000</v>
      </c>
      <c r="Q578" s="1"/>
      <c r="R578" s="1"/>
      <c r="S578" s="1"/>
      <c r="T578" s="1">
        <v>130657</v>
      </c>
      <c r="U578" s="1"/>
      <c r="V578" s="1"/>
      <c r="W578" s="1">
        <v>7849.26</v>
      </c>
      <c r="X578" s="1" t="s">
        <v>1734</v>
      </c>
    </row>
    <row r="579" spans="1:24">
      <c r="A579" s="1">
        <v>578</v>
      </c>
      <c r="B579" s="1" t="s">
        <v>3354</v>
      </c>
      <c r="C579" s="1" t="s">
        <v>3355</v>
      </c>
      <c r="D579" s="1" t="s">
        <v>2463</v>
      </c>
      <c r="E579" s="1" t="s">
        <v>1727</v>
      </c>
      <c r="F579" s="1" t="s">
        <v>1728</v>
      </c>
      <c r="G579" s="1" t="s">
        <v>1913</v>
      </c>
      <c r="H579" s="1">
        <v>2001</v>
      </c>
      <c r="I579" s="1" t="s">
        <v>3356</v>
      </c>
      <c r="J579" s="1" t="s">
        <v>1731</v>
      </c>
      <c r="K579" s="1" t="s">
        <v>3357</v>
      </c>
      <c r="L579" s="1" t="s">
        <v>1731</v>
      </c>
      <c r="M579" s="1" t="s">
        <v>1733</v>
      </c>
      <c r="N579" s="1">
        <v>1152.97</v>
      </c>
      <c r="O579" s="1">
        <v>1152.97</v>
      </c>
      <c r="P579" s="1">
        <v>1134</v>
      </c>
      <c r="Q579" s="1"/>
      <c r="R579" s="1"/>
      <c r="S579" s="1"/>
      <c r="T579" s="1">
        <v>1152.97</v>
      </c>
      <c r="U579" s="1"/>
      <c r="V579" s="1"/>
      <c r="W579" s="1"/>
      <c r="X579" s="1" t="s">
        <v>1734</v>
      </c>
    </row>
    <row r="580" spans="1:24">
      <c r="A580" s="1">
        <v>579</v>
      </c>
      <c r="B580" s="1" t="s">
        <v>3358</v>
      </c>
      <c r="C580" s="1" t="s">
        <v>3359</v>
      </c>
      <c r="D580" s="1" t="s">
        <v>2463</v>
      </c>
      <c r="E580" s="1" t="s">
        <v>1727</v>
      </c>
      <c r="F580" s="1" t="s">
        <v>1728</v>
      </c>
      <c r="G580" s="1" t="s">
        <v>1913</v>
      </c>
      <c r="H580" s="1">
        <v>2001</v>
      </c>
      <c r="I580" s="1" t="s">
        <v>3360</v>
      </c>
      <c r="J580" s="1" t="s">
        <v>1731</v>
      </c>
      <c r="K580" s="1" t="s">
        <v>3299</v>
      </c>
      <c r="L580" s="1" t="s">
        <v>1741</v>
      </c>
      <c r="M580" s="1" t="s">
        <v>1733</v>
      </c>
      <c r="N580" s="1">
        <v>67283.87</v>
      </c>
      <c r="O580" s="1">
        <v>67283.87</v>
      </c>
      <c r="P580" s="1">
        <v>67234</v>
      </c>
      <c r="Q580" s="1"/>
      <c r="R580" s="1">
        <v>67283.87</v>
      </c>
      <c r="S580" s="1"/>
      <c r="T580" s="1"/>
      <c r="U580" s="1"/>
      <c r="V580" s="1"/>
      <c r="W580" s="1"/>
      <c r="X580" s="1" t="s">
        <v>1734</v>
      </c>
    </row>
    <row r="581" spans="1:24">
      <c r="A581" s="1">
        <v>580</v>
      </c>
      <c r="B581" s="1" t="s">
        <v>3361</v>
      </c>
      <c r="C581" s="1" t="s">
        <v>3362</v>
      </c>
      <c r="D581" s="1" t="s">
        <v>2463</v>
      </c>
      <c r="E581" s="1" t="s">
        <v>1727</v>
      </c>
      <c r="F581" s="1" t="s">
        <v>1728</v>
      </c>
      <c r="G581" s="1" t="s">
        <v>1913</v>
      </c>
      <c r="H581" s="1">
        <v>1992</v>
      </c>
      <c r="I581" s="1" t="s">
        <v>3363</v>
      </c>
      <c r="J581" s="1" t="s">
        <v>1731</v>
      </c>
      <c r="K581" s="1" t="s">
        <v>3364</v>
      </c>
      <c r="L581" s="1" t="s">
        <v>1741</v>
      </c>
      <c r="M581" s="1" t="s">
        <v>1733</v>
      </c>
      <c r="N581" s="1">
        <v>137179.4</v>
      </c>
      <c r="O581" s="1">
        <v>136002.1</v>
      </c>
      <c r="P581" s="1">
        <v>142000</v>
      </c>
      <c r="Q581" s="1"/>
      <c r="R581" s="1"/>
      <c r="S581" s="1"/>
      <c r="T581" s="1">
        <v>136002.1</v>
      </c>
      <c r="U581" s="1"/>
      <c r="V581" s="1"/>
      <c r="W581" s="1">
        <v>1177.33</v>
      </c>
      <c r="X581" s="1" t="s">
        <v>1734</v>
      </c>
    </row>
    <row r="582" spans="1:24">
      <c r="A582" s="1">
        <v>581</v>
      </c>
      <c r="B582" s="1" t="s">
        <v>3365</v>
      </c>
      <c r="C582" s="1" t="s">
        <v>3366</v>
      </c>
      <c r="D582" s="1" t="s">
        <v>2463</v>
      </c>
      <c r="E582" s="1" t="s">
        <v>2479</v>
      </c>
      <c r="F582" s="1" t="s">
        <v>1858</v>
      </c>
      <c r="G582" s="1" t="s">
        <v>1913</v>
      </c>
      <c r="H582" s="1">
        <v>1997</v>
      </c>
      <c r="I582" s="1" t="s">
        <v>3367</v>
      </c>
      <c r="J582" s="1" t="s">
        <v>3368</v>
      </c>
      <c r="K582" s="1" t="s">
        <v>3369</v>
      </c>
      <c r="L582" s="1" t="s">
        <v>1741</v>
      </c>
      <c r="M582" s="1" t="s">
        <v>1733</v>
      </c>
      <c r="N582" s="1">
        <v>9150.99</v>
      </c>
      <c r="O582" s="1">
        <v>18301.98</v>
      </c>
      <c r="P582" s="1">
        <v>7000</v>
      </c>
      <c r="Q582" s="1"/>
      <c r="R582" s="1"/>
      <c r="S582" s="1"/>
      <c r="T582" s="1">
        <v>18301.98</v>
      </c>
      <c r="U582" s="1"/>
      <c r="V582" s="1"/>
      <c r="W582" s="1"/>
      <c r="X582" s="1" t="s">
        <v>1827</v>
      </c>
    </row>
    <row r="583" spans="1:24">
      <c r="A583" s="1">
        <v>582</v>
      </c>
      <c r="B583" s="1" t="s">
        <v>3370</v>
      </c>
      <c r="C583" s="1" t="s">
        <v>3371</v>
      </c>
      <c r="D583" s="1" t="s">
        <v>2463</v>
      </c>
      <c r="E583" s="1" t="s">
        <v>1727</v>
      </c>
      <c r="F583" s="1" t="s">
        <v>1728</v>
      </c>
      <c r="G583" s="1" t="s">
        <v>3280</v>
      </c>
      <c r="H583" s="1">
        <v>1991</v>
      </c>
      <c r="I583" s="1" t="s">
        <v>3372</v>
      </c>
      <c r="J583" s="2" t="s">
        <v>442</v>
      </c>
      <c r="K583" s="1" t="s">
        <v>3373</v>
      </c>
      <c r="L583" s="1" t="s">
        <v>1741</v>
      </c>
      <c r="M583" s="1" t="s">
        <v>2372</v>
      </c>
      <c r="N583" s="1">
        <v>3395</v>
      </c>
      <c r="O583" s="1">
        <v>2732</v>
      </c>
      <c r="P583" s="1">
        <v>3395</v>
      </c>
      <c r="Q583" s="1">
        <v>0</v>
      </c>
      <c r="R583" s="1">
        <v>0</v>
      </c>
      <c r="S583" s="1">
        <v>0</v>
      </c>
      <c r="T583" s="1">
        <v>2732</v>
      </c>
      <c r="U583" s="1">
        <v>0</v>
      </c>
      <c r="V583" s="1">
        <v>0</v>
      </c>
      <c r="W583" s="1">
        <v>663</v>
      </c>
      <c r="X583" s="1"/>
    </row>
    <row r="584" spans="1:24">
      <c r="A584" s="1">
        <v>583</v>
      </c>
      <c r="B584" s="1" t="s">
        <v>3374</v>
      </c>
      <c r="C584" s="1" t="s">
        <v>3375</v>
      </c>
      <c r="D584" s="1" t="s">
        <v>2463</v>
      </c>
      <c r="E584" s="1" t="s">
        <v>1727</v>
      </c>
      <c r="F584" s="1" t="s">
        <v>1728</v>
      </c>
      <c r="G584" s="1" t="s">
        <v>1913</v>
      </c>
      <c r="H584" s="1">
        <v>1994</v>
      </c>
      <c r="I584" s="1" t="s">
        <v>3376</v>
      </c>
      <c r="J584" s="1" t="s">
        <v>1731</v>
      </c>
      <c r="K584" s="1" t="s">
        <v>3377</v>
      </c>
      <c r="L584" s="1" t="s">
        <v>1741</v>
      </c>
      <c r="M584" s="1" t="s">
        <v>1733</v>
      </c>
      <c r="N584" s="1">
        <v>25922.639999999999</v>
      </c>
      <c r="O584" s="1">
        <v>25894.94</v>
      </c>
      <c r="P584" s="1">
        <v>23000</v>
      </c>
      <c r="Q584" s="1"/>
      <c r="R584" s="1"/>
      <c r="S584" s="1"/>
      <c r="T584" s="1">
        <v>25894.94</v>
      </c>
      <c r="U584" s="1"/>
      <c r="V584" s="1"/>
      <c r="W584" s="1">
        <v>27.7</v>
      </c>
      <c r="X584" s="1" t="s">
        <v>1734</v>
      </c>
    </row>
    <row r="585" spans="1:24">
      <c r="A585" s="1">
        <v>584</v>
      </c>
      <c r="B585" s="1" t="s">
        <v>3378</v>
      </c>
      <c r="C585" s="1" t="s">
        <v>3379</v>
      </c>
      <c r="D585" s="1" t="s">
        <v>2463</v>
      </c>
      <c r="E585" s="1" t="s">
        <v>1727</v>
      </c>
      <c r="F585" s="1" t="s">
        <v>1728</v>
      </c>
      <c r="G585" s="1" t="s">
        <v>1913</v>
      </c>
      <c r="H585" s="1">
        <v>2002</v>
      </c>
      <c r="I585" s="1" t="s">
        <v>3380</v>
      </c>
      <c r="J585" s="1" t="s">
        <v>1731</v>
      </c>
      <c r="K585" s="1" t="s">
        <v>3381</v>
      </c>
      <c r="L585" s="1" t="s">
        <v>1731</v>
      </c>
      <c r="M585" s="1" t="s">
        <v>1733</v>
      </c>
      <c r="N585" s="1">
        <v>122689.4</v>
      </c>
      <c r="O585" s="1">
        <v>122591.9</v>
      </c>
      <c r="P585" s="1">
        <v>118000</v>
      </c>
      <c r="Q585" s="1"/>
      <c r="R585" s="1"/>
      <c r="S585" s="1"/>
      <c r="T585" s="1">
        <v>122591.9</v>
      </c>
      <c r="U585" s="1"/>
      <c r="V585" s="1"/>
      <c r="W585" s="1">
        <v>97.53</v>
      </c>
      <c r="X585" s="1" t="s">
        <v>1734</v>
      </c>
    </row>
    <row r="586" spans="1:24">
      <c r="A586" s="1">
        <v>585</v>
      </c>
      <c r="B586" s="1" t="s">
        <v>3382</v>
      </c>
      <c r="C586" s="1" t="s">
        <v>3383</v>
      </c>
      <c r="D586" s="1" t="s">
        <v>2463</v>
      </c>
      <c r="E586" s="1" t="s">
        <v>1727</v>
      </c>
      <c r="F586" s="1" t="s">
        <v>1728</v>
      </c>
      <c r="G586" s="1" t="s">
        <v>1913</v>
      </c>
      <c r="H586" s="1">
        <v>1997</v>
      </c>
      <c r="I586" s="1" t="s">
        <v>3384</v>
      </c>
      <c r="J586" s="1" t="s">
        <v>1731</v>
      </c>
      <c r="K586" s="1" t="s">
        <v>3385</v>
      </c>
      <c r="L586" s="1" t="s">
        <v>1731</v>
      </c>
      <c r="M586" s="1" t="s">
        <v>1733</v>
      </c>
      <c r="N586" s="1">
        <v>78147.89</v>
      </c>
      <c r="O586" s="1">
        <v>78147.89</v>
      </c>
      <c r="P586" s="1">
        <v>78450</v>
      </c>
      <c r="Q586" s="1"/>
      <c r="R586" s="1">
        <v>78147.89</v>
      </c>
      <c r="S586" s="1"/>
      <c r="T586" s="1"/>
      <c r="U586" s="1"/>
      <c r="V586" s="1"/>
      <c r="W586" s="1"/>
      <c r="X586" s="1" t="s">
        <v>1734</v>
      </c>
    </row>
    <row r="587" spans="1:24">
      <c r="A587" s="1">
        <v>586</v>
      </c>
      <c r="B587" s="1" t="s">
        <v>3386</v>
      </c>
      <c r="C587" s="1" t="s">
        <v>3387</v>
      </c>
      <c r="D587" s="1" t="s">
        <v>2463</v>
      </c>
      <c r="E587" s="1" t="s">
        <v>1850</v>
      </c>
      <c r="F587" s="1" t="s">
        <v>1851</v>
      </c>
      <c r="G587" s="1" t="s">
        <v>1913</v>
      </c>
      <c r="H587" s="1">
        <v>2005</v>
      </c>
      <c r="I587" s="1" t="s">
        <v>3388</v>
      </c>
      <c r="J587" s="1" t="s">
        <v>1731</v>
      </c>
      <c r="K587" s="1" t="s">
        <v>3389</v>
      </c>
      <c r="L587" s="1" t="s">
        <v>1731</v>
      </c>
      <c r="M587" s="1" t="s">
        <v>1733</v>
      </c>
      <c r="N587" s="1">
        <v>4879.49</v>
      </c>
      <c r="O587" s="1">
        <v>4879.49</v>
      </c>
      <c r="P587" s="1">
        <v>4536</v>
      </c>
      <c r="Q587" s="1"/>
      <c r="R587" s="1"/>
      <c r="S587" s="1">
        <v>4879.49</v>
      </c>
      <c r="T587" s="1"/>
      <c r="U587" s="1"/>
      <c r="V587" s="1"/>
      <c r="W587" s="1"/>
      <c r="X587" s="1" t="s">
        <v>1827</v>
      </c>
    </row>
    <row r="588" spans="1:24">
      <c r="A588" s="1">
        <v>587</v>
      </c>
      <c r="B588" s="1" t="s">
        <v>3390</v>
      </c>
      <c r="C588" s="1" t="s">
        <v>3391</v>
      </c>
      <c r="D588" s="1" t="s">
        <v>2463</v>
      </c>
      <c r="E588" s="1" t="s">
        <v>1822</v>
      </c>
      <c r="F588" s="1" t="s">
        <v>1823</v>
      </c>
      <c r="G588" s="1" t="s">
        <v>1913</v>
      </c>
      <c r="H588" s="1">
        <v>2006</v>
      </c>
      <c r="I588" s="1" t="s">
        <v>3392</v>
      </c>
      <c r="J588" s="1" t="s">
        <v>1731</v>
      </c>
      <c r="K588" s="1" t="s">
        <v>3393</v>
      </c>
      <c r="L588" s="1" t="s">
        <v>1731</v>
      </c>
      <c r="M588" s="1" t="s">
        <v>1733</v>
      </c>
      <c r="N588" s="1">
        <v>404.46</v>
      </c>
      <c r="O588" s="1">
        <v>404.46</v>
      </c>
      <c r="P588" s="1">
        <v>404</v>
      </c>
      <c r="Q588" s="1"/>
      <c r="R588" s="1"/>
      <c r="S588" s="1"/>
      <c r="T588" s="1">
        <v>404.46</v>
      </c>
      <c r="U588" s="1"/>
      <c r="V588" s="1"/>
      <c r="W588" s="1"/>
      <c r="X588" s="1" t="s">
        <v>1827</v>
      </c>
    </row>
    <row r="589" spans="1:24">
      <c r="A589" s="1">
        <v>588</v>
      </c>
      <c r="B589" s="1" t="s">
        <v>3394</v>
      </c>
      <c r="C589" s="1" t="s">
        <v>3395</v>
      </c>
      <c r="D589" s="1" t="s">
        <v>2463</v>
      </c>
      <c r="E589" s="1" t="s">
        <v>1727</v>
      </c>
      <c r="F589" s="1" t="s">
        <v>1728</v>
      </c>
      <c r="G589" s="1" t="s">
        <v>1913</v>
      </c>
      <c r="H589" s="1">
        <v>2006</v>
      </c>
      <c r="I589" s="1" t="s">
        <v>3396</v>
      </c>
      <c r="J589" s="1" t="s">
        <v>1731</v>
      </c>
      <c r="K589" s="1" t="s">
        <v>3397</v>
      </c>
      <c r="L589" s="1" t="s">
        <v>1731</v>
      </c>
      <c r="M589" s="1" t="s">
        <v>1733</v>
      </c>
      <c r="N589" s="1">
        <v>1235598</v>
      </c>
      <c r="O589" s="1">
        <v>1235598</v>
      </c>
      <c r="P589" s="1">
        <v>1018000</v>
      </c>
      <c r="Q589" s="1"/>
      <c r="R589" s="1">
        <v>1235598</v>
      </c>
      <c r="S589" s="1"/>
      <c r="T589" s="1"/>
      <c r="U589" s="1"/>
      <c r="V589" s="1"/>
      <c r="W589" s="1"/>
      <c r="X589" s="1" t="s">
        <v>1734</v>
      </c>
    </row>
    <row r="590" spans="1:24">
      <c r="A590" s="1">
        <v>589</v>
      </c>
      <c r="B590" s="1" t="s">
        <v>3398</v>
      </c>
      <c r="C590" s="1" t="s">
        <v>3399</v>
      </c>
      <c r="D590" s="1" t="s">
        <v>2463</v>
      </c>
      <c r="E590" s="1" t="s">
        <v>1727</v>
      </c>
      <c r="F590" s="1" t="s">
        <v>1728</v>
      </c>
      <c r="G590" s="1" t="s">
        <v>1913</v>
      </c>
      <c r="H590" s="1">
        <v>2006</v>
      </c>
      <c r="I590" s="1" t="s">
        <v>3400</v>
      </c>
      <c r="J590" s="1" t="s">
        <v>1731</v>
      </c>
      <c r="K590" s="1" t="s">
        <v>3401</v>
      </c>
      <c r="L590" s="1" t="s">
        <v>1731</v>
      </c>
      <c r="M590" s="1" t="s">
        <v>1733</v>
      </c>
      <c r="N590" s="1">
        <v>1146862</v>
      </c>
      <c r="O590" s="1">
        <v>1146862</v>
      </c>
      <c r="P590" s="1">
        <v>1146162</v>
      </c>
      <c r="Q590" s="1"/>
      <c r="R590" s="1">
        <v>39905.25</v>
      </c>
      <c r="S590" s="1">
        <v>1106957</v>
      </c>
      <c r="T590" s="1"/>
      <c r="U590" s="1"/>
      <c r="V590" s="1"/>
      <c r="W590" s="1"/>
      <c r="X590" s="1" t="s">
        <v>1734</v>
      </c>
    </row>
    <row r="591" spans="1:24">
      <c r="A591" s="1">
        <v>590</v>
      </c>
      <c r="B591" s="1" t="s">
        <v>3402</v>
      </c>
      <c r="C591" s="1" t="s">
        <v>3403</v>
      </c>
      <c r="D591" s="1" t="s">
        <v>2463</v>
      </c>
      <c r="E591" s="1" t="s">
        <v>1727</v>
      </c>
      <c r="F591" s="1" t="s">
        <v>1728</v>
      </c>
      <c r="G591" s="1" t="s">
        <v>1913</v>
      </c>
      <c r="H591" s="1">
        <v>2006</v>
      </c>
      <c r="I591" s="1" t="s">
        <v>3404</v>
      </c>
      <c r="J591" s="1" t="s">
        <v>1731</v>
      </c>
      <c r="K591" s="1" t="s">
        <v>3405</v>
      </c>
      <c r="L591" s="1" t="s">
        <v>1731</v>
      </c>
      <c r="M591" s="1" t="s">
        <v>1733</v>
      </c>
      <c r="N591" s="1">
        <v>10969.79</v>
      </c>
      <c r="O591" s="1">
        <v>10969.79</v>
      </c>
      <c r="P591" s="1">
        <v>10961</v>
      </c>
      <c r="Q591" s="1"/>
      <c r="R591" s="1"/>
      <c r="S591" s="1">
        <v>10969.79</v>
      </c>
      <c r="T591" s="1"/>
      <c r="U591" s="1"/>
      <c r="V591" s="1"/>
      <c r="W591" s="1"/>
      <c r="X591" s="1" t="s">
        <v>1734</v>
      </c>
    </row>
    <row r="592" spans="1:24">
      <c r="A592" s="1">
        <v>591</v>
      </c>
      <c r="B592" s="1" t="s">
        <v>3406</v>
      </c>
      <c r="C592" s="1" t="s">
        <v>3407</v>
      </c>
      <c r="D592" s="1" t="s">
        <v>2463</v>
      </c>
      <c r="E592" s="1" t="s">
        <v>1727</v>
      </c>
      <c r="F592" s="1" t="s">
        <v>1728</v>
      </c>
      <c r="G592" s="1" t="s">
        <v>1913</v>
      </c>
      <c r="H592" s="1">
        <v>2006</v>
      </c>
      <c r="I592" s="1" t="s">
        <v>3408</v>
      </c>
      <c r="J592" s="1" t="s">
        <v>1731</v>
      </c>
      <c r="K592" s="1" t="s">
        <v>3409</v>
      </c>
      <c r="L592" s="1" t="s">
        <v>1731</v>
      </c>
      <c r="M592" s="1" t="s">
        <v>1733</v>
      </c>
      <c r="N592" s="1">
        <v>50689.45</v>
      </c>
      <c r="O592" s="1">
        <v>50689.45</v>
      </c>
      <c r="P592" s="1">
        <v>50667</v>
      </c>
      <c r="Q592" s="1"/>
      <c r="R592" s="1"/>
      <c r="S592" s="1"/>
      <c r="T592" s="1">
        <v>50689.45</v>
      </c>
      <c r="U592" s="1"/>
      <c r="V592" s="1"/>
      <c r="W592" s="1"/>
      <c r="X592" s="1" t="s">
        <v>1734</v>
      </c>
    </row>
    <row r="593" spans="1:24">
      <c r="A593" s="1">
        <v>592</v>
      </c>
      <c r="B593" s="1" t="s">
        <v>3410</v>
      </c>
      <c r="C593" s="1" t="s">
        <v>3411</v>
      </c>
      <c r="D593" s="1" t="s">
        <v>2463</v>
      </c>
      <c r="E593" s="1" t="s">
        <v>2180</v>
      </c>
      <c r="F593" s="1" t="s">
        <v>1823</v>
      </c>
      <c r="G593" s="1" t="s">
        <v>1913</v>
      </c>
      <c r="H593" s="1">
        <v>2010</v>
      </c>
      <c r="I593" s="1" t="s">
        <v>3412</v>
      </c>
      <c r="J593" s="1" t="s">
        <v>1731</v>
      </c>
      <c r="K593" s="1" t="s">
        <v>3413</v>
      </c>
      <c r="L593" s="1" t="s">
        <v>1731</v>
      </c>
      <c r="M593" s="1" t="s">
        <v>1733</v>
      </c>
      <c r="N593" s="1">
        <v>27488.54</v>
      </c>
      <c r="O593" s="1">
        <v>27488.54</v>
      </c>
      <c r="P593" s="1">
        <v>27499.47</v>
      </c>
      <c r="Q593" s="1"/>
      <c r="R593" s="1">
        <v>27488.54</v>
      </c>
      <c r="S593" s="1"/>
      <c r="T593" s="1"/>
      <c r="U593" s="1"/>
      <c r="V593" s="1"/>
      <c r="W593" s="1"/>
      <c r="X593" s="1" t="s">
        <v>1827</v>
      </c>
    </row>
    <row r="594" spans="1:24">
      <c r="A594" s="1">
        <v>593</v>
      </c>
      <c r="B594" s="1" t="s">
        <v>3414</v>
      </c>
      <c r="C594" s="1" t="s">
        <v>3415</v>
      </c>
      <c r="D594" s="1" t="s">
        <v>2463</v>
      </c>
      <c r="E594" s="1" t="s">
        <v>2479</v>
      </c>
      <c r="F594" s="1" t="s">
        <v>1858</v>
      </c>
      <c r="G594" s="1" t="s">
        <v>1913</v>
      </c>
      <c r="H594" s="1">
        <v>2010</v>
      </c>
      <c r="I594" s="1" t="s">
        <v>3416</v>
      </c>
      <c r="J594" s="1" t="s">
        <v>1731</v>
      </c>
      <c r="K594" s="1" t="s">
        <v>3252</v>
      </c>
      <c r="L594" s="1" t="s">
        <v>1731</v>
      </c>
      <c r="M594" s="1" t="s">
        <v>1733</v>
      </c>
      <c r="N594" s="1">
        <v>18483.5</v>
      </c>
      <c r="O594" s="1">
        <v>18483.5</v>
      </c>
      <c r="P594" s="1">
        <v>18491.13</v>
      </c>
      <c r="Q594" s="1"/>
      <c r="R594" s="1">
        <v>18483.5</v>
      </c>
      <c r="S594" s="1"/>
      <c r="T594" s="1"/>
      <c r="U594" s="1"/>
      <c r="V594" s="1"/>
      <c r="W594" s="1"/>
      <c r="X594" s="1" t="s">
        <v>1827</v>
      </c>
    </row>
    <row r="595" spans="1:24">
      <c r="A595" s="1">
        <v>594</v>
      </c>
      <c r="B595" s="1" t="s">
        <v>3417</v>
      </c>
      <c r="C595" s="1" t="s">
        <v>3418</v>
      </c>
      <c r="D595" s="1" t="s">
        <v>2463</v>
      </c>
      <c r="E595" s="1" t="s">
        <v>2479</v>
      </c>
      <c r="F595" s="1" t="s">
        <v>1858</v>
      </c>
      <c r="G595" s="1" t="s">
        <v>1913</v>
      </c>
      <c r="H595" s="1">
        <v>2015</v>
      </c>
      <c r="I595" s="1" t="s">
        <v>3419</v>
      </c>
      <c r="J595" s="1" t="s">
        <v>1731</v>
      </c>
      <c r="K595" s="1" t="s">
        <v>3320</v>
      </c>
      <c r="L595" s="1" t="s">
        <v>1731</v>
      </c>
      <c r="M595" s="1" t="s">
        <v>1733</v>
      </c>
      <c r="N595" s="1">
        <v>1705.26</v>
      </c>
      <c r="O595" s="1">
        <v>1705.26</v>
      </c>
      <c r="P595" s="1">
        <v>1703.91</v>
      </c>
      <c r="Q595" s="1"/>
      <c r="R595" s="1"/>
      <c r="S595" s="1"/>
      <c r="T595" s="1">
        <v>1705.26</v>
      </c>
      <c r="U595" s="1"/>
      <c r="V595" s="1"/>
      <c r="W595" s="1"/>
      <c r="X595" s="1" t="s">
        <v>1827</v>
      </c>
    </row>
    <row r="596" spans="1:24">
      <c r="A596" s="1">
        <v>595</v>
      </c>
      <c r="B596" s="1" t="s">
        <v>3420</v>
      </c>
      <c r="C596" s="1" t="s">
        <v>3421</v>
      </c>
      <c r="D596" s="1" t="s">
        <v>2357</v>
      </c>
      <c r="E596" s="1" t="s">
        <v>2358</v>
      </c>
      <c r="F596" s="1" t="s">
        <v>1728</v>
      </c>
      <c r="G596" s="1" t="s">
        <v>1913</v>
      </c>
      <c r="H596" s="1">
        <v>2019</v>
      </c>
      <c r="I596" s="1" t="s">
        <v>3422</v>
      </c>
      <c r="J596" s="1" t="s">
        <v>1731</v>
      </c>
      <c r="K596" s="1" t="s">
        <v>3423</v>
      </c>
      <c r="L596" s="1" t="s">
        <v>1731</v>
      </c>
      <c r="M596" s="1" t="s">
        <v>1733</v>
      </c>
      <c r="N596" s="1">
        <v>41.73</v>
      </c>
      <c r="O596" s="1">
        <v>41.73</v>
      </c>
      <c r="P596" s="1">
        <v>41.7</v>
      </c>
      <c r="Q596" s="1"/>
      <c r="R596" s="1"/>
      <c r="S596" s="1"/>
      <c r="T596" s="1">
        <v>41.73</v>
      </c>
      <c r="U596" s="1"/>
      <c r="V596" s="1"/>
      <c r="W596" s="1"/>
      <c r="X596" s="1" t="s">
        <v>1734</v>
      </c>
    </row>
    <row r="597" spans="1:24">
      <c r="A597" s="1">
        <v>596</v>
      </c>
      <c r="B597" s="1" t="s">
        <v>3424</v>
      </c>
      <c r="C597" s="1" t="s">
        <v>3425</v>
      </c>
      <c r="D597" s="1" t="s">
        <v>2463</v>
      </c>
      <c r="E597" s="1" t="s">
        <v>1727</v>
      </c>
      <c r="F597" s="1" t="s">
        <v>1728</v>
      </c>
      <c r="G597" s="1" t="s">
        <v>1735</v>
      </c>
      <c r="H597" s="1">
        <v>2006</v>
      </c>
      <c r="I597" s="1" t="s">
        <v>3426</v>
      </c>
      <c r="J597" s="1" t="s">
        <v>3427</v>
      </c>
      <c r="K597" s="1" t="s">
        <v>3428</v>
      </c>
      <c r="L597" s="1" t="s">
        <v>1731</v>
      </c>
      <c r="M597" s="1" t="s">
        <v>1733</v>
      </c>
      <c r="N597" s="1">
        <v>12279.21</v>
      </c>
      <c r="O597" s="1">
        <v>24556.31</v>
      </c>
      <c r="P597" s="1">
        <v>12263</v>
      </c>
      <c r="Q597" s="1"/>
      <c r="R597" s="1"/>
      <c r="S597" s="1">
        <v>18413.03</v>
      </c>
      <c r="T597" s="1">
        <v>6143.28</v>
      </c>
      <c r="U597" s="1"/>
      <c r="V597" s="1"/>
      <c r="W597" s="1"/>
      <c r="X597" s="1" t="s">
        <v>1734</v>
      </c>
    </row>
    <row r="598" spans="1:24">
      <c r="A598" s="1">
        <v>597</v>
      </c>
      <c r="B598" s="1" t="s">
        <v>3429</v>
      </c>
      <c r="C598" s="1" t="s">
        <v>3430</v>
      </c>
      <c r="D598" s="1" t="s">
        <v>2463</v>
      </c>
      <c r="E598" s="1" t="s">
        <v>1850</v>
      </c>
      <c r="F598" s="1" t="s">
        <v>1851</v>
      </c>
      <c r="G598" s="1" t="s">
        <v>1735</v>
      </c>
      <c r="H598" s="1">
        <v>1994</v>
      </c>
      <c r="I598" s="1" t="s">
        <v>3431</v>
      </c>
      <c r="J598" s="1" t="s">
        <v>1731</v>
      </c>
      <c r="K598" s="1" t="s">
        <v>3432</v>
      </c>
      <c r="L598" s="1" t="s">
        <v>1741</v>
      </c>
      <c r="M598" s="1" t="s">
        <v>1733</v>
      </c>
      <c r="N598" s="1">
        <v>563.76</v>
      </c>
      <c r="O598" s="1">
        <v>563.76</v>
      </c>
      <c r="P598" s="1">
        <v>602.95000000000005</v>
      </c>
      <c r="Q598" s="1"/>
      <c r="R598" s="1"/>
      <c r="S598" s="1"/>
      <c r="T598" s="1">
        <v>563.76</v>
      </c>
      <c r="U598" s="1"/>
      <c r="V598" s="1"/>
      <c r="W598" s="1"/>
      <c r="X598" s="1" t="s">
        <v>1827</v>
      </c>
    </row>
    <row r="599" spans="1:24">
      <c r="A599" s="1">
        <v>598</v>
      </c>
      <c r="B599" s="1" t="s">
        <v>3433</v>
      </c>
      <c r="C599" s="1" t="s">
        <v>3434</v>
      </c>
      <c r="D599" s="1" t="s">
        <v>2463</v>
      </c>
      <c r="E599" s="1" t="s">
        <v>2479</v>
      </c>
      <c r="F599" s="1" t="s">
        <v>1858</v>
      </c>
      <c r="G599" s="1" t="s">
        <v>1735</v>
      </c>
      <c r="H599" s="1">
        <v>1998</v>
      </c>
      <c r="I599" s="1" t="s">
        <v>3435</v>
      </c>
      <c r="J599" s="1" t="s">
        <v>1731</v>
      </c>
      <c r="K599" s="1" t="s">
        <v>3436</v>
      </c>
      <c r="L599" s="1" t="s">
        <v>1731</v>
      </c>
      <c r="M599" s="1" t="s">
        <v>1733</v>
      </c>
      <c r="N599" s="1">
        <v>13553.1</v>
      </c>
      <c r="O599" s="1">
        <v>13553.1</v>
      </c>
      <c r="P599" s="1">
        <v>11136</v>
      </c>
      <c r="Q599" s="1"/>
      <c r="R599" s="1"/>
      <c r="S599" s="1">
        <v>13553.1</v>
      </c>
      <c r="T599" s="1"/>
      <c r="U599" s="1"/>
      <c r="V599" s="1"/>
      <c r="W599" s="1"/>
      <c r="X599" s="1" t="s">
        <v>1827</v>
      </c>
    </row>
    <row r="600" spans="1:24">
      <c r="A600" s="1">
        <v>599</v>
      </c>
      <c r="B600" s="1" t="s">
        <v>3437</v>
      </c>
      <c r="C600" s="1" t="s">
        <v>3438</v>
      </c>
      <c r="D600" s="1" t="s">
        <v>2463</v>
      </c>
      <c r="E600" s="1" t="s">
        <v>1850</v>
      </c>
      <c r="F600" s="1" t="s">
        <v>1851</v>
      </c>
      <c r="G600" s="1" t="s">
        <v>3439</v>
      </c>
      <c r="H600" s="1">
        <v>2000</v>
      </c>
      <c r="I600" s="1" t="s">
        <v>3440</v>
      </c>
      <c r="J600" s="1" t="s">
        <v>3441</v>
      </c>
      <c r="K600" s="1" t="s">
        <v>3442</v>
      </c>
      <c r="L600" s="1" t="s">
        <v>1805</v>
      </c>
      <c r="M600" s="1" t="s">
        <v>2372</v>
      </c>
      <c r="N600" s="1">
        <v>1564</v>
      </c>
      <c r="O600" s="1">
        <v>1564</v>
      </c>
      <c r="P600" s="1">
        <v>1087</v>
      </c>
      <c r="Q600" s="1">
        <v>0</v>
      </c>
      <c r="R600" s="1">
        <v>0</v>
      </c>
      <c r="S600" s="1">
        <v>0</v>
      </c>
      <c r="T600" s="1">
        <v>1564</v>
      </c>
      <c r="U600" s="1">
        <v>0</v>
      </c>
      <c r="V600" s="1">
        <v>0</v>
      </c>
      <c r="W600" s="1">
        <v>0</v>
      </c>
      <c r="X600" s="1"/>
    </row>
    <row r="601" spans="1:24">
      <c r="A601" s="1">
        <v>600</v>
      </c>
      <c r="B601" s="1" t="s">
        <v>3443</v>
      </c>
      <c r="C601" s="1" t="s">
        <v>3444</v>
      </c>
      <c r="D601" s="1" t="s">
        <v>2463</v>
      </c>
      <c r="E601" s="1" t="s">
        <v>2479</v>
      </c>
      <c r="F601" s="1" t="s">
        <v>1858</v>
      </c>
      <c r="G601" s="1" t="s">
        <v>1735</v>
      </c>
      <c r="H601" s="1">
        <v>1944</v>
      </c>
      <c r="I601" s="1" t="s">
        <v>3445</v>
      </c>
      <c r="J601" s="1" t="s">
        <v>3446</v>
      </c>
      <c r="K601" s="1" t="s">
        <v>3447</v>
      </c>
      <c r="L601" s="1" t="s">
        <v>1741</v>
      </c>
      <c r="M601" s="1" t="s">
        <v>1733</v>
      </c>
      <c r="N601" s="1">
        <v>35946.1</v>
      </c>
      <c r="O601" s="1">
        <v>71892.490000000005</v>
      </c>
      <c r="P601" s="1">
        <v>35970</v>
      </c>
      <c r="Q601" s="1"/>
      <c r="R601" s="1"/>
      <c r="S601" s="1"/>
      <c r="T601" s="1">
        <v>71892.490000000005</v>
      </c>
      <c r="U601" s="1"/>
      <c r="V601" s="1"/>
      <c r="W601" s="1"/>
      <c r="X601" s="1" t="s">
        <v>1827</v>
      </c>
    </row>
    <row r="602" spans="1:24">
      <c r="A602" s="1">
        <v>601</v>
      </c>
      <c r="B602" s="1" t="s">
        <v>3448</v>
      </c>
      <c r="C602" s="1" t="s">
        <v>3449</v>
      </c>
      <c r="D602" s="1" t="s">
        <v>2463</v>
      </c>
      <c r="E602" s="1" t="s">
        <v>2479</v>
      </c>
      <c r="F602" s="1" t="s">
        <v>1858</v>
      </c>
      <c r="G602" s="1" t="s">
        <v>1735</v>
      </c>
      <c r="H602" s="1">
        <v>1994</v>
      </c>
      <c r="I602" s="1" t="s">
        <v>3450</v>
      </c>
      <c r="J602" s="1" t="s">
        <v>1731</v>
      </c>
      <c r="K602" s="1" t="s">
        <v>3451</v>
      </c>
      <c r="L602" s="1" t="s">
        <v>1741</v>
      </c>
      <c r="M602" s="1" t="s">
        <v>1733</v>
      </c>
      <c r="N602" s="1">
        <v>4102.17</v>
      </c>
      <c r="O602" s="1">
        <v>4102.17</v>
      </c>
      <c r="P602" s="1">
        <v>3941</v>
      </c>
      <c r="Q602" s="1"/>
      <c r="R602" s="1"/>
      <c r="S602" s="1"/>
      <c r="T602" s="1">
        <v>4102.17</v>
      </c>
      <c r="U602" s="1"/>
      <c r="V602" s="1"/>
      <c r="W602" s="1"/>
      <c r="X602" s="1" t="s">
        <v>1827</v>
      </c>
    </row>
    <row r="603" spans="1:24">
      <c r="A603" s="1">
        <v>602</v>
      </c>
      <c r="B603" s="1" t="s">
        <v>3452</v>
      </c>
      <c r="C603" s="1" t="s">
        <v>3453</v>
      </c>
      <c r="D603" s="1" t="s">
        <v>2463</v>
      </c>
      <c r="E603" s="1" t="s">
        <v>1727</v>
      </c>
      <c r="F603" s="1" t="s">
        <v>1728</v>
      </c>
      <c r="G603" s="1" t="s">
        <v>1735</v>
      </c>
      <c r="H603" s="1">
        <v>1994</v>
      </c>
      <c r="I603" s="1" t="s">
        <v>3454</v>
      </c>
      <c r="J603" s="1" t="s">
        <v>1731</v>
      </c>
      <c r="K603" s="1" t="s">
        <v>3455</v>
      </c>
      <c r="L603" s="1" t="s">
        <v>1805</v>
      </c>
      <c r="M603" s="1" t="s">
        <v>1733</v>
      </c>
      <c r="N603" s="1">
        <v>164429.29999999999</v>
      </c>
      <c r="O603" s="1">
        <v>164424.29999999999</v>
      </c>
      <c r="P603" s="1">
        <v>165260</v>
      </c>
      <c r="Q603" s="1"/>
      <c r="R603" s="1"/>
      <c r="S603" s="1"/>
      <c r="T603" s="1">
        <v>164424.29999999999</v>
      </c>
      <c r="U603" s="1"/>
      <c r="V603" s="1"/>
      <c r="W603" s="1"/>
      <c r="X603" s="1" t="s">
        <v>1734</v>
      </c>
    </row>
    <row r="604" spans="1:24">
      <c r="A604" s="1">
        <v>603</v>
      </c>
      <c r="B604" s="1" t="s">
        <v>3456</v>
      </c>
      <c r="C604" s="1" t="s">
        <v>3457</v>
      </c>
      <c r="D604" s="1" t="s">
        <v>2463</v>
      </c>
      <c r="E604" s="1" t="s">
        <v>1727</v>
      </c>
      <c r="F604" s="1" t="s">
        <v>1728</v>
      </c>
      <c r="G604" s="1" t="s">
        <v>1735</v>
      </c>
      <c r="H604" s="1">
        <v>1998</v>
      </c>
      <c r="I604" s="1" t="s">
        <v>3458</v>
      </c>
      <c r="J604" s="1" t="s">
        <v>1731</v>
      </c>
      <c r="K604" s="1" t="s">
        <v>3459</v>
      </c>
      <c r="L604" s="1" t="s">
        <v>1741</v>
      </c>
      <c r="M604" s="1" t="s">
        <v>1733</v>
      </c>
      <c r="N604" s="1">
        <v>76284.88</v>
      </c>
      <c r="O604" s="1">
        <v>76284.89</v>
      </c>
      <c r="P604" s="1">
        <v>76310</v>
      </c>
      <c r="Q604" s="1"/>
      <c r="R604" s="1"/>
      <c r="S604" s="1">
        <v>51953.18</v>
      </c>
      <c r="T604" s="1">
        <v>24331.71</v>
      </c>
      <c r="U604" s="1"/>
      <c r="V604" s="1"/>
      <c r="W604" s="1"/>
      <c r="X604" s="1" t="s">
        <v>1734</v>
      </c>
    </row>
    <row r="605" spans="1:24">
      <c r="A605" s="1">
        <v>604</v>
      </c>
      <c r="B605" s="1" t="s">
        <v>3460</v>
      </c>
      <c r="C605" s="1" t="s">
        <v>3461</v>
      </c>
      <c r="D605" s="1" t="s">
        <v>2463</v>
      </c>
      <c r="E605" s="1" t="s">
        <v>2479</v>
      </c>
      <c r="F605" s="1" t="s">
        <v>1858</v>
      </c>
      <c r="G605" s="1" t="s">
        <v>1735</v>
      </c>
      <c r="H605" s="1">
        <v>1967</v>
      </c>
      <c r="I605" s="1" t="s">
        <v>3462</v>
      </c>
      <c r="J605" s="1" t="s">
        <v>1731</v>
      </c>
      <c r="K605" s="1" t="s">
        <v>3463</v>
      </c>
      <c r="L605" s="1" t="s">
        <v>1741</v>
      </c>
      <c r="M605" s="1" t="s">
        <v>1733</v>
      </c>
      <c r="N605" s="1">
        <v>5996.39</v>
      </c>
      <c r="O605" s="1">
        <v>5986.06</v>
      </c>
      <c r="P605" s="1">
        <v>7000</v>
      </c>
      <c r="Q605" s="1"/>
      <c r="R605" s="1"/>
      <c r="S605" s="1"/>
      <c r="T605" s="1">
        <v>5986.06</v>
      </c>
      <c r="U605" s="1"/>
      <c r="V605" s="1"/>
      <c r="W605" s="1"/>
      <c r="X605" s="1" t="s">
        <v>1827</v>
      </c>
    </row>
    <row r="606" spans="1:24">
      <c r="A606" s="1">
        <v>605</v>
      </c>
      <c r="B606" s="1" t="s">
        <v>3464</v>
      </c>
      <c r="C606" s="1" t="s">
        <v>3465</v>
      </c>
      <c r="D606" s="1" t="s">
        <v>2463</v>
      </c>
      <c r="E606" s="1" t="s">
        <v>2180</v>
      </c>
      <c r="F606" s="1" t="s">
        <v>1823</v>
      </c>
      <c r="G606" s="1" t="s">
        <v>3439</v>
      </c>
      <c r="H606" s="1">
        <v>2004</v>
      </c>
      <c r="I606" s="1" t="s">
        <v>3466</v>
      </c>
      <c r="J606" s="2" t="s">
        <v>442</v>
      </c>
      <c r="K606" s="1" t="s">
        <v>3467</v>
      </c>
      <c r="L606" s="1" t="s">
        <v>1805</v>
      </c>
      <c r="M606" s="1" t="s">
        <v>2372</v>
      </c>
      <c r="N606" s="1">
        <v>6108</v>
      </c>
      <c r="O606" s="1">
        <v>6108</v>
      </c>
      <c r="P606" s="1">
        <v>6102</v>
      </c>
      <c r="Q606" s="1">
        <v>0</v>
      </c>
      <c r="R606" s="1">
        <v>6108</v>
      </c>
      <c r="S606" s="1">
        <v>0</v>
      </c>
      <c r="T606" s="1">
        <v>0</v>
      </c>
      <c r="U606" s="1">
        <v>0</v>
      </c>
      <c r="V606" s="1">
        <v>0</v>
      </c>
      <c r="W606" s="1">
        <v>0</v>
      </c>
      <c r="X606" s="1"/>
    </row>
    <row r="607" spans="1:24">
      <c r="A607" s="1">
        <v>606</v>
      </c>
      <c r="B607" s="1" t="s">
        <v>3468</v>
      </c>
      <c r="C607" s="1" t="s">
        <v>3469</v>
      </c>
      <c r="D607" s="1" t="s">
        <v>2463</v>
      </c>
      <c r="E607" s="1" t="s">
        <v>1727</v>
      </c>
      <c r="F607" s="1" t="s">
        <v>1728</v>
      </c>
      <c r="G607" s="1" t="s">
        <v>3439</v>
      </c>
      <c r="H607" s="1">
        <v>2001</v>
      </c>
      <c r="I607" s="1" t="s">
        <v>3470</v>
      </c>
      <c r="J607" s="1" t="s">
        <v>3471</v>
      </c>
      <c r="K607" s="1" t="s">
        <v>3472</v>
      </c>
      <c r="L607" s="1" t="s">
        <v>1805</v>
      </c>
      <c r="M607" s="1" t="s">
        <v>2372</v>
      </c>
      <c r="N607" s="1">
        <v>515</v>
      </c>
      <c r="O607" s="1">
        <v>515</v>
      </c>
      <c r="P607" s="1">
        <v>260</v>
      </c>
      <c r="Q607" s="1">
        <v>0</v>
      </c>
      <c r="R607" s="1">
        <v>0</v>
      </c>
      <c r="S607" s="1">
        <v>489</v>
      </c>
      <c r="T607" s="1">
        <v>26</v>
      </c>
      <c r="U607" s="1">
        <v>0</v>
      </c>
      <c r="V607" s="1">
        <v>0</v>
      </c>
      <c r="W607" s="1">
        <v>0</v>
      </c>
      <c r="X607" s="1" t="s">
        <v>1734</v>
      </c>
    </row>
    <row r="608" spans="1:24">
      <c r="A608" s="1">
        <v>607</v>
      </c>
      <c r="B608" s="1" t="s">
        <v>3473</v>
      </c>
      <c r="C608" s="1" t="s">
        <v>3474</v>
      </c>
      <c r="D608" s="1" t="s">
        <v>2463</v>
      </c>
      <c r="E608" s="1" t="s">
        <v>1850</v>
      </c>
      <c r="F608" s="1" t="s">
        <v>1851</v>
      </c>
      <c r="G608" s="1" t="s">
        <v>1735</v>
      </c>
      <c r="H608" s="1">
        <v>2006</v>
      </c>
      <c r="I608" s="1" t="s">
        <v>3475</v>
      </c>
      <c r="J608" s="1" t="s">
        <v>1731</v>
      </c>
      <c r="K608" s="1" t="s">
        <v>3476</v>
      </c>
      <c r="L608" s="1" t="s">
        <v>1731</v>
      </c>
      <c r="M608" s="1" t="s">
        <v>1733</v>
      </c>
      <c r="N608" s="1">
        <v>225.01</v>
      </c>
      <c r="O608" s="1">
        <v>225.01</v>
      </c>
      <c r="P608" s="1">
        <v>224</v>
      </c>
      <c r="Q608" s="1"/>
      <c r="R608" s="1"/>
      <c r="S608" s="1"/>
      <c r="T608" s="1">
        <v>225.01</v>
      </c>
      <c r="U608" s="1"/>
      <c r="V608" s="1"/>
      <c r="W608" s="1"/>
      <c r="X608" s="1" t="s">
        <v>1827</v>
      </c>
    </row>
    <row r="609" spans="1:24">
      <c r="A609" s="1">
        <v>608</v>
      </c>
      <c r="B609" s="1" t="s">
        <v>3477</v>
      </c>
      <c r="C609" s="1" t="s">
        <v>3478</v>
      </c>
      <c r="D609" s="1" t="s">
        <v>2463</v>
      </c>
      <c r="E609" s="1" t="s">
        <v>2479</v>
      </c>
      <c r="F609" s="1" t="s">
        <v>1858</v>
      </c>
      <c r="G609" s="1" t="s">
        <v>1735</v>
      </c>
      <c r="H609" s="1">
        <v>2014</v>
      </c>
      <c r="I609" s="1" t="s">
        <v>3479</v>
      </c>
      <c r="J609" s="1" t="s">
        <v>3480</v>
      </c>
      <c r="K609" s="1" t="s">
        <v>3481</v>
      </c>
      <c r="L609" s="1" t="s">
        <v>1731</v>
      </c>
      <c r="M609" s="1" t="s">
        <v>1733</v>
      </c>
      <c r="N609" s="1">
        <v>15373.05</v>
      </c>
      <c r="O609" s="1">
        <v>25040.85</v>
      </c>
      <c r="P609" s="1">
        <v>7000</v>
      </c>
      <c r="Q609" s="1"/>
      <c r="R609" s="1"/>
      <c r="S609" s="1">
        <v>25040.85</v>
      </c>
      <c r="T609" s="1"/>
      <c r="U609" s="1"/>
      <c r="V609" s="1"/>
      <c r="W609" s="1"/>
      <c r="X609" s="1" t="s">
        <v>1827</v>
      </c>
    </row>
    <row r="610" spans="1:24">
      <c r="A610" s="1">
        <v>609</v>
      </c>
      <c r="B610" s="1" t="s">
        <v>3482</v>
      </c>
      <c r="C610" s="1" t="s">
        <v>3483</v>
      </c>
      <c r="D610" s="1" t="s">
        <v>2463</v>
      </c>
      <c r="E610" s="1" t="s">
        <v>2479</v>
      </c>
      <c r="F610" s="1" t="s">
        <v>1858</v>
      </c>
      <c r="G610" s="1" t="s">
        <v>1735</v>
      </c>
      <c r="H610" s="1">
        <v>2007</v>
      </c>
      <c r="I610" s="1" t="s">
        <v>3484</v>
      </c>
      <c r="J610" s="1" t="s">
        <v>1731</v>
      </c>
      <c r="K610" s="1" t="s">
        <v>3485</v>
      </c>
      <c r="L610" s="1" t="s">
        <v>1741</v>
      </c>
      <c r="M610" s="1" t="s">
        <v>1733</v>
      </c>
      <c r="N610" s="1">
        <v>2185.52</v>
      </c>
      <c r="O610" s="1">
        <v>2185.52</v>
      </c>
      <c r="P610" s="1">
        <v>2184</v>
      </c>
      <c r="Q610" s="1"/>
      <c r="R610" s="1"/>
      <c r="S610" s="1">
        <v>2185.52</v>
      </c>
      <c r="T610" s="1"/>
      <c r="U610" s="1"/>
      <c r="V610" s="1"/>
      <c r="W610" s="1"/>
      <c r="X610" s="1" t="s">
        <v>1827</v>
      </c>
    </row>
    <row r="611" spans="1:24">
      <c r="A611" s="1">
        <v>610</v>
      </c>
      <c r="B611" s="1" t="s">
        <v>3486</v>
      </c>
      <c r="C611" s="1" t="s">
        <v>3487</v>
      </c>
      <c r="D611" s="1" t="s">
        <v>2463</v>
      </c>
      <c r="E611" s="1" t="s">
        <v>2479</v>
      </c>
      <c r="F611" s="1" t="s">
        <v>1858</v>
      </c>
      <c r="G611" s="1" t="s">
        <v>1735</v>
      </c>
      <c r="H611" s="1">
        <v>2007</v>
      </c>
      <c r="I611" s="1" t="s">
        <v>3488</v>
      </c>
      <c r="J611" s="1" t="s">
        <v>1731</v>
      </c>
      <c r="K611" s="1" t="s">
        <v>3489</v>
      </c>
      <c r="L611" s="1" t="s">
        <v>1731</v>
      </c>
      <c r="M611" s="1" t="s">
        <v>1733</v>
      </c>
      <c r="N611" s="1">
        <v>56218.37</v>
      </c>
      <c r="O611" s="1">
        <v>56218.37</v>
      </c>
      <c r="P611" s="1">
        <v>56237</v>
      </c>
      <c r="Q611" s="1"/>
      <c r="R611" s="1">
        <v>56218.37</v>
      </c>
      <c r="S611" s="1"/>
      <c r="T611" s="1"/>
      <c r="U611" s="1"/>
      <c r="V611" s="1"/>
      <c r="W611" s="1"/>
      <c r="X611" s="1" t="s">
        <v>1827</v>
      </c>
    </row>
    <row r="612" spans="1:24">
      <c r="A612" s="1">
        <v>611</v>
      </c>
      <c r="B612" s="1" t="s">
        <v>3490</v>
      </c>
      <c r="C612" s="1" t="s">
        <v>3491</v>
      </c>
      <c r="D612" s="1" t="s">
        <v>2463</v>
      </c>
      <c r="E612" s="1" t="s">
        <v>2479</v>
      </c>
      <c r="F612" s="1" t="s">
        <v>1858</v>
      </c>
      <c r="G612" s="1" t="s">
        <v>1735</v>
      </c>
      <c r="H612" s="1">
        <v>2007</v>
      </c>
      <c r="I612" s="1" t="s">
        <v>3492</v>
      </c>
      <c r="J612" s="1" t="s">
        <v>3493</v>
      </c>
      <c r="K612" s="1" t="s">
        <v>3476</v>
      </c>
      <c r="L612" s="1" t="s">
        <v>1741</v>
      </c>
      <c r="M612" s="1" t="s">
        <v>1733</v>
      </c>
      <c r="N612" s="1">
        <v>142.09</v>
      </c>
      <c r="O612" s="1">
        <v>253</v>
      </c>
      <c r="P612" s="1">
        <v>105</v>
      </c>
      <c r="Q612" s="1"/>
      <c r="R612" s="1"/>
      <c r="S612" s="1">
        <v>253</v>
      </c>
      <c r="T612" s="1"/>
      <c r="U612" s="1"/>
      <c r="V612" s="1"/>
      <c r="W612" s="1"/>
      <c r="X612" s="1" t="s">
        <v>1827</v>
      </c>
    </row>
    <row r="613" spans="1:24">
      <c r="A613" s="1">
        <v>612</v>
      </c>
      <c r="B613" s="1" t="s">
        <v>3494</v>
      </c>
      <c r="C613" s="1" t="s">
        <v>3495</v>
      </c>
      <c r="D613" s="1" t="s">
        <v>2463</v>
      </c>
      <c r="E613" s="1" t="s">
        <v>1822</v>
      </c>
      <c r="F613" s="1" t="s">
        <v>1823</v>
      </c>
      <c r="G613" s="1" t="s">
        <v>1735</v>
      </c>
      <c r="H613" s="1">
        <v>2010</v>
      </c>
      <c r="I613" s="1" t="s">
        <v>3496</v>
      </c>
      <c r="J613" s="1" t="s">
        <v>1731</v>
      </c>
      <c r="K613" s="1" t="s">
        <v>3497</v>
      </c>
      <c r="L613" s="1" t="s">
        <v>1731</v>
      </c>
      <c r="M613" s="1" t="s">
        <v>1733</v>
      </c>
      <c r="N613" s="1">
        <v>2373.7399999999998</v>
      </c>
      <c r="O613" s="1">
        <v>2373.7399999999998</v>
      </c>
      <c r="P613" s="1">
        <v>2372.56</v>
      </c>
      <c r="Q613" s="1"/>
      <c r="R613" s="1"/>
      <c r="S613" s="1"/>
      <c r="T613" s="1">
        <v>2373.7399999999998</v>
      </c>
      <c r="U613" s="1"/>
      <c r="V613" s="1"/>
      <c r="W613" s="1"/>
      <c r="X613" s="1" t="s">
        <v>1827</v>
      </c>
    </row>
    <row r="614" spans="1:24">
      <c r="A614" s="1">
        <v>613</v>
      </c>
      <c r="B614" s="1" t="s">
        <v>3498</v>
      </c>
      <c r="C614" s="1" t="s">
        <v>3499</v>
      </c>
      <c r="D614" s="1" t="s">
        <v>2463</v>
      </c>
      <c r="E614" s="1" t="s">
        <v>1850</v>
      </c>
      <c r="F614" s="1" t="s">
        <v>1851</v>
      </c>
      <c r="G614" s="1" t="s">
        <v>1735</v>
      </c>
      <c r="H614" s="1">
        <v>2010</v>
      </c>
      <c r="I614" s="1" t="s">
        <v>3500</v>
      </c>
      <c r="J614" s="1" t="s">
        <v>1731</v>
      </c>
      <c r="K614" s="1" t="s">
        <v>3501</v>
      </c>
      <c r="L614" s="1" t="s">
        <v>1731</v>
      </c>
      <c r="M614" s="1" t="s">
        <v>1733</v>
      </c>
      <c r="N614" s="1">
        <v>1187.3800000000001</v>
      </c>
      <c r="O614" s="1">
        <v>1187.3800000000001</v>
      </c>
      <c r="P614" s="1">
        <v>1157.8599999999999</v>
      </c>
      <c r="Q614" s="1"/>
      <c r="R614" s="1"/>
      <c r="S614" s="1"/>
      <c r="T614" s="1">
        <v>1187.3800000000001</v>
      </c>
      <c r="U614" s="1"/>
      <c r="V614" s="1"/>
      <c r="W614" s="1"/>
      <c r="X614" s="1" t="s">
        <v>1827</v>
      </c>
    </row>
    <row r="615" spans="1:24">
      <c r="A615" s="1">
        <v>614</v>
      </c>
      <c r="B615" s="1" t="s">
        <v>3502</v>
      </c>
      <c r="C615" s="1" t="s">
        <v>3503</v>
      </c>
      <c r="D615" s="1" t="s">
        <v>2463</v>
      </c>
      <c r="E615" s="1" t="s">
        <v>1727</v>
      </c>
      <c r="F615" s="1" t="s">
        <v>1728</v>
      </c>
      <c r="G615" s="1" t="s">
        <v>1735</v>
      </c>
      <c r="H615" s="1">
        <v>2011</v>
      </c>
      <c r="I615" s="1" t="s">
        <v>3504</v>
      </c>
      <c r="J615" s="1" t="s">
        <v>1731</v>
      </c>
      <c r="K615" s="1" t="s">
        <v>3505</v>
      </c>
      <c r="L615" s="1" t="s">
        <v>1731</v>
      </c>
      <c r="M615" s="1" t="s">
        <v>1733</v>
      </c>
      <c r="N615" s="1">
        <v>324754.8</v>
      </c>
      <c r="O615" s="1">
        <v>324754.8</v>
      </c>
      <c r="P615" s="1">
        <v>325148.90000000002</v>
      </c>
      <c r="Q615" s="1"/>
      <c r="R615" s="1"/>
      <c r="S615" s="1"/>
      <c r="T615" s="1">
        <v>324754.8</v>
      </c>
      <c r="U615" s="1"/>
      <c r="V615" s="1"/>
      <c r="W615" s="1"/>
      <c r="X615" s="1" t="s">
        <v>1734</v>
      </c>
    </row>
    <row r="616" spans="1:24">
      <c r="A616" s="1">
        <v>615</v>
      </c>
      <c r="B616" s="1" t="s">
        <v>3506</v>
      </c>
      <c r="C616" s="1" t="s">
        <v>3507</v>
      </c>
      <c r="D616" s="1" t="s">
        <v>2463</v>
      </c>
      <c r="E616" s="1" t="s">
        <v>1727</v>
      </c>
      <c r="F616" s="1" t="s">
        <v>1728</v>
      </c>
      <c r="G616" s="1" t="s">
        <v>1735</v>
      </c>
      <c r="H616" s="1">
        <v>2016</v>
      </c>
      <c r="I616" s="1" t="s">
        <v>3508</v>
      </c>
      <c r="J616" s="1" t="s">
        <v>1731</v>
      </c>
      <c r="K616" s="1" t="s">
        <v>3428</v>
      </c>
      <c r="L616" s="1" t="s">
        <v>1731</v>
      </c>
      <c r="M616" s="1" t="s">
        <v>1733</v>
      </c>
      <c r="N616" s="1">
        <v>98.51</v>
      </c>
      <c r="O616" s="1">
        <v>98.51</v>
      </c>
      <c r="P616" s="1">
        <v>98.45</v>
      </c>
      <c r="Q616" s="1"/>
      <c r="R616" s="1"/>
      <c r="S616" s="1"/>
      <c r="T616" s="1">
        <v>98.51</v>
      </c>
      <c r="U616" s="1"/>
      <c r="V616" s="1"/>
      <c r="W616" s="1"/>
      <c r="X616" s="1" t="s">
        <v>1734</v>
      </c>
    </row>
    <row r="617" spans="1:24">
      <c r="A617" s="1">
        <v>616</v>
      </c>
      <c r="B617" s="1" t="s">
        <v>3509</v>
      </c>
      <c r="C617" s="1" t="s">
        <v>3510</v>
      </c>
      <c r="D617" s="1" t="s">
        <v>2463</v>
      </c>
      <c r="E617" s="1" t="s">
        <v>1727</v>
      </c>
      <c r="F617" s="1" t="s">
        <v>1728</v>
      </c>
      <c r="G617" s="1" t="s">
        <v>1954</v>
      </c>
      <c r="H617" s="1">
        <v>1998</v>
      </c>
      <c r="I617" s="1" t="s">
        <v>3511</v>
      </c>
      <c r="J617" s="1" t="s">
        <v>3512</v>
      </c>
      <c r="K617" s="1" t="s">
        <v>3513</v>
      </c>
      <c r="L617" s="1" t="s">
        <v>1741</v>
      </c>
      <c r="M617" s="1" t="s">
        <v>1733</v>
      </c>
      <c r="N617" s="1">
        <v>10971.45</v>
      </c>
      <c r="O617" s="1">
        <v>4100.37</v>
      </c>
      <c r="P617" s="1">
        <v>12900</v>
      </c>
      <c r="Q617" s="1"/>
      <c r="R617" s="1"/>
      <c r="S617" s="1"/>
      <c r="T617" s="1">
        <v>4100.37</v>
      </c>
      <c r="U617" s="1"/>
      <c r="V617" s="1"/>
      <c r="W617" s="1">
        <v>6871.08</v>
      </c>
      <c r="X617" s="1" t="s">
        <v>1734</v>
      </c>
    </row>
    <row r="618" spans="1:24">
      <c r="A618" s="1">
        <v>617</v>
      </c>
      <c r="B618" s="1" t="s">
        <v>3514</v>
      </c>
      <c r="C618" s="1" t="s">
        <v>3515</v>
      </c>
      <c r="D618" s="1" t="s">
        <v>2357</v>
      </c>
      <c r="E618" s="1" t="s">
        <v>2358</v>
      </c>
      <c r="F618" s="1" t="s">
        <v>1728</v>
      </c>
      <c r="G618" s="1" t="s">
        <v>1954</v>
      </c>
      <c r="H618" s="1">
        <v>2017</v>
      </c>
      <c r="I618" s="1" t="s">
        <v>3516</v>
      </c>
      <c r="J618" s="1" t="s">
        <v>1731</v>
      </c>
      <c r="K618" s="1" t="s">
        <v>3517</v>
      </c>
      <c r="L618" s="1" t="s">
        <v>1731</v>
      </c>
      <c r="M618" s="1" t="s">
        <v>1733</v>
      </c>
      <c r="N618" s="1">
        <v>1697.58</v>
      </c>
      <c r="O618" s="1">
        <v>1697.58</v>
      </c>
      <c r="P618" s="1">
        <v>1698.07</v>
      </c>
      <c r="Q618" s="1"/>
      <c r="R618" s="1"/>
      <c r="S618" s="1"/>
      <c r="T618" s="1">
        <v>1697.58</v>
      </c>
      <c r="U618" s="1"/>
      <c r="V618" s="1"/>
      <c r="W618" s="1"/>
      <c r="X618" s="1" t="s">
        <v>1734</v>
      </c>
    </row>
    <row r="619" spans="1:24">
      <c r="A619" s="1">
        <v>618</v>
      </c>
      <c r="B619" s="1" t="s">
        <v>3518</v>
      </c>
      <c r="C619" s="1" t="s">
        <v>3519</v>
      </c>
      <c r="D619" s="1" t="s">
        <v>2463</v>
      </c>
      <c r="E619" s="1" t="s">
        <v>2246</v>
      </c>
      <c r="F619" s="1" t="s">
        <v>1923</v>
      </c>
      <c r="G619" s="1" t="s">
        <v>1745</v>
      </c>
      <c r="H619" s="1">
        <v>1990</v>
      </c>
      <c r="I619" s="1" t="s">
        <v>3520</v>
      </c>
      <c r="J619" s="1" t="s">
        <v>3521</v>
      </c>
      <c r="K619" s="1" t="s">
        <v>3522</v>
      </c>
      <c r="L619" s="1" t="s">
        <v>1731</v>
      </c>
      <c r="M619" s="1" t="s">
        <v>1733</v>
      </c>
      <c r="N619" s="1">
        <v>1900.13</v>
      </c>
      <c r="O619" s="1">
        <v>204.31</v>
      </c>
      <c r="P619" s="1">
        <v>1815</v>
      </c>
      <c r="Q619" s="1"/>
      <c r="R619" s="1"/>
      <c r="S619" s="1"/>
      <c r="T619" s="1">
        <v>204.31</v>
      </c>
      <c r="U619" s="1"/>
      <c r="V619" s="1"/>
      <c r="W619" s="1">
        <v>3512.2</v>
      </c>
      <c r="X619" s="1" t="s">
        <v>1734</v>
      </c>
    </row>
    <row r="620" spans="1:24">
      <c r="A620" s="1">
        <v>619</v>
      </c>
      <c r="B620" s="1" t="s">
        <v>3523</v>
      </c>
      <c r="C620" s="1" t="s">
        <v>3524</v>
      </c>
      <c r="D620" s="1" t="s">
        <v>2463</v>
      </c>
      <c r="E620" s="1" t="s">
        <v>1727</v>
      </c>
      <c r="F620" s="1" t="s">
        <v>1728</v>
      </c>
      <c r="G620" s="1" t="s">
        <v>1745</v>
      </c>
      <c r="H620" s="1">
        <v>1990</v>
      </c>
      <c r="I620" s="1" t="s">
        <v>3525</v>
      </c>
      <c r="J620" s="1" t="s">
        <v>1731</v>
      </c>
      <c r="K620" s="1" t="s">
        <v>3526</v>
      </c>
      <c r="L620" s="1" t="s">
        <v>1741</v>
      </c>
      <c r="M620" s="1" t="s">
        <v>1733</v>
      </c>
      <c r="N620" s="1">
        <v>5959.78</v>
      </c>
      <c r="O620" s="1">
        <v>5959.78</v>
      </c>
      <c r="P620" s="1">
        <v>600</v>
      </c>
      <c r="Q620" s="1"/>
      <c r="R620" s="1"/>
      <c r="S620" s="1"/>
      <c r="T620" s="1">
        <v>5959.78</v>
      </c>
      <c r="U620" s="1"/>
      <c r="V620" s="1"/>
      <c r="W620" s="1"/>
      <c r="X620" s="1" t="s">
        <v>1734</v>
      </c>
    </row>
    <row r="621" spans="1:24">
      <c r="A621" s="1">
        <v>620</v>
      </c>
      <c r="B621" s="1" t="s">
        <v>3527</v>
      </c>
      <c r="C621" s="1" t="s">
        <v>3528</v>
      </c>
      <c r="D621" s="1" t="s">
        <v>2463</v>
      </c>
      <c r="E621" s="1" t="s">
        <v>2184</v>
      </c>
      <c r="F621" s="1" t="s">
        <v>1851</v>
      </c>
      <c r="G621" s="1" t="s">
        <v>1745</v>
      </c>
      <c r="H621" s="1">
        <v>2014</v>
      </c>
      <c r="I621" s="1" t="s">
        <v>3529</v>
      </c>
      <c r="J621" s="1" t="s">
        <v>3530</v>
      </c>
      <c r="K621" s="1" t="s">
        <v>3522</v>
      </c>
      <c r="L621" s="1" t="s">
        <v>1731</v>
      </c>
      <c r="M621" s="1" t="s">
        <v>1733</v>
      </c>
      <c r="N621" s="1">
        <v>3266.95</v>
      </c>
      <c r="O621" s="1">
        <v>6570.85</v>
      </c>
      <c r="P621" s="1">
        <v>3600</v>
      </c>
      <c r="Q621" s="1"/>
      <c r="R621" s="1"/>
      <c r="S621" s="1"/>
      <c r="T621" s="1">
        <v>6570.85</v>
      </c>
      <c r="U621" s="1"/>
      <c r="V621" s="1"/>
      <c r="W621" s="1">
        <v>57.28</v>
      </c>
      <c r="X621" s="1" t="s">
        <v>1827</v>
      </c>
    </row>
    <row r="622" spans="1:24">
      <c r="A622" s="1">
        <v>621</v>
      </c>
      <c r="B622" s="1" t="s">
        <v>3531</v>
      </c>
      <c r="C622" s="1" t="s">
        <v>3532</v>
      </c>
      <c r="D622" s="1" t="s">
        <v>2463</v>
      </c>
      <c r="E622" s="1" t="s">
        <v>1727</v>
      </c>
      <c r="F622" s="1" t="s">
        <v>1728</v>
      </c>
      <c r="G622" s="1" t="s">
        <v>1745</v>
      </c>
      <c r="H622" s="1">
        <v>1984</v>
      </c>
      <c r="I622" s="1" t="s">
        <v>3533</v>
      </c>
      <c r="J622" s="1" t="s">
        <v>1731</v>
      </c>
      <c r="K622" s="1" t="s">
        <v>3534</v>
      </c>
      <c r="L622" s="1" t="s">
        <v>1741</v>
      </c>
      <c r="M622" s="1" t="s">
        <v>1733</v>
      </c>
      <c r="N622" s="1">
        <v>969.24</v>
      </c>
      <c r="O622" s="1">
        <v>951.7</v>
      </c>
      <c r="P622" s="1">
        <v>0</v>
      </c>
      <c r="Q622" s="1"/>
      <c r="R622" s="1"/>
      <c r="S622" s="1"/>
      <c r="T622" s="1">
        <v>951.7</v>
      </c>
      <c r="U622" s="1"/>
      <c r="V622" s="1"/>
      <c r="W622" s="1">
        <v>17.54</v>
      </c>
      <c r="X622" s="1" t="s">
        <v>1734</v>
      </c>
    </row>
    <row r="623" spans="1:24">
      <c r="A623" s="1">
        <v>622</v>
      </c>
      <c r="B623" s="1" t="s">
        <v>3535</v>
      </c>
      <c r="C623" s="1" t="s">
        <v>3536</v>
      </c>
      <c r="D623" s="1" t="s">
        <v>2463</v>
      </c>
      <c r="E623" s="1" t="s">
        <v>1727</v>
      </c>
      <c r="F623" s="1" t="s">
        <v>1728</v>
      </c>
      <c r="G623" s="1" t="s">
        <v>1745</v>
      </c>
      <c r="H623" s="1">
        <v>2001</v>
      </c>
      <c r="I623" s="1" t="s">
        <v>3537</v>
      </c>
      <c r="J623" s="1" t="s">
        <v>1731</v>
      </c>
      <c r="K623" s="1" t="s">
        <v>3538</v>
      </c>
      <c r="L623" s="1" t="s">
        <v>1741</v>
      </c>
      <c r="M623" s="1" t="s">
        <v>1733</v>
      </c>
      <c r="N623" s="1">
        <v>35003.08</v>
      </c>
      <c r="O623" s="1">
        <v>35003.08</v>
      </c>
      <c r="P623" s="1">
        <v>35037</v>
      </c>
      <c r="Q623" s="1"/>
      <c r="R623" s="1"/>
      <c r="S623" s="1"/>
      <c r="T623" s="1">
        <v>35003.08</v>
      </c>
      <c r="U623" s="1"/>
      <c r="V623" s="1"/>
      <c r="W623" s="1"/>
      <c r="X623" s="1" t="s">
        <v>1734</v>
      </c>
    </row>
    <row r="624" spans="1:24">
      <c r="A624" s="1">
        <v>623</v>
      </c>
      <c r="B624" s="1" t="s">
        <v>3539</v>
      </c>
      <c r="C624" s="1" t="s">
        <v>3540</v>
      </c>
      <c r="D624" s="1" t="s">
        <v>2463</v>
      </c>
      <c r="E624" s="1" t="s">
        <v>2479</v>
      </c>
      <c r="F624" s="1" t="s">
        <v>1858</v>
      </c>
      <c r="G624" s="1" t="s">
        <v>1745</v>
      </c>
      <c r="H624" s="1">
        <v>2007</v>
      </c>
      <c r="I624" s="1" t="s">
        <v>3541</v>
      </c>
      <c r="J624" s="1" t="s">
        <v>3542</v>
      </c>
      <c r="K624" s="1" t="s">
        <v>3543</v>
      </c>
      <c r="L624" s="1" t="s">
        <v>1741</v>
      </c>
      <c r="M624" s="1" t="s">
        <v>1733</v>
      </c>
      <c r="N624" s="1">
        <v>3491.42</v>
      </c>
      <c r="O624" s="1">
        <v>5218.57</v>
      </c>
      <c r="P624" s="1">
        <v>1800</v>
      </c>
      <c r="Q624" s="1"/>
      <c r="R624" s="1"/>
      <c r="S624" s="1"/>
      <c r="T624" s="1">
        <v>5218.57</v>
      </c>
      <c r="U624" s="1"/>
      <c r="V624" s="1"/>
      <c r="W624" s="1">
        <v>535.6</v>
      </c>
      <c r="X624" s="1" t="s">
        <v>1827</v>
      </c>
    </row>
    <row r="625" spans="1:24">
      <c r="A625" s="1">
        <v>624</v>
      </c>
      <c r="B625" s="1" t="s">
        <v>3544</v>
      </c>
      <c r="C625" s="1" t="s">
        <v>3545</v>
      </c>
      <c r="D625" s="1" t="s">
        <v>2463</v>
      </c>
      <c r="E625" s="1" t="s">
        <v>2479</v>
      </c>
      <c r="F625" s="1" t="s">
        <v>1858</v>
      </c>
      <c r="G625" s="1" t="s">
        <v>1745</v>
      </c>
      <c r="H625" s="1">
        <v>2007</v>
      </c>
      <c r="I625" s="1" t="s">
        <v>3546</v>
      </c>
      <c r="J625" s="1" t="s">
        <v>3547</v>
      </c>
      <c r="K625" s="1" t="s">
        <v>3522</v>
      </c>
      <c r="L625" s="1" t="s">
        <v>1741</v>
      </c>
      <c r="M625" s="1" t="s">
        <v>1733</v>
      </c>
      <c r="N625" s="1">
        <v>12091.49</v>
      </c>
      <c r="O625" s="1">
        <v>24084.54</v>
      </c>
      <c r="P625" s="1">
        <v>12052</v>
      </c>
      <c r="Q625" s="1"/>
      <c r="R625" s="1"/>
      <c r="S625" s="1"/>
      <c r="T625" s="1">
        <v>24084.54</v>
      </c>
      <c r="U625" s="1"/>
      <c r="V625" s="1"/>
      <c r="W625" s="1">
        <v>95.64</v>
      </c>
      <c r="X625" s="1" t="s">
        <v>1827</v>
      </c>
    </row>
    <row r="626" spans="1:24">
      <c r="A626" s="1">
        <v>625</v>
      </c>
      <c r="B626" s="1" t="s">
        <v>3548</v>
      </c>
      <c r="C626" s="1" t="s">
        <v>3549</v>
      </c>
      <c r="D626" s="1" t="s">
        <v>2463</v>
      </c>
      <c r="E626" s="1" t="s">
        <v>2479</v>
      </c>
      <c r="F626" s="1" t="s">
        <v>1858</v>
      </c>
      <c r="G626" s="1" t="s">
        <v>2369</v>
      </c>
      <c r="H626" s="1">
        <v>1974</v>
      </c>
      <c r="I626" s="1" t="s">
        <v>3550</v>
      </c>
      <c r="J626" s="2" t="s">
        <v>442</v>
      </c>
      <c r="K626" s="1" t="s">
        <v>3551</v>
      </c>
      <c r="L626" s="1" t="s">
        <v>1741</v>
      </c>
      <c r="M626" s="1" t="s">
        <v>2372</v>
      </c>
      <c r="N626" s="1">
        <v>12523</v>
      </c>
      <c r="O626" s="1">
        <v>12523</v>
      </c>
      <c r="P626" s="1">
        <v>12500</v>
      </c>
      <c r="Q626" s="1">
        <v>0</v>
      </c>
      <c r="R626" s="1">
        <v>0</v>
      </c>
      <c r="S626" s="1">
        <v>0</v>
      </c>
      <c r="T626" s="1">
        <v>12523</v>
      </c>
      <c r="U626" s="1">
        <v>0</v>
      </c>
      <c r="V626" s="1">
        <v>0</v>
      </c>
      <c r="W626" s="1">
        <v>0</v>
      </c>
      <c r="X626" s="1"/>
    </row>
    <row r="627" spans="1:24">
      <c r="A627" s="1">
        <v>626</v>
      </c>
      <c r="B627" s="1" t="s">
        <v>3552</v>
      </c>
      <c r="C627" s="1" t="s">
        <v>3553</v>
      </c>
      <c r="D627" s="1" t="s">
        <v>2463</v>
      </c>
      <c r="E627" s="1" t="s">
        <v>2479</v>
      </c>
      <c r="F627" s="1" t="s">
        <v>1858</v>
      </c>
      <c r="G627" s="1" t="s">
        <v>1745</v>
      </c>
      <c r="H627" s="1">
        <v>1983</v>
      </c>
      <c r="I627" s="1" t="s">
        <v>3554</v>
      </c>
      <c r="J627" s="1" t="s">
        <v>3555</v>
      </c>
      <c r="K627" s="1" t="s">
        <v>3556</v>
      </c>
      <c r="L627" s="1" t="s">
        <v>1741</v>
      </c>
      <c r="M627" s="1" t="s">
        <v>1733</v>
      </c>
      <c r="N627" s="1">
        <v>21404.03</v>
      </c>
      <c r="O627" s="1">
        <v>42806.15</v>
      </c>
      <c r="P627" s="1">
        <v>25000</v>
      </c>
      <c r="Q627" s="1"/>
      <c r="R627" s="1"/>
      <c r="S627" s="1"/>
      <c r="T627" s="1">
        <v>42806.15</v>
      </c>
      <c r="U627" s="1"/>
      <c r="V627" s="1"/>
      <c r="W627" s="1"/>
      <c r="X627" s="1" t="s">
        <v>1827</v>
      </c>
    </row>
    <row r="628" spans="1:24">
      <c r="A628" s="1">
        <v>627</v>
      </c>
      <c r="B628" s="1" t="s">
        <v>3557</v>
      </c>
      <c r="C628" s="1" t="s">
        <v>3558</v>
      </c>
      <c r="D628" s="1" t="s">
        <v>2463</v>
      </c>
      <c r="E628" s="1" t="s">
        <v>1850</v>
      </c>
      <c r="F628" s="1" t="s">
        <v>1851</v>
      </c>
      <c r="G628" s="1" t="s">
        <v>1745</v>
      </c>
      <c r="H628" s="1">
        <v>2002</v>
      </c>
      <c r="I628" s="1" t="s">
        <v>3559</v>
      </c>
      <c r="J628" s="1" t="s">
        <v>1731</v>
      </c>
      <c r="K628" s="1" t="s">
        <v>3560</v>
      </c>
      <c r="L628" s="1" t="s">
        <v>1741</v>
      </c>
      <c r="M628" s="1" t="s">
        <v>1733</v>
      </c>
      <c r="N628" s="1">
        <v>3259.19</v>
      </c>
      <c r="O628" s="1">
        <v>3259.19</v>
      </c>
      <c r="P628" s="1">
        <v>3260</v>
      </c>
      <c r="Q628" s="1"/>
      <c r="R628" s="1"/>
      <c r="S628" s="1"/>
      <c r="T628" s="1">
        <v>3259.19</v>
      </c>
      <c r="U628" s="1"/>
      <c r="V628" s="1"/>
      <c r="W628" s="1"/>
      <c r="X628" s="1" t="s">
        <v>1827</v>
      </c>
    </row>
    <row r="629" spans="1:24">
      <c r="A629" s="1">
        <v>628</v>
      </c>
      <c r="B629" s="1" t="s">
        <v>3561</v>
      </c>
      <c r="C629" s="1" t="s">
        <v>3562</v>
      </c>
      <c r="D629" s="1" t="s">
        <v>2463</v>
      </c>
      <c r="E629" s="1" t="s">
        <v>2184</v>
      </c>
      <c r="F629" s="1" t="s">
        <v>1851</v>
      </c>
      <c r="G629" s="1" t="s">
        <v>1745</v>
      </c>
      <c r="H629" s="1">
        <v>2002</v>
      </c>
      <c r="I629" s="1" t="s">
        <v>3563</v>
      </c>
      <c r="J629" s="1" t="s">
        <v>3564</v>
      </c>
      <c r="K629" s="1" t="s">
        <v>2091</v>
      </c>
      <c r="L629" s="1" t="s">
        <v>1741</v>
      </c>
      <c r="M629" s="1" t="s">
        <v>1733</v>
      </c>
      <c r="N629" s="1">
        <v>3361.11</v>
      </c>
      <c r="O629" s="1">
        <v>9574.65</v>
      </c>
      <c r="P629" s="1">
        <v>3600</v>
      </c>
      <c r="Q629" s="1"/>
      <c r="R629" s="1"/>
      <c r="S629" s="1"/>
      <c r="T629" s="1">
        <v>9574.65</v>
      </c>
      <c r="U629" s="1"/>
      <c r="V629" s="1"/>
      <c r="W629" s="1">
        <v>990.62</v>
      </c>
      <c r="X629" s="1" t="s">
        <v>1827</v>
      </c>
    </row>
    <row r="630" spans="1:24">
      <c r="A630" s="1">
        <v>629</v>
      </c>
      <c r="B630" s="1" t="s">
        <v>3565</v>
      </c>
      <c r="C630" s="1" t="s">
        <v>3566</v>
      </c>
      <c r="D630" s="1" t="s">
        <v>2463</v>
      </c>
      <c r="E630" s="1" t="s">
        <v>2184</v>
      </c>
      <c r="F630" s="1" t="s">
        <v>1851</v>
      </c>
      <c r="G630" s="1" t="s">
        <v>1745</v>
      </c>
      <c r="H630" s="1">
        <v>1977</v>
      </c>
      <c r="I630" s="1" t="s">
        <v>3567</v>
      </c>
      <c r="J630" s="1" t="s">
        <v>3568</v>
      </c>
      <c r="K630" s="1" t="s">
        <v>3569</v>
      </c>
      <c r="L630" s="1" t="s">
        <v>1741</v>
      </c>
      <c r="M630" s="1" t="s">
        <v>1733</v>
      </c>
      <c r="N630" s="1">
        <v>3837.83</v>
      </c>
      <c r="O630" s="1">
        <v>5968.85</v>
      </c>
      <c r="P630" s="1">
        <v>2131</v>
      </c>
      <c r="Q630" s="1"/>
      <c r="R630" s="1"/>
      <c r="S630" s="1"/>
      <c r="T630" s="1">
        <v>5968.85</v>
      </c>
      <c r="U630" s="1"/>
      <c r="V630" s="1"/>
      <c r="W630" s="1"/>
      <c r="X630" s="1" t="s">
        <v>1827</v>
      </c>
    </row>
    <row r="631" spans="1:24">
      <c r="A631" s="1">
        <v>630</v>
      </c>
      <c r="B631" s="1" t="s">
        <v>3570</v>
      </c>
      <c r="C631" s="1" t="s">
        <v>3571</v>
      </c>
      <c r="D631" s="1" t="s">
        <v>2463</v>
      </c>
      <c r="E631" s="1" t="s">
        <v>2479</v>
      </c>
      <c r="F631" s="1" t="s">
        <v>1858</v>
      </c>
      <c r="G631" s="1" t="s">
        <v>2369</v>
      </c>
      <c r="H631" s="1">
        <v>2002</v>
      </c>
      <c r="I631" s="1" t="s">
        <v>3572</v>
      </c>
      <c r="J631" s="1" t="s">
        <v>3573</v>
      </c>
      <c r="K631" s="1" t="s">
        <v>3574</v>
      </c>
      <c r="L631" s="1" t="s">
        <v>1741</v>
      </c>
      <c r="M631" s="1" t="s">
        <v>2372</v>
      </c>
      <c r="N631" s="1">
        <v>58759</v>
      </c>
      <c r="O631" s="1">
        <v>58759</v>
      </c>
      <c r="P631" s="1">
        <v>46600</v>
      </c>
      <c r="Q631" s="1">
        <v>0</v>
      </c>
      <c r="R631" s="1">
        <v>0</v>
      </c>
      <c r="S631" s="1">
        <v>0</v>
      </c>
      <c r="T631" s="1">
        <v>58759</v>
      </c>
      <c r="U631" s="1">
        <v>0</v>
      </c>
      <c r="V631" s="1">
        <v>0</v>
      </c>
      <c r="W631" s="1">
        <v>0</v>
      </c>
      <c r="X631" s="1"/>
    </row>
    <row r="632" spans="1:24">
      <c r="A632" s="1">
        <v>631</v>
      </c>
      <c r="B632" s="1" t="s">
        <v>3575</v>
      </c>
      <c r="C632" s="1" t="s">
        <v>3576</v>
      </c>
      <c r="D632" s="1" t="s">
        <v>2463</v>
      </c>
      <c r="E632" s="1" t="s">
        <v>1727</v>
      </c>
      <c r="F632" s="1" t="s">
        <v>1728</v>
      </c>
      <c r="G632" s="1" t="s">
        <v>1745</v>
      </c>
      <c r="H632" s="1">
        <v>1986</v>
      </c>
      <c r="I632" s="1" t="s">
        <v>3577</v>
      </c>
      <c r="J632" s="1" t="s">
        <v>3578</v>
      </c>
      <c r="K632" s="1" t="s">
        <v>3579</v>
      </c>
      <c r="L632" s="1" t="s">
        <v>1741</v>
      </c>
      <c r="M632" s="1" t="s">
        <v>1733</v>
      </c>
      <c r="N632" s="1">
        <v>9124.34</v>
      </c>
      <c r="O632" s="1">
        <v>19756.38</v>
      </c>
      <c r="P632" s="1">
        <v>7630</v>
      </c>
      <c r="Q632" s="1"/>
      <c r="R632" s="1"/>
      <c r="S632" s="1"/>
      <c r="T632" s="1">
        <v>19756.38</v>
      </c>
      <c r="U632" s="1"/>
      <c r="V632" s="1"/>
      <c r="W632" s="1">
        <v>4.28</v>
      </c>
      <c r="X632" s="1" t="s">
        <v>1734</v>
      </c>
    </row>
    <row r="633" spans="1:24">
      <c r="A633" s="1">
        <v>632</v>
      </c>
      <c r="B633" s="1" t="s">
        <v>3580</v>
      </c>
      <c r="C633" s="1" t="s">
        <v>3581</v>
      </c>
      <c r="D633" s="1" t="s">
        <v>2463</v>
      </c>
      <c r="E633" s="1" t="s">
        <v>2479</v>
      </c>
      <c r="F633" s="1" t="s">
        <v>1858</v>
      </c>
      <c r="G633" s="1" t="s">
        <v>1745</v>
      </c>
      <c r="H633" s="1">
        <v>2012</v>
      </c>
      <c r="I633" s="1" t="s">
        <v>3582</v>
      </c>
      <c r="J633" s="1" t="s">
        <v>1731</v>
      </c>
      <c r="K633" s="1" t="s">
        <v>3583</v>
      </c>
      <c r="L633" s="1" t="s">
        <v>1731</v>
      </c>
      <c r="M633" s="1" t="s">
        <v>1733</v>
      </c>
      <c r="N633" s="1">
        <v>8249.01</v>
      </c>
      <c r="O633" s="1">
        <v>8237.4</v>
      </c>
      <c r="P633" s="1">
        <v>8251.4500000000007</v>
      </c>
      <c r="Q633" s="1"/>
      <c r="R633" s="1"/>
      <c r="S633" s="1"/>
      <c r="T633" s="1">
        <v>8237.4</v>
      </c>
      <c r="U633" s="1"/>
      <c r="V633" s="1"/>
      <c r="W633" s="1">
        <v>11.61</v>
      </c>
      <c r="X633" s="1" t="s">
        <v>1827</v>
      </c>
    </row>
    <row r="634" spans="1:24">
      <c r="A634" s="1">
        <v>633</v>
      </c>
      <c r="B634" s="1" t="s">
        <v>3584</v>
      </c>
      <c r="C634" s="1" t="s">
        <v>3585</v>
      </c>
      <c r="D634" s="1" t="s">
        <v>2463</v>
      </c>
      <c r="E634" s="1" t="s">
        <v>2479</v>
      </c>
      <c r="F634" s="1" t="s">
        <v>1858</v>
      </c>
      <c r="G634" s="1" t="s">
        <v>1745</v>
      </c>
      <c r="H634" s="1">
        <v>2012</v>
      </c>
      <c r="I634" s="1" t="s">
        <v>3586</v>
      </c>
      <c r="J634" s="1" t="s">
        <v>1731</v>
      </c>
      <c r="K634" s="1" t="s">
        <v>3587</v>
      </c>
      <c r="L634" s="1" t="s">
        <v>1741</v>
      </c>
      <c r="M634" s="1" t="s">
        <v>1733</v>
      </c>
      <c r="N634" s="1">
        <v>8041.42</v>
      </c>
      <c r="O634" s="1">
        <v>8041.42</v>
      </c>
      <c r="P634" s="1">
        <v>8036</v>
      </c>
      <c r="Q634" s="1"/>
      <c r="R634" s="1"/>
      <c r="S634" s="1"/>
      <c r="T634" s="1">
        <v>8041.42</v>
      </c>
      <c r="U634" s="1"/>
      <c r="V634" s="1"/>
      <c r="W634" s="1"/>
      <c r="X634" s="1" t="s">
        <v>1827</v>
      </c>
    </row>
    <row r="635" spans="1:24">
      <c r="A635" s="1">
        <v>634</v>
      </c>
      <c r="B635" s="1" t="s">
        <v>3588</v>
      </c>
      <c r="C635" s="1" t="s">
        <v>3589</v>
      </c>
      <c r="D635" s="1" t="s">
        <v>2463</v>
      </c>
      <c r="E635" s="1" t="s">
        <v>2479</v>
      </c>
      <c r="F635" s="1" t="s">
        <v>1858</v>
      </c>
      <c r="G635" s="1" t="s">
        <v>1745</v>
      </c>
      <c r="H635" s="1">
        <v>2011</v>
      </c>
      <c r="I635" s="1" t="s">
        <v>3590</v>
      </c>
      <c r="J635" s="1" t="s">
        <v>1731</v>
      </c>
      <c r="K635" s="1" t="s">
        <v>3591</v>
      </c>
      <c r="L635" s="1" t="s">
        <v>1741</v>
      </c>
      <c r="M635" s="1" t="s">
        <v>1733</v>
      </c>
      <c r="N635" s="1">
        <v>9828.67</v>
      </c>
      <c r="O635" s="1">
        <v>9546.6299999999992</v>
      </c>
      <c r="P635" s="1">
        <v>9840.9</v>
      </c>
      <c r="Q635" s="1"/>
      <c r="R635" s="1"/>
      <c r="S635" s="1"/>
      <c r="T635" s="1">
        <v>9546.6299999999992</v>
      </c>
      <c r="U635" s="1"/>
      <c r="V635" s="1"/>
      <c r="W635" s="1">
        <v>278.98</v>
      </c>
      <c r="X635" s="1" t="s">
        <v>1827</v>
      </c>
    </row>
    <row r="636" spans="1:24">
      <c r="A636" s="1">
        <v>635</v>
      </c>
      <c r="B636" s="1" t="s">
        <v>3592</v>
      </c>
      <c r="C636" s="1" t="s">
        <v>3593</v>
      </c>
      <c r="D636" s="1" t="s">
        <v>2463</v>
      </c>
      <c r="E636" s="1" t="s">
        <v>1727</v>
      </c>
      <c r="F636" s="1" t="s">
        <v>1728</v>
      </c>
      <c r="G636" s="1" t="s">
        <v>1745</v>
      </c>
      <c r="H636" s="1">
        <v>2013</v>
      </c>
      <c r="I636" s="1" t="s">
        <v>3594</v>
      </c>
      <c r="J636" s="1" t="s">
        <v>1731</v>
      </c>
      <c r="K636" s="1" t="s">
        <v>3595</v>
      </c>
      <c r="L636" s="1" t="s">
        <v>1731</v>
      </c>
      <c r="M636" s="1" t="s">
        <v>1733</v>
      </c>
      <c r="N636" s="1">
        <v>22111.279999999999</v>
      </c>
      <c r="O636" s="1">
        <v>22111.279999999999</v>
      </c>
      <c r="P636" s="1">
        <v>22109</v>
      </c>
      <c r="Q636" s="1"/>
      <c r="R636" s="1"/>
      <c r="S636" s="1"/>
      <c r="T636" s="1">
        <v>22111.279999999999</v>
      </c>
      <c r="U636" s="1"/>
      <c r="V636" s="1"/>
      <c r="W636" s="1"/>
      <c r="X636" s="1" t="s">
        <v>1734</v>
      </c>
    </row>
    <row r="637" spans="1:24">
      <c r="A637" s="1">
        <v>636</v>
      </c>
      <c r="B637" s="1" t="s">
        <v>3596</v>
      </c>
      <c r="C637" s="1" t="s">
        <v>3597</v>
      </c>
      <c r="D637" s="1" t="s">
        <v>2463</v>
      </c>
      <c r="E637" s="1" t="s">
        <v>2250</v>
      </c>
      <c r="F637" s="1" t="s">
        <v>1923</v>
      </c>
      <c r="G637" s="1" t="s">
        <v>1745</v>
      </c>
      <c r="H637" s="1">
        <v>2013</v>
      </c>
      <c r="I637" s="1" t="s">
        <v>3598</v>
      </c>
      <c r="J637" s="1" t="s">
        <v>1731</v>
      </c>
      <c r="K637" s="1" t="s">
        <v>1826</v>
      </c>
      <c r="L637" s="1" t="s">
        <v>1731</v>
      </c>
      <c r="M637" s="1" t="s">
        <v>1733</v>
      </c>
      <c r="N637" s="1">
        <v>3942.55</v>
      </c>
      <c r="O637" s="1">
        <v>214.29</v>
      </c>
      <c r="P637" s="1">
        <v>3943.28</v>
      </c>
      <c r="Q637" s="1"/>
      <c r="R637" s="1"/>
      <c r="S637" s="1"/>
      <c r="T637" s="1">
        <v>214.29</v>
      </c>
      <c r="U637" s="1"/>
      <c r="V637" s="1"/>
      <c r="W637" s="1">
        <v>3728.53</v>
      </c>
      <c r="X637" s="1" t="s">
        <v>1734</v>
      </c>
    </row>
    <row r="638" spans="1:24">
      <c r="A638" s="1">
        <v>637</v>
      </c>
      <c r="B638" s="1" t="s">
        <v>3599</v>
      </c>
      <c r="C638" s="1" t="s">
        <v>3600</v>
      </c>
      <c r="D638" s="1" t="s">
        <v>2463</v>
      </c>
      <c r="E638" s="1" t="s">
        <v>1822</v>
      </c>
      <c r="F638" s="1" t="s">
        <v>1823</v>
      </c>
      <c r="G638" s="1" t="s">
        <v>1745</v>
      </c>
      <c r="H638" s="1">
        <v>2017</v>
      </c>
      <c r="I638" s="1" t="s">
        <v>3601</v>
      </c>
      <c r="J638" s="1" t="s">
        <v>1731</v>
      </c>
      <c r="K638" s="1" t="s">
        <v>3602</v>
      </c>
      <c r="L638" s="1" t="s">
        <v>1731</v>
      </c>
      <c r="M638" s="1" t="s">
        <v>1733</v>
      </c>
      <c r="N638" s="1">
        <v>5476.78</v>
      </c>
      <c r="O638" s="1">
        <v>5476.78</v>
      </c>
      <c r="P638" s="1">
        <v>5473.78</v>
      </c>
      <c r="Q638" s="1"/>
      <c r="R638" s="1"/>
      <c r="S638" s="1"/>
      <c r="T638" s="1">
        <v>5476.78</v>
      </c>
      <c r="U638" s="1"/>
      <c r="V638" s="1"/>
      <c r="W638" s="1"/>
      <c r="X638" s="1" t="s">
        <v>1827</v>
      </c>
    </row>
    <row r="639" spans="1:24">
      <c r="A639" s="1">
        <v>638</v>
      </c>
      <c r="B639" s="1" t="s">
        <v>3603</v>
      </c>
      <c r="C639" s="1" t="s">
        <v>3604</v>
      </c>
      <c r="D639" s="1" t="s">
        <v>2463</v>
      </c>
      <c r="E639" s="1" t="s">
        <v>2180</v>
      </c>
      <c r="F639" s="1" t="s">
        <v>1823</v>
      </c>
      <c r="G639" s="1" t="s">
        <v>1745</v>
      </c>
      <c r="H639" s="1">
        <v>2016</v>
      </c>
      <c r="I639" s="1" t="s">
        <v>3605</v>
      </c>
      <c r="J639" s="1" t="s">
        <v>1731</v>
      </c>
      <c r="K639" s="1" t="s">
        <v>3606</v>
      </c>
      <c r="L639" s="1" t="s">
        <v>1731</v>
      </c>
      <c r="M639" s="1" t="s">
        <v>1733</v>
      </c>
      <c r="N639" s="1">
        <v>11137.06</v>
      </c>
      <c r="O639" s="1">
        <v>11137.06</v>
      </c>
      <c r="P639" s="1">
        <v>11133</v>
      </c>
      <c r="Q639" s="1"/>
      <c r="R639" s="1"/>
      <c r="S639" s="1"/>
      <c r="T639" s="1">
        <v>11137.06</v>
      </c>
      <c r="U639" s="1"/>
      <c r="V639" s="1"/>
      <c r="W639" s="1"/>
      <c r="X639" s="1" t="s">
        <v>1827</v>
      </c>
    </row>
    <row r="640" spans="1:24">
      <c r="A640" s="1">
        <v>639</v>
      </c>
      <c r="B640" s="1" t="s">
        <v>3607</v>
      </c>
      <c r="C640" s="1" t="s">
        <v>3608</v>
      </c>
      <c r="D640" s="1" t="s">
        <v>2463</v>
      </c>
      <c r="E640" s="1" t="s">
        <v>2180</v>
      </c>
      <c r="F640" s="1" t="s">
        <v>1823</v>
      </c>
      <c r="G640" s="1" t="s">
        <v>1745</v>
      </c>
      <c r="H640" s="1">
        <v>2016</v>
      </c>
      <c r="I640" s="1" t="s">
        <v>3609</v>
      </c>
      <c r="J640" s="1" t="s">
        <v>1731</v>
      </c>
      <c r="K640" s="1" t="s">
        <v>3610</v>
      </c>
      <c r="L640" s="1" t="s">
        <v>1731</v>
      </c>
      <c r="M640" s="1" t="s">
        <v>1733</v>
      </c>
      <c r="N640" s="1">
        <v>269.49</v>
      </c>
      <c r="O640" s="1">
        <v>269.49</v>
      </c>
      <c r="P640" s="1">
        <v>269.3</v>
      </c>
      <c r="Q640" s="1"/>
      <c r="R640" s="1"/>
      <c r="S640" s="1"/>
      <c r="T640" s="1">
        <v>269.49</v>
      </c>
      <c r="U640" s="1"/>
      <c r="V640" s="1"/>
      <c r="W640" s="1"/>
      <c r="X640" s="1" t="s">
        <v>1827</v>
      </c>
    </row>
    <row r="641" spans="1:24">
      <c r="A641" s="1">
        <v>640</v>
      </c>
      <c r="B641" s="1" t="s">
        <v>3611</v>
      </c>
      <c r="C641" s="1" t="s">
        <v>3612</v>
      </c>
      <c r="D641" s="1" t="s">
        <v>2463</v>
      </c>
      <c r="E641" s="1" t="s">
        <v>2180</v>
      </c>
      <c r="F641" s="1" t="s">
        <v>1823</v>
      </c>
      <c r="G641" s="1" t="s">
        <v>1745</v>
      </c>
      <c r="H641" s="1">
        <v>2017</v>
      </c>
      <c r="I641" s="1" t="s">
        <v>3613</v>
      </c>
      <c r="J641" s="1" t="s">
        <v>1731</v>
      </c>
      <c r="K641" s="1" t="s">
        <v>3614</v>
      </c>
      <c r="L641" s="1" t="s">
        <v>1731</v>
      </c>
      <c r="M641" s="1" t="s">
        <v>1733</v>
      </c>
      <c r="N641" s="1">
        <v>4811.2700000000004</v>
      </c>
      <c r="O641" s="1">
        <v>4811.2700000000004</v>
      </c>
      <c r="P641" s="1">
        <v>4811.4399999999996</v>
      </c>
      <c r="Q641" s="1"/>
      <c r="R641" s="1"/>
      <c r="S641" s="1"/>
      <c r="T641" s="1">
        <v>4811.2700000000004</v>
      </c>
      <c r="U641" s="1"/>
      <c r="V641" s="1"/>
      <c r="W641" s="1"/>
      <c r="X641" s="1" t="s">
        <v>1827</v>
      </c>
    </row>
    <row r="642" spans="1:24">
      <c r="A642" s="1">
        <v>641</v>
      </c>
      <c r="B642" s="1" t="s">
        <v>3615</v>
      </c>
      <c r="C642" s="1" t="s">
        <v>3616</v>
      </c>
      <c r="D642" s="1" t="s">
        <v>2463</v>
      </c>
      <c r="E642" s="1" t="s">
        <v>1727</v>
      </c>
      <c r="F642" s="1" t="s">
        <v>1728</v>
      </c>
      <c r="G642" s="1" t="s">
        <v>1772</v>
      </c>
      <c r="H642" s="1">
        <v>2006</v>
      </c>
      <c r="I642" s="1" t="s">
        <v>3617</v>
      </c>
      <c r="J642" s="1" t="s">
        <v>3618</v>
      </c>
      <c r="K642" s="1" t="s">
        <v>3619</v>
      </c>
      <c r="L642" s="1" t="s">
        <v>1731</v>
      </c>
      <c r="M642" s="1" t="s">
        <v>1733</v>
      </c>
      <c r="N642" s="1">
        <v>36977.79</v>
      </c>
      <c r="O642" s="1">
        <v>74161.490000000005</v>
      </c>
      <c r="P642" s="1">
        <v>0</v>
      </c>
      <c r="Q642" s="1"/>
      <c r="R642" s="1"/>
      <c r="S642" s="1"/>
      <c r="T642" s="1">
        <v>74161.490000000005</v>
      </c>
      <c r="U642" s="1"/>
      <c r="V642" s="1"/>
      <c r="W642" s="1"/>
      <c r="X642" s="1" t="s">
        <v>1734</v>
      </c>
    </row>
    <row r="643" spans="1:24">
      <c r="A643" s="1">
        <v>642</v>
      </c>
      <c r="B643" s="1" t="s">
        <v>3620</v>
      </c>
      <c r="C643" s="1" t="s">
        <v>3621</v>
      </c>
      <c r="D643" s="1" t="s">
        <v>2463</v>
      </c>
      <c r="E643" s="1" t="s">
        <v>1727</v>
      </c>
      <c r="F643" s="1" t="s">
        <v>1728</v>
      </c>
      <c r="G643" s="1" t="s">
        <v>1772</v>
      </c>
      <c r="H643" s="1">
        <v>1984</v>
      </c>
      <c r="I643" s="1" t="s">
        <v>3622</v>
      </c>
      <c r="J643" s="1" t="s">
        <v>1731</v>
      </c>
      <c r="K643" s="1" t="s">
        <v>3623</v>
      </c>
      <c r="L643" s="1" t="s">
        <v>1731</v>
      </c>
      <c r="M643" s="1" t="s">
        <v>1733</v>
      </c>
      <c r="N643" s="1">
        <v>13080.59</v>
      </c>
      <c r="O643" s="1">
        <v>13080.59</v>
      </c>
      <c r="P643" s="1">
        <v>13400</v>
      </c>
      <c r="Q643" s="1"/>
      <c r="R643" s="1"/>
      <c r="S643" s="1"/>
      <c r="T643" s="1">
        <v>13080.59</v>
      </c>
      <c r="U643" s="1"/>
      <c r="V643" s="1"/>
      <c r="W643" s="1"/>
      <c r="X643" s="1" t="s">
        <v>1734</v>
      </c>
    </row>
    <row r="644" spans="1:24">
      <c r="A644" s="1">
        <v>643</v>
      </c>
      <c r="B644" s="1" t="s">
        <v>3624</v>
      </c>
      <c r="C644" s="1" t="s">
        <v>3625</v>
      </c>
      <c r="D644" s="1" t="s">
        <v>2463</v>
      </c>
      <c r="E644" s="1" t="s">
        <v>1727</v>
      </c>
      <c r="F644" s="1" t="s">
        <v>1728</v>
      </c>
      <c r="G644" s="1" t="s">
        <v>1772</v>
      </c>
      <c r="H644" s="1">
        <v>2008</v>
      </c>
      <c r="I644" s="1" t="s">
        <v>3626</v>
      </c>
      <c r="J644" s="1" t="s">
        <v>1731</v>
      </c>
      <c r="K644" s="1" t="s">
        <v>3627</v>
      </c>
      <c r="L644" s="1" t="s">
        <v>1731</v>
      </c>
      <c r="M644" s="1" t="s">
        <v>1733</v>
      </c>
      <c r="N644" s="1">
        <v>2972.31</v>
      </c>
      <c r="O644" s="1">
        <v>2972.31</v>
      </c>
      <c r="P644" s="1">
        <v>2975.71</v>
      </c>
      <c r="Q644" s="1"/>
      <c r="R644" s="1"/>
      <c r="S644" s="1"/>
      <c r="T644" s="1">
        <v>2972.31</v>
      </c>
      <c r="U644" s="1"/>
      <c r="V644" s="1"/>
      <c r="W644" s="1"/>
      <c r="X644" s="1" t="s">
        <v>1734</v>
      </c>
    </row>
    <row r="645" spans="1:24">
      <c r="A645" s="1">
        <v>644</v>
      </c>
      <c r="B645" s="1" t="s">
        <v>3628</v>
      </c>
      <c r="C645" s="1" t="s">
        <v>3629</v>
      </c>
      <c r="D645" s="1" t="s">
        <v>2463</v>
      </c>
      <c r="E645" s="1" t="s">
        <v>1727</v>
      </c>
      <c r="F645" s="1" t="s">
        <v>1728</v>
      </c>
      <c r="G645" s="1" t="s">
        <v>1772</v>
      </c>
      <c r="H645" s="1">
        <v>1984</v>
      </c>
      <c r="I645" s="1" t="s">
        <v>3630</v>
      </c>
      <c r="J645" s="1" t="s">
        <v>1731</v>
      </c>
      <c r="K645" s="1" t="s">
        <v>3631</v>
      </c>
      <c r="L645" s="1" t="s">
        <v>1731</v>
      </c>
      <c r="M645" s="1" t="s">
        <v>1733</v>
      </c>
      <c r="N645" s="1">
        <v>28886.81</v>
      </c>
      <c r="O645" s="1">
        <v>28886.81</v>
      </c>
      <c r="P645" s="1">
        <v>0</v>
      </c>
      <c r="Q645" s="1"/>
      <c r="R645" s="1"/>
      <c r="S645" s="1"/>
      <c r="T645" s="1">
        <v>28886.81</v>
      </c>
      <c r="U645" s="1"/>
      <c r="V645" s="1"/>
      <c r="W645" s="1"/>
      <c r="X645" s="1" t="s">
        <v>1734</v>
      </c>
    </row>
    <row r="646" spans="1:24">
      <c r="A646" s="1">
        <v>645</v>
      </c>
      <c r="B646" s="1" t="s">
        <v>3632</v>
      </c>
      <c r="C646" s="1" t="s">
        <v>3633</v>
      </c>
      <c r="D646" s="1" t="s">
        <v>2463</v>
      </c>
      <c r="E646" s="1" t="s">
        <v>1727</v>
      </c>
      <c r="F646" s="1" t="s">
        <v>1728</v>
      </c>
      <c r="G646" s="1" t="s">
        <v>1772</v>
      </c>
      <c r="H646" s="1">
        <v>2008</v>
      </c>
      <c r="I646" s="1" t="s">
        <v>3626</v>
      </c>
      <c r="J646" s="1" t="s">
        <v>1731</v>
      </c>
      <c r="K646" s="1" t="s">
        <v>3634</v>
      </c>
      <c r="L646" s="1" t="s">
        <v>1731</v>
      </c>
      <c r="M646" s="1" t="s">
        <v>1733</v>
      </c>
      <c r="N646" s="1">
        <v>3233.06</v>
      </c>
      <c r="O646" s="1">
        <v>3233.06</v>
      </c>
      <c r="P646" s="1">
        <v>3235.47</v>
      </c>
      <c r="Q646" s="1"/>
      <c r="R646" s="1"/>
      <c r="S646" s="1"/>
      <c r="T646" s="1">
        <v>3233.06</v>
      </c>
      <c r="U646" s="1"/>
      <c r="V646" s="1"/>
      <c r="W646" s="1"/>
      <c r="X646" s="1" t="s">
        <v>1734</v>
      </c>
    </row>
    <row r="647" spans="1:24">
      <c r="A647" s="1">
        <v>646</v>
      </c>
      <c r="B647" s="1" t="s">
        <v>3635</v>
      </c>
      <c r="C647" s="1" t="s">
        <v>3636</v>
      </c>
      <c r="D647" s="1" t="s">
        <v>2463</v>
      </c>
      <c r="E647" s="1" t="s">
        <v>2479</v>
      </c>
      <c r="F647" s="1" t="s">
        <v>1858</v>
      </c>
      <c r="G647" s="1" t="s">
        <v>1772</v>
      </c>
      <c r="H647" s="1">
        <v>2010</v>
      </c>
      <c r="I647" s="1" t="s">
        <v>3637</v>
      </c>
      <c r="J647" s="1" t="s">
        <v>1731</v>
      </c>
      <c r="K647" s="1" t="s">
        <v>3638</v>
      </c>
      <c r="L647" s="1" t="s">
        <v>1741</v>
      </c>
      <c r="M647" s="1" t="s">
        <v>1733</v>
      </c>
      <c r="N647" s="1">
        <v>10193.780000000001</v>
      </c>
      <c r="O647" s="1">
        <v>10193.780000000001</v>
      </c>
      <c r="P647" s="1">
        <v>10191.629999999999</v>
      </c>
      <c r="Q647" s="1"/>
      <c r="R647" s="1"/>
      <c r="S647" s="1"/>
      <c r="T647" s="1">
        <v>10193.780000000001</v>
      </c>
      <c r="U647" s="1"/>
      <c r="V647" s="1"/>
      <c r="W647" s="1"/>
      <c r="X647" s="1" t="s">
        <v>1827</v>
      </c>
    </row>
    <row r="648" spans="1:24">
      <c r="A648" s="1">
        <v>647</v>
      </c>
      <c r="B648" s="1" t="s">
        <v>3639</v>
      </c>
      <c r="C648" s="1" t="s">
        <v>3640</v>
      </c>
      <c r="D648" s="1" t="s">
        <v>2463</v>
      </c>
      <c r="E648" s="1" t="s">
        <v>2479</v>
      </c>
      <c r="F648" s="1" t="s">
        <v>1858</v>
      </c>
      <c r="G648" s="1" t="s">
        <v>1729</v>
      </c>
      <c r="H648" s="1">
        <v>1980</v>
      </c>
      <c r="I648" s="1" t="s">
        <v>3641</v>
      </c>
      <c r="J648" s="1" t="s">
        <v>1731</v>
      </c>
      <c r="K648" s="1" t="s">
        <v>3642</v>
      </c>
      <c r="L648" s="1" t="s">
        <v>1741</v>
      </c>
      <c r="M648" s="1" t="s">
        <v>1733</v>
      </c>
      <c r="N648" s="1">
        <v>1330.35</v>
      </c>
      <c r="O648" s="1">
        <v>1330.35</v>
      </c>
      <c r="P648" s="1">
        <v>1330</v>
      </c>
      <c r="Q648" s="1"/>
      <c r="R648" s="1"/>
      <c r="S648" s="1"/>
      <c r="T648" s="1">
        <v>1330.35</v>
      </c>
      <c r="U648" s="1"/>
      <c r="V648" s="1"/>
      <c r="W648" s="1"/>
      <c r="X648" s="1" t="s">
        <v>1827</v>
      </c>
    </row>
    <row r="649" spans="1:24">
      <c r="A649" s="1">
        <v>648</v>
      </c>
      <c r="B649" s="1" t="s">
        <v>3643</v>
      </c>
      <c r="C649" s="1" t="s">
        <v>3644</v>
      </c>
      <c r="D649" s="1" t="s">
        <v>2463</v>
      </c>
      <c r="E649" s="1" t="s">
        <v>2184</v>
      </c>
      <c r="F649" s="1" t="s">
        <v>1851</v>
      </c>
      <c r="G649" s="1" t="s">
        <v>1729</v>
      </c>
      <c r="H649" s="1">
        <v>1983</v>
      </c>
      <c r="I649" s="1" t="s">
        <v>3645</v>
      </c>
      <c r="J649" s="1" t="s">
        <v>1731</v>
      </c>
      <c r="K649" s="1" t="s">
        <v>3646</v>
      </c>
      <c r="L649" s="1" t="s">
        <v>1741</v>
      </c>
      <c r="M649" s="1" t="s">
        <v>1733</v>
      </c>
      <c r="N649" s="1">
        <v>7853.69</v>
      </c>
      <c r="O649" s="1">
        <v>7853.69</v>
      </c>
      <c r="P649" s="1">
        <v>7672</v>
      </c>
      <c r="Q649" s="1"/>
      <c r="R649" s="1"/>
      <c r="S649" s="1"/>
      <c r="T649" s="1">
        <v>7853.69</v>
      </c>
      <c r="U649" s="1"/>
      <c r="V649" s="1"/>
      <c r="W649" s="1"/>
      <c r="X649" s="1" t="s">
        <v>1827</v>
      </c>
    </row>
    <row r="650" spans="1:24">
      <c r="A650" s="1">
        <v>649</v>
      </c>
      <c r="B650" s="1" t="s">
        <v>3647</v>
      </c>
      <c r="C650" s="1" t="s">
        <v>3648</v>
      </c>
      <c r="D650" s="1" t="s">
        <v>2463</v>
      </c>
      <c r="E650" s="1" t="s">
        <v>2479</v>
      </c>
      <c r="F650" s="1" t="s">
        <v>1858</v>
      </c>
      <c r="G650" s="1" t="s">
        <v>1729</v>
      </c>
      <c r="H650" s="1">
        <v>2009</v>
      </c>
      <c r="I650" s="1" t="s">
        <v>3649</v>
      </c>
      <c r="J650" s="1" t="s">
        <v>3650</v>
      </c>
      <c r="K650" s="1" t="s">
        <v>3651</v>
      </c>
      <c r="L650" s="1" t="s">
        <v>1741</v>
      </c>
      <c r="M650" s="1" t="s">
        <v>1733</v>
      </c>
      <c r="N650" s="1">
        <v>83907.54</v>
      </c>
      <c r="O650" s="1">
        <v>83776.44</v>
      </c>
      <c r="P650" s="1">
        <v>90000</v>
      </c>
      <c r="Q650" s="1"/>
      <c r="R650" s="1"/>
      <c r="S650" s="1"/>
      <c r="T650" s="1">
        <v>83776.44</v>
      </c>
      <c r="U650" s="1"/>
      <c r="V650" s="1"/>
      <c r="W650" s="1">
        <v>128.99</v>
      </c>
      <c r="X650" s="1" t="s">
        <v>1827</v>
      </c>
    </row>
    <row r="651" spans="1:24">
      <c r="A651" s="1">
        <v>650</v>
      </c>
      <c r="B651" s="1" t="s">
        <v>3652</v>
      </c>
      <c r="C651" s="1" t="s">
        <v>3653</v>
      </c>
      <c r="D651" s="1" t="s">
        <v>2463</v>
      </c>
      <c r="E651" s="1" t="s">
        <v>2479</v>
      </c>
      <c r="F651" s="1" t="s">
        <v>1858</v>
      </c>
      <c r="G651" s="1" t="s">
        <v>1729</v>
      </c>
      <c r="H651" s="1">
        <v>2004</v>
      </c>
      <c r="I651" s="1" t="s">
        <v>3654</v>
      </c>
      <c r="J651" s="1" t="s">
        <v>1731</v>
      </c>
      <c r="K651" s="1" t="s">
        <v>3655</v>
      </c>
      <c r="L651" s="1" t="s">
        <v>1741</v>
      </c>
      <c r="M651" s="1" t="s">
        <v>1733</v>
      </c>
      <c r="N651" s="1">
        <v>1134.1500000000001</v>
      </c>
      <c r="O651" s="1">
        <v>1134.1500000000001</v>
      </c>
      <c r="P651" s="1">
        <v>1133.26</v>
      </c>
      <c r="Q651" s="1"/>
      <c r="R651" s="1"/>
      <c r="S651" s="1"/>
      <c r="T651" s="1">
        <v>1134.1500000000001</v>
      </c>
      <c r="U651" s="1"/>
      <c r="V651" s="1"/>
      <c r="W651" s="1"/>
      <c r="X651" s="1" t="s">
        <v>1827</v>
      </c>
    </row>
    <row r="652" spans="1:24">
      <c r="A652" s="1">
        <v>651</v>
      </c>
      <c r="B652" s="1" t="s">
        <v>3656</v>
      </c>
      <c r="C652" s="1" t="s">
        <v>3657</v>
      </c>
      <c r="D652" s="1" t="s">
        <v>2463</v>
      </c>
      <c r="E652" s="1" t="s">
        <v>2479</v>
      </c>
      <c r="F652" s="1" t="s">
        <v>1858</v>
      </c>
      <c r="G652" s="1" t="s">
        <v>1729</v>
      </c>
      <c r="H652" s="1">
        <v>2003</v>
      </c>
      <c r="I652" s="1" t="s">
        <v>3658</v>
      </c>
      <c r="J652" s="1" t="s">
        <v>1731</v>
      </c>
      <c r="K652" s="1" t="s">
        <v>3659</v>
      </c>
      <c r="L652" s="1" t="s">
        <v>1731</v>
      </c>
      <c r="M652" s="1" t="s">
        <v>1733</v>
      </c>
      <c r="N652" s="1">
        <v>626.09</v>
      </c>
      <c r="O652" s="1">
        <v>626.09</v>
      </c>
      <c r="P652" s="1">
        <v>612</v>
      </c>
      <c r="Q652" s="1"/>
      <c r="R652" s="1"/>
      <c r="S652" s="1"/>
      <c r="T652" s="1">
        <v>626.09</v>
      </c>
      <c r="U652" s="1"/>
      <c r="V652" s="1"/>
      <c r="W652" s="1"/>
      <c r="X652" s="1" t="s">
        <v>1827</v>
      </c>
    </row>
    <row r="653" spans="1:24">
      <c r="A653" s="1">
        <v>652</v>
      </c>
      <c r="B653" s="1" t="s">
        <v>3660</v>
      </c>
      <c r="C653" s="1" t="s">
        <v>3661</v>
      </c>
      <c r="D653" s="1" t="s">
        <v>2463</v>
      </c>
      <c r="E653" s="1" t="s">
        <v>2479</v>
      </c>
      <c r="F653" s="1" t="s">
        <v>1858</v>
      </c>
      <c r="G653" s="1" t="s">
        <v>1729</v>
      </c>
      <c r="H653" s="1">
        <v>2003</v>
      </c>
      <c r="I653" s="1" t="s">
        <v>3662</v>
      </c>
      <c r="J653" s="1" t="s">
        <v>1731</v>
      </c>
      <c r="K653" s="1" t="s">
        <v>3663</v>
      </c>
      <c r="L653" s="1" t="s">
        <v>1741</v>
      </c>
      <c r="M653" s="1" t="s">
        <v>1733</v>
      </c>
      <c r="N653" s="1">
        <v>724.97</v>
      </c>
      <c r="O653" s="1">
        <v>724.97</v>
      </c>
      <c r="P653" s="1">
        <v>741</v>
      </c>
      <c r="Q653" s="1"/>
      <c r="R653" s="1"/>
      <c r="S653" s="1"/>
      <c r="T653" s="1">
        <v>724.97</v>
      </c>
      <c r="U653" s="1"/>
      <c r="V653" s="1"/>
      <c r="W653" s="1"/>
      <c r="X653" s="1" t="s">
        <v>1827</v>
      </c>
    </row>
    <row r="654" spans="1:24">
      <c r="A654" s="1">
        <v>653</v>
      </c>
      <c r="B654" s="1" t="s">
        <v>3664</v>
      </c>
      <c r="C654" s="1" t="s">
        <v>3665</v>
      </c>
      <c r="D654" s="1" t="s">
        <v>2463</v>
      </c>
      <c r="E654" s="1" t="s">
        <v>2479</v>
      </c>
      <c r="F654" s="1" t="s">
        <v>1858</v>
      </c>
      <c r="G654" s="1" t="s">
        <v>1729</v>
      </c>
      <c r="H654" s="1">
        <v>2005</v>
      </c>
      <c r="I654" s="1" t="s">
        <v>3666</v>
      </c>
      <c r="J654" s="1" t="s">
        <v>1731</v>
      </c>
      <c r="K654" s="1" t="s">
        <v>3667</v>
      </c>
      <c r="L654" s="1" t="s">
        <v>1741</v>
      </c>
      <c r="M654" s="1" t="s">
        <v>1733</v>
      </c>
      <c r="N654" s="1">
        <v>6666.39</v>
      </c>
      <c r="O654" s="1">
        <v>6638.06</v>
      </c>
      <c r="P654" s="1">
        <v>6667</v>
      </c>
      <c r="Q654" s="1"/>
      <c r="R654" s="1"/>
      <c r="S654" s="1"/>
      <c r="T654" s="1">
        <v>6638.06</v>
      </c>
      <c r="U654" s="1"/>
      <c r="V654" s="1"/>
      <c r="W654" s="1">
        <v>28.34</v>
      </c>
      <c r="X654" s="1" t="s">
        <v>1827</v>
      </c>
    </row>
    <row r="655" spans="1:24">
      <c r="A655" s="1">
        <v>654</v>
      </c>
      <c r="B655" s="1" t="s">
        <v>3668</v>
      </c>
      <c r="C655" s="1" t="s">
        <v>3669</v>
      </c>
      <c r="D655" s="1" t="s">
        <v>2463</v>
      </c>
      <c r="E655" s="1" t="s">
        <v>2184</v>
      </c>
      <c r="F655" s="1" t="s">
        <v>1851</v>
      </c>
      <c r="G655" s="1" t="s">
        <v>1729</v>
      </c>
      <c r="H655" s="1">
        <v>1977</v>
      </c>
      <c r="I655" s="1" t="s">
        <v>3670</v>
      </c>
      <c r="J655" s="1" t="s">
        <v>1731</v>
      </c>
      <c r="K655" s="1" t="s">
        <v>3671</v>
      </c>
      <c r="L655" s="1" t="s">
        <v>1741</v>
      </c>
      <c r="M655" s="1" t="s">
        <v>1733</v>
      </c>
      <c r="N655" s="1">
        <v>5067.17</v>
      </c>
      <c r="O655" s="1">
        <v>5067.17</v>
      </c>
      <c r="P655" s="1">
        <v>5043</v>
      </c>
      <c r="Q655" s="1"/>
      <c r="R655" s="1"/>
      <c r="S655" s="1"/>
      <c r="T655" s="1">
        <v>5067.17</v>
      </c>
      <c r="U655" s="1"/>
      <c r="V655" s="1"/>
      <c r="W655" s="1"/>
      <c r="X655" s="1" t="s">
        <v>1827</v>
      </c>
    </row>
    <row r="656" spans="1:24">
      <c r="A656" s="1">
        <v>655</v>
      </c>
      <c r="B656" s="1" t="s">
        <v>3672</v>
      </c>
      <c r="C656" s="1" t="s">
        <v>3673</v>
      </c>
      <c r="D656" s="1" t="s">
        <v>2463</v>
      </c>
      <c r="E656" s="1" t="s">
        <v>2479</v>
      </c>
      <c r="F656" s="1" t="s">
        <v>1858</v>
      </c>
      <c r="G656" s="1" t="s">
        <v>1729</v>
      </c>
      <c r="H656" s="1">
        <v>2007</v>
      </c>
      <c r="I656" s="1" t="s">
        <v>3674</v>
      </c>
      <c r="J656" s="1" t="s">
        <v>1731</v>
      </c>
      <c r="K656" s="1" t="s">
        <v>1865</v>
      </c>
      <c r="L656" s="1" t="s">
        <v>1731</v>
      </c>
      <c r="M656" s="1" t="s">
        <v>1733</v>
      </c>
      <c r="N656" s="1">
        <v>1540.04</v>
      </c>
      <c r="O656" s="1">
        <v>1490.62</v>
      </c>
      <c r="P656" s="1">
        <v>1532</v>
      </c>
      <c r="Q656" s="1"/>
      <c r="R656" s="1"/>
      <c r="S656" s="1"/>
      <c r="T656" s="1">
        <v>1490.62</v>
      </c>
      <c r="U656" s="1"/>
      <c r="V656" s="1"/>
      <c r="W656" s="1">
        <v>49.41</v>
      </c>
      <c r="X656" s="1" t="s">
        <v>1827</v>
      </c>
    </row>
    <row r="657" spans="1:24">
      <c r="A657" s="1">
        <v>656</v>
      </c>
      <c r="B657" s="1" t="s">
        <v>3675</v>
      </c>
      <c r="C657" s="1" t="s">
        <v>3676</v>
      </c>
      <c r="D657" s="1" t="s">
        <v>2463</v>
      </c>
      <c r="E657" s="1" t="s">
        <v>2479</v>
      </c>
      <c r="F657" s="1" t="s">
        <v>1858</v>
      </c>
      <c r="G657" s="1" t="s">
        <v>1794</v>
      </c>
      <c r="H657" s="1">
        <v>1947</v>
      </c>
      <c r="I657" s="1" t="s">
        <v>3677</v>
      </c>
      <c r="J657" s="1" t="s">
        <v>3678</v>
      </c>
      <c r="K657" s="1" t="s">
        <v>3679</v>
      </c>
      <c r="L657" s="1" t="s">
        <v>1741</v>
      </c>
      <c r="M657" s="1" t="s">
        <v>1733</v>
      </c>
      <c r="N657" s="1">
        <v>16766.84</v>
      </c>
      <c r="O657" s="1">
        <v>33495.660000000003</v>
      </c>
      <c r="P657" s="1">
        <v>17617.5</v>
      </c>
      <c r="Q657" s="1"/>
      <c r="R657" s="1"/>
      <c r="S657" s="1"/>
      <c r="T657" s="1">
        <v>33495.660000000003</v>
      </c>
      <c r="U657" s="1"/>
      <c r="V657" s="1"/>
      <c r="W657" s="1"/>
      <c r="X657" s="1" t="s">
        <v>1827</v>
      </c>
    </row>
    <row r="658" spans="1:24">
      <c r="A658" s="1">
        <v>657</v>
      </c>
      <c r="B658" s="1" t="s">
        <v>3680</v>
      </c>
      <c r="C658" s="1" t="s">
        <v>3681</v>
      </c>
      <c r="D658" s="1" t="s">
        <v>2463</v>
      </c>
      <c r="E658" s="1" t="s">
        <v>2479</v>
      </c>
      <c r="F658" s="1" t="s">
        <v>1858</v>
      </c>
      <c r="G658" s="1" t="s">
        <v>1794</v>
      </c>
      <c r="H658" s="1">
        <v>1998</v>
      </c>
      <c r="I658" s="1" t="s">
        <v>3682</v>
      </c>
      <c r="J658" s="1" t="s">
        <v>3683</v>
      </c>
      <c r="K658" s="1" t="s">
        <v>3684</v>
      </c>
      <c r="L658" s="1" t="s">
        <v>1741</v>
      </c>
      <c r="M658" s="1" t="s">
        <v>2372</v>
      </c>
      <c r="N658" s="1">
        <v>2450</v>
      </c>
      <c r="O658" s="1">
        <v>0</v>
      </c>
      <c r="P658" s="1">
        <v>2450</v>
      </c>
      <c r="Q658" s="1"/>
      <c r="R658" s="1"/>
      <c r="S658" s="1"/>
      <c r="T658" s="1"/>
      <c r="U658" s="1"/>
      <c r="V658" s="1"/>
      <c r="W658" s="1"/>
      <c r="X658" s="1" t="s">
        <v>1827</v>
      </c>
    </row>
    <row r="659" spans="1:24">
      <c r="A659" s="1">
        <v>658</v>
      </c>
      <c r="B659" s="1" t="s">
        <v>3685</v>
      </c>
      <c r="C659" s="1" t="s">
        <v>3686</v>
      </c>
      <c r="D659" s="1" t="s">
        <v>2463</v>
      </c>
      <c r="E659" s="1" t="s">
        <v>2479</v>
      </c>
      <c r="F659" s="1" t="s">
        <v>1858</v>
      </c>
      <c r="G659" s="1" t="s">
        <v>1794</v>
      </c>
      <c r="H659" s="1">
        <v>1975</v>
      </c>
      <c r="I659" s="1" t="s">
        <v>3687</v>
      </c>
      <c r="J659" s="1" t="s">
        <v>3688</v>
      </c>
      <c r="K659" s="1" t="s">
        <v>3689</v>
      </c>
      <c r="L659" s="1" t="s">
        <v>1741</v>
      </c>
      <c r="M659" s="1" t="s">
        <v>1733</v>
      </c>
      <c r="N659" s="1">
        <v>1609.18</v>
      </c>
      <c r="O659" s="1">
        <v>1609.18</v>
      </c>
      <c r="P659" s="1">
        <v>276</v>
      </c>
      <c r="Q659" s="1"/>
      <c r="R659" s="1"/>
      <c r="S659" s="1"/>
      <c r="T659" s="1"/>
      <c r="U659" s="1">
        <v>1609.18</v>
      </c>
      <c r="V659" s="1"/>
      <c r="W659" s="1"/>
      <c r="X659" s="1" t="s">
        <v>1827</v>
      </c>
    </row>
    <row r="660" spans="1:24">
      <c r="A660" s="1">
        <v>659</v>
      </c>
      <c r="B660" s="1" t="s">
        <v>3690</v>
      </c>
      <c r="C660" s="1" t="s">
        <v>3691</v>
      </c>
      <c r="D660" s="1" t="s">
        <v>2463</v>
      </c>
      <c r="E660" s="1" t="s">
        <v>2479</v>
      </c>
      <c r="F660" s="1" t="s">
        <v>1858</v>
      </c>
      <c r="G660" s="1" t="s">
        <v>1794</v>
      </c>
      <c r="H660" s="1">
        <v>2002</v>
      </c>
      <c r="I660" s="1" t="s">
        <v>3692</v>
      </c>
      <c r="J660" s="1" t="s">
        <v>1731</v>
      </c>
      <c r="K660" s="1" t="s">
        <v>3693</v>
      </c>
      <c r="L660" s="1" t="s">
        <v>1741</v>
      </c>
      <c r="M660" s="1" t="s">
        <v>1733</v>
      </c>
      <c r="N660" s="1">
        <v>1000.97</v>
      </c>
      <c r="O660" s="1">
        <v>965.97</v>
      </c>
      <c r="P660" s="1">
        <v>1000</v>
      </c>
      <c r="Q660" s="1"/>
      <c r="R660" s="1"/>
      <c r="S660" s="1"/>
      <c r="T660" s="1">
        <v>965.97</v>
      </c>
      <c r="U660" s="1"/>
      <c r="V660" s="1"/>
      <c r="W660" s="1">
        <v>38.880000000000003</v>
      </c>
      <c r="X660" s="1" t="s">
        <v>1827</v>
      </c>
    </row>
    <row r="661" spans="1:24">
      <c r="A661" s="1">
        <v>660</v>
      </c>
      <c r="B661" s="1" t="s">
        <v>3694</v>
      </c>
      <c r="C661" s="1" t="s">
        <v>3695</v>
      </c>
      <c r="D661" s="1" t="s">
        <v>2463</v>
      </c>
      <c r="E661" s="1" t="s">
        <v>1727</v>
      </c>
      <c r="F661" s="1" t="s">
        <v>1728</v>
      </c>
      <c r="G661" s="1" t="s">
        <v>1794</v>
      </c>
      <c r="H661" s="1">
        <v>2005</v>
      </c>
      <c r="I661" s="1" t="s">
        <v>3696</v>
      </c>
      <c r="J661" s="1" t="s">
        <v>1731</v>
      </c>
      <c r="K661" s="1" t="s">
        <v>3697</v>
      </c>
      <c r="L661" s="1" t="s">
        <v>1741</v>
      </c>
      <c r="M661" s="1" t="s">
        <v>1733</v>
      </c>
      <c r="N661" s="1">
        <v>22849.439999999999</v>
      </c>
      <c r="O661" s="1">
        <v>22849.439999999999</v>
      </c>
      <c r="P661" s="1">
        <v>22826.39</v>
      </c>
      <c r="Q661" s="1"/>
      <c r="R661" s="1"/>
      <c r="S661" s="1"/>
      <c r="T661" s="1"/>
      <c r="U661" s="1">
        <v>22849.439999999999</v>
      </c>
      <c r="V661" s="1"/>
      <c r="W661" s="1"/>
      <c r="X661" s="1" t="s">
        <v>1734</v>
      </c>
    </row>
    <row r="662" spans="1:24">
      <c r="A662" s="1">
        <v>661</v>
      </c>
      <c r="B662" s="1" t="s">
        <v>3698</v>
      </c>
      <c r="C662" s="1" t="s">
        <v>3699</v>
      </c>
      <c r="D662" s="1" t="s">
        <v>2463</v>
      </c>
      <c r="E662" s="1" t="s">
        <v>1727</v>
      </c>
      <c r="F662" s="1" t="s">
        <v>1728</v>
      </c>
      <c r="G662" s="1" t="s">
        <v>1794</v>
      </c>
      <c r="H662" s="1">
        <v>1998</v>
      </c>
      <c r="I662" s="1" t="s">
        <v>3700</v>
      </c>
      <c r="J662" s="1" t="s">
        <v>1731</v>
      </c>
      <c r="K662" s="1" t="s">
        <v>3701</v>
      </c>
      <c r="L662" s="1" t="s">
        <v>1741</v>
      </c>
      <c r="M662" s="1" t="s">
        <v>1733</v>
      </c>
      <c r="N662" s="1">
        <v>137041.29999999999</v>
      </c>
      <c r="O662" s="1">
        <v>137041.29999999999</v>
      </c>
      <c r="P662" s="1">
        <v>136935</v>
      </c>
      <c r="Q662" s="1"/>
      <c r="R662" s="1"/>
      <c r="S662" s="1"/>
      <c r="T662" s="1">
        <v>14521.68</v>
      </c>
      <c r="U662" s="1">
        <v>122519.6</v>
      </c>
      <c r="V662" s="1"/>
      <c r="W662" s="1"/>
      <c r="X662" s="1" t="s">
        <v>1734</v>
      </c>
    </row>
    <row r="663" spans="1:24">
      <c r="A663" s="1">
        <v>662</v>
      </c>
      <c r="B663" s="1" t="s">
        <v>3702</v>
      </c>
      <c r="C663" s="1" t="s">
        <v>3703</v>
      </c>
      <c r="D663" s="1" t="s">
        <v>2463</v>
      </c>
      <c r="E663" s="1" t="s">
        <v>2184</v>
      </c>
      <c r="F663" s="1" t="s">
        <v>1851</v>
      </c>
      <c r="G663" s="1" t="s">
        <v>1794</v>
      </c>
      <c r="H663" s="1">
        <v>1975</v>
      </c>
      <c r="I663" s="1" t="s">
        <v>3704</v>
      </c>
      <c r="J663" s="1" t="s">
        <v>1731</v>
      </c>
      <c r="K663" s="1" t="s">
        <v>3705</v>
      </c>
      <c r="L663" s="1" t="s">
        <v>1731</v>
      </c>
      <c r="M663" s="1" t="s">
        <v>1733</v>
      </c>
      <c r="N663" s="1">
        <v>4973.6099999999997</v>
      </c>
      <c r="O663" s="1">
        <v>4973.6099999999997</v>
      </c>
      <c r="P663" s="1">
        <v>5161</v>
      </c>
      <c r="Q663" s="1"/>
      <c r="R663" s="1"/>
      <c r="S663" s="1"/>
      <c r="T663" s="1"/>
      <c r="U663" s="1">
        <v>4973.6099999999997</v>
      </c>
      <c r="V663" s="1"/>
      <c r="W663" s="1"/>
      <c r="X663" s="1" t="s">
        <v>1827</v>
      </c>
    </row>
    <row r="664" spans="1:24">
      <c r="A664" s="1">
        <v>663</v>
      </c>
      <c r="B664" s="1" t="s">
        <v>3706</v>
      </c>
      <c r="C664" s="1" t="s">
        <v>3707</v>
      </c>
      <c r="D664" s="1" t="s">
        <v>2463</v>
      </c>
      <c r="E664" s="1" t="s">
        <v>2479</v>
      </c>
      <c r="F664" s="1" t="s">
        <v>1858</v>
      </c>
      <c r="G664" s="1" t="s">
        <v>1794</v>
      </c>
      <c r="H664" s="1">
        <v>1991</v>
      </c>
      <c r="I664" s="1" t="s">
        <v>3708</v>
      </c>
      <c r="J664" s="1" t="s">
        <v>1731</v>
      </c>
      <c r="K664" s="1" t="s">
        <v>3709</v>
      </c>
      <c r="L664" s="1" t="s">
        <v>1741</v>
      </c>
      <c r="M664" s="1" t="s">
        <v>1733</v>
      </c>
      <c r="N664" s="1">
        <v>6021.5</v>
      </c>
      <c r="O664" s="1">
        <v>6021.5</v>
      </c>
      <c r="P664" s="1">
        <v>5553</v>
      </c>
      <c r="Q664" s="1"/>
      <c r="R664" s="1"/>
      <c r="S664" s="1"/>
      <c r="T664" s="1"/>
      <c r="U664" s="1">
        <v>6021.5</v>
      </c>
      <c r="V664" s="1"/>
      <c r="W664" s="1"/>
      <c r="X664" s="1" t="s">
        <v>1827</v>
      </c>
    </row>
    <row r="665" spans="1:24">
      <c r="A665" s="1">
        <v>664</v>
      </c>
      <c r="B665" s="1" t="s">
        <v>3710</v>
      </c>
      <c r="C665" s="1" t="s">
        <v>3711</v>
      </c>
      <c r="D665" s="1" t="s">
        <v>2463</v>
      </c>
      <c r="E665" s="1" t="s">
        <v>1850</v>
      </c>
      <c r="F665" s="1" t="s">
        <v>1851</v>
      </c>
      <c r="G665" s="1" t="s">
        <v>1794</v>
      </c>
      <c r="H665" s="1">
        <v>1997</v>
      </c>
      <c r="I665" s="1" t="s">
        <v>3712</v>
      </c>
      <c r="J665" s="1" t="s">
        <v>1731</v>
      </c>
      <c r="K665" s="1" t="s">
        <v>3713</v>
      </c>
      <c r="L665" s="1" t="s">
        <v>1741</v>
      </c>
      <c r="M665" s="1" t="s">
        <v>1733</v>
      </c>
      <c r="N665" s="1">
        <v>6041.4</v>
      </c>
      <c r="O665" s="1">
        <v>6041.4</v>
      </c>
      <c r="P665" s="1">
        <v>5882</v>
      </c>
      <c r="Q665" s="1"/>
      <c r="R665" s="1"/>
      <c r="S665" s="1"/>
      <c r="T665" s="1">
        <v>6041.4</v>
      </c>
      <c r="U665" s="1"/>
      <c r="V665" s="1"/>
      <c r="W665" s="1"/>
      <c r="X665" s="1" t="s">
        <v>1827</v>
      </c>
    </row>
    <row r="666" spans="1:24">
      <c r="A666" s="1">
        <v>665</v>
      </c>
      <c r="B666" s="1" t="s">
        <v>3714</v>
      </c>
      <c r="C666" s="1" t="s">
        <v>3715</v>
      </c>
      <c r="D666" s="1" t="s">
        <v>2463</v>
      </c>
      <c r="E666" s="1" t="s">
        <v>1727</v>
      </c>
      <c r="F666" s="1" t="s">
        <v>1728</v>
      </c>
      <c r="G666" s="1" t="s">
        <v>1794</v>
      </c>
      <c r="H666" s="1">
        <v>1997</v>
      </c>
      <c r="I666" s="1" t="s">
        <v>3716</v>
      </c>
      <c r="J666" s="1" t="s">
        <v>1731</v>
      </c>
      <c r="K666" s="1" t="s">
        <v>3717</v>
      </c>
      <c r="L666" s="1" t="s">
        <v>1741</v>
      </c>
      <c r="M666" s="1" t="s">
        <v>2372</v>
      </c>
      <c r="N666" s="1">
        <v>52355</v>
      </c>
      <c r="O666" s="1">
        <v>0</v>
      </c>
      <c r="P666" s="1">
        <v>52355</v>
      </c>
      <c r="Q666" s="1"/>
      <c r="R666" s="1"/>
      <c r="S666" s="1"/>
      <c r="T666" s="1"/>
      <c r="U666" s="1"/>
      <c r="V666" s="1"/>
      <c r="W666" s="1"/>
      <c r="X666" s="1" t="s">
        <v>1734</v>
      </c>
    </row>
    <row r="667" spans="1:24">
      <c r="A667" s="1">
        <v>666</v>
      </c>
      <c r="B667" s="1" t="s">
        <v>3718</v>
      </c>
      <c r="C667" s="1" t="s">
        <v>3719</v>
      </c>
      <c r="D667" s="1" t="s">
        <v>2463</v>
      </c>
      <c r="E667" s="1" t="s">
        <v>2479</v>
      </c>
      <c r="F667" s="1" t="s">
        <v>1858</v>
      </c>
      <c r="G667" s="1" t="s">
        <v>1794</v>
      </c>
      <c r="H667" s="1">
        <v>1976</v>
      </c>
      <c r="I667" s="1" t="s">
        <v>3720</v>
      </c>
      <c r="J667" s="1" t="s">
        <v>3721</v>
      </c>
      <c r="K667" s="1" t="s">
        <v>3697</v>
      </c>
      <c r="L667" s="1" t="s">
        <v>1741</v>
      </c>
      <c r="M667" s="1" t="s">
        <v>1733</v>
      </c>
      <c r="N667" s="1">
        <v>14181.63</v>
      </c>
      <c r="O667" s="1">
        <v>37031.07</v>
      </c>
      <c r="P667" s="1">
        <v>17245</v>
      </c>
      <c r="Q667" s="1"/>
      <c r="R667" s="1"/>
      <c r="S667" s="1"/>
      <c r="T667" s="1"/>
      <c r="U667" s="1">
        <v>37031.07</v>
      </c>
      <c r="V667" s="1"/>
      <c r="W667" s="1"/>
      <c r="X667" s="1" t="s">
        <v>1827</v>
      </c>
    </row>
    <row r="668" spans="1:24">
      <c r="A668" s="1">
        <v>667</v>
      </c>
      <c r="B668" s="1" t="s">
        <v>3722</v>
      </c>
      <c r="C668" s="1" t="s">
        <v>3723</v>
      </c>
      <c r="D668" s="1" t="s">
        <v>2463</v>
      </c>
      <c r="E668" s="1" t="s">
        <v>2479</v>
      </c>
      <c r="F668" s="1" t="s">
        <v>1858</v>
      </c>
      <c r="G668" s="1" t="s">
        <v>1794</v>
      </c>
      <c r="H668" s="1">
        <v>1975</v>
      </c>
      <c r="I668" s="1" t="s">
        <v>3704</v>
      </c>
      <c r="J668" s="1" t="s">
        <v>1731</v>
      </c>
      <c r="K668" s="1" t="s">
        <v>3724</v>
      </c>
      <c r="L668" s="1" t="s">
        <v>1741</v>
      </c>
      <c r="M668" s="1" t="s">
        <v>2372</v>
      </c>
      <c r="N668" s="1">
        <v>415</v>
      </c>
      <c r="O668" s="1">
        <v>0</v>
      </c>
      <c r="P668" s="1">
        <v>415</v>
      </c>
      <c r="Q668" s="1"/>
      <c r="R668" s="1"/>
      <c r="S668" s="1"/>
      <c r="T668" s="1"/>
      <c r="U668" s="1"/>
      <c r="V668" s="1"/>
      <c r="W668" s="1"/>
      <c r="X668" s="1" t="s">
        <v>1827</v>
      </c>
    </row>
    <row r="669" spans="1:24">
      <c r="A669" s="1">
        <v>668</v>
      </c>
      <c r="B669" s="1" t="s">
        <v>3725</v>
      </c>
      <c r="C669" s="1" t="s">
        <v>3726</v>
      </c>
      <c r="D669" s="1" t="s">
        <v>2463</v>
      </c>
      <c r="E669" s="1" t="s">
        <v>2479</v>
      </c>
      <c r="F669" s="1" t="s">
        <v>1858</v>
      </c>
      <c r="G669" s="1" t="s">
        <v>1794</v>
      </c>
      <c r="H669" s="1">
        <v>2010</v>
      </c>
      <c r="I669" s="1" t="s">
        <v>3727</v>
      </c>
      <c r="J669" s="1" t="s">
        <v>3728</v>
      </c>
      <c r="K669" s="1" t="s">
        <v>3729</v>
      </c>
      <c r="L669" s="1" t="s">
        <v>1731</v>
      </c>
      <c r="M669" s="1" t="s">
        <v>1733</v>
      </c>
      <c r="N669" s="1">
        <v>1009.18</v>
      </c>
      <c r="O669" s="1">
        <v>2018.36</v>
      </c>
      <c r="P669" s="1">
        <v>1000</v>
      </c>
      <c r="Q669" s="1"/>
      <c r="R669" s="1"/>
      <c r="S669" s="1"/>
      <c r="T669" s="1">
        <v>1708.12</v>
      </c>
      <c r="U669" s="1">
        <v>310.24</v>
      </c>
      <c r="V669" s="1"/>
      <c r="W669" s="1"/>
      <c r="X669" s="1" t="s">
        <v>1827</v>
      </c>
    </row>
    <row r="670" spans="1:24">
      <c r="A670" s="1">
        <v>669</v>
      </c>
      <c r="B670" s="1" t="s">
        <v>3730</v>
      </c>
      <c r="C670" s="1" t="s">
        <v>3731</v>
      </c>
      <c r="D670" s="1" t="s">
        <v>2463</v>
      </c>
      <c r="E670" s="1" t="s">
        <v>2479</v>
      </c>
      <c r="F670" s="1" t="s">
        <v>1858</v>
      </c>
      <c r="G670" s="1" t="s">
        <v>1794</v>
      </c>
      <c r="H670" s="1">
        <v>1975</v>
      </c>
      <c r="I670" s="1" t="s">
        <v>3704</v>
      </c>
      <c r="J670" s="1" t="s">
        <v>1731</v>
      </c>
      <c r="K670" s="1" t="s">
        <v>3732</v>
      </c>
      <c r="L670" s="1" t="s">
        <v>1731</v>
      </c>
      <c r="M670" s="1" t="s">
        <v>1733</v>
      </c>
      <c r="N670" s="1">
        <v>3639.34</v>
      </c>
      <c r="O670" s="1">
        <v>3639.34</v>
      </c>
      <c r="P670" s="1">
        <v>3645</v>
      </c>
      <c r="Q670" s="1"/>
      <c r="R670" s="1"/>
      <c r="S670" s="1"/>
      <c r="T670" s="1"/>
      <c r="U670" s="1">
        <v>3639.34</v>
      </c>
      <c r="V670" s="1"/>
      <c r="W670" s="1"/>
      <c r="X670" s="1" t="s">
        <v>1827</v>
      </c>
    </row>
    <row r="671" spans="1:24">
      <c r="A671" s="1">
        <v>670</v>
      </c>
      <c r="B671" s="1" t="s">
        <v>3733</v>
      </c>
      <c r="C671" s="1" t="s">
        <v>3734</v>
      </c>
      <c r="D671" s="1" t="s">
        <v>2463</v>
      </c>
      <c r="E671" s="1" t="s">
        <v>2479</v>
      </c>
      <c r="F671" s="1" t="s">
        <v>1858</v>
      </c>
      <c r="G671" s="1" t="s">
        <v>1794</v>
      </c>
      <c r="H671" s="1">
        <v>2005</v>
      </c>
      <c r="I671" s="1" t="s">
        <v>3735</v>
      </c>
      <c r="J671" s="1" t="s">
        <v>1731</v>
      </c>
      <c r="K671" s="1" t="s">
        <v>3736</v>
      </c>
      <c r="L671" s="1" t="s">
        <v>1731</v>
      </c>
      <c r="M671" s="1" t="s">
        <v>2372</v>
      </c>
      <c r="N671" s="1">
        <v>1847.9</v>
      </c>
      <c r="O671" s="1">
        <v>0</v>
      </c>
      <c r="P671" s="1">
        <v>1847.9</v>
      </c>
      <c r="Q671" s="1"/>
      <c r="R671" s="1"/>
      <c r="S671" s="1"/>
      <c r="T671" s="1"/>
      <c r="U671" s="1"/>
      <c r="V671" s="1"/>
      <c r="W671" s="1"/>
      <c r="X671" s="1" t="s">
        <v>1827</v>
      </c>
    </row>
    <row r="672" spans="1:24">
      <c r="A672" s="1">
        <v>671</v>
      </c>
      <c r="B672" s="1" t="s">
        <v>3737</v>
      </c>
      <c r="C672" s="1" t="s">
        <v>3738</v>
      </c>
      <c r="D672" s="1" t="s">
        <v>2463</v>
      </c>
      <c r="E672" s="1" t="s">
        <v>2479</v>
      </c>
      <c r="F672" s="1" t="s">
        <v>1858</v>
      </c>
      <c r="G672" s="1" t="s">
        <v>1794</v>
      </c>
      <c r="H672" s="1">
        <v>1975</v>
      </c>
      <c r="I672" s="1" t="s">
        <v>3704</v>
      </c>
      <c r="J672" s="1" t="s">
        <v>1731</v>
      </c>
      <c r="K672" s="1" t="s">
        <v>3739</v>
      </c>
      <c r="L672" s="1" t="s">
        <v>1741</v>
      </c>
      <c r="M672" s="1" t="s">
        <v>2372</v>
      </c>
      <c r="N672" s="1">
        <v>4924</v>
      </c>
      <c r="O672" s="1">
        <v>0</v>
      </c>
      <c r="P672" s="1">
        <v>4924</v>
      </c>
      <c r="Q672" s="1"/>
      <c r="R672" s="1"/>
      <c r="S672" s="1"/>
      <c r="T672" s="1"/>
      <c r="U672" s="1"/>
      <c r="V672" s="1"/>
      <c r="W672" s="1"/>
      <c r="X672" s="1" t="s">
        <v>1827</v>
      </c>
    </row>
    <row r="673" spans="1:24">
      <c r="A673" s="1">
        <v>672</v>
      </c>
      <c r="B673" s="1" t="s">
        <v>3740</v>
      </c>
      <c r="C673" s="1" t="s">
        <v>3741</v>
      </c>
      <c r="D673" s="1" t="s">
        <v>2463</v>
      </c>
      <c r="E673" s="1" t="s">
        <v>2180</v>
      </c>
      <c r="F673" s="1" t="s">
        <v>1823</v>
      </c>
      <c r="G673" s="1" t="s">
        <v>1794</v>
      </c>
      <c r="H673" s="1">
        <v>2002</v>
      </c>
      <c r="I673" s="1" t="s">
        <v>3742</v>
      </c>
      <c r="J673" s="1" t="s">
        <v>1731</v>
      </c>
      <c r="K673" s="1" t="s">
        <v>3709</v>
      </c>
      <c r="L673" s="1" t="s">
        <v>1731</v>
      </c>
      <c r="M673" s="1" t="s">
        <v>1733</v>
      </c>
      <c r="N673" s="1">
        <v>2605.42</v>
      </c>
      <c r="O673" s="1">
        <v>2605.42</v>
      </c>
      <c r="P673" s="1">
        <v>2543.46</v>
      </c>
      <c r="Q673" s="1"/>
      <c r="R673" s="1"/>
      <c r="S673" s="1"/>
      <c r="T673" s="1"/>
      <c r="U673" s="1">
        <v>2605.42</v>
      </c>
      <c r="V673" s="1"/>
      <c r="W673" s="1"/>
      <c r="X673" s="1" t="s">
        <v>1827</v>
      </c>
    </row>
    <row r="674" spans="1:24">
      <c r="A674" s="1">
        <v>673</v>
      </c>
      <c r="B674" s="1" t="s">
        <v>3743</v>
      </c>
      <c r="C674" s="1" t="s">
        <v>3744</v>
      </c>
      <c r="D674" s="1" t="s">
        <v>2463</v>
      </c>
      <c r="E674" s="1" t="s">
        <v>2184</v>
      </c>
      <c r="F674" s="1" t="s">
        <v>1851</v>
      </c>
      <c r="G674" s="1" t="s">
        <v>1794</v>
      </c>
      <c r="H674" s="1">
        <v>1976</v>
      </c>
      <c r="I674" s="1" t="s">
        <v>3745</v>
      </c>
      <c r="J674" s="1" t="s">
        <v>1731</v>
      </c>
      <c r="K674" s="1" t="s">
        <v>3746</v>
      </c>
      <c r="L674" s="1" t="s">
        <v>1731</v>
      </c>
      <c r="M674" s="1" t="s">
        <v>1733</v>
      </c>
      <c r="N674" s="1">
        <v>351.6</v>
      </c>
      <c r="O674" s="1">
        <v>351.6</v>
      </c>
      <c r="P674" s="1">
        <v>351.42</v>
      </c>
      <c r="Q674" s="1"/>
      <c r="R674" s="1"/>
      <c r="S674" s="1"/>
      <c r="T674" s="1"/>
      <c r="U674" s="1">
        <v>351.6</v>
      </c>
      <c r="V674" s="1"/>
      <c r="W674" s="1"/>
      <c r="X674" s="1" t="s">
        <v>1827</v>
      </c>
    </row>
    <row r="675" spans="1:24">
      <c r="A675" s="1">
        <v>674</v>
      </c>
      <c r="B675" s="1" t="s">
        <v>3747</v>
      </c>
      <c r="C675" s="1" t="s">
        <v>3748</v>
      </c>
      <c r="D675" s="1" t="s">
        <v>2463</v>
      </c>
      <c r="E675" s="1" t="s">
        <v>2184</v>
      </c>
      <c r="F675" s="1" t="s">
        <v>1851</v>
      </c>
      <c r="G675" s="1" t="s">
        <v>1794</v>
      </c>
      <c r="H675" s="1">
        <v>2012</v>
      </c>
      <c r="I675" s="1" t="s">
        <v>3749</v>
      </c>
      <c r="J675" s="1" t="s">
        <v>3750</v>
      </c>
      <c r="K675" s="1" t="s">
        <v>3751</v>
      </c>
      <c r="L675" s="1" t="s">
        <v>1731</v>
      </c>
      <c r="M675" s="1" t="s">
        <v>1733</v>
      </c>
      <c r="N675" s="1">
        <v>272.04000000000002</v>
      </c>
      <c r="O675" s="1">
        <v>544.08000000000004</v>
      </c>
      <c r="P675" s="1">
        <v>113</v>
      </c>
      <c r="Q675" s="1"/>
      <c r="R675" s="1"/>
      <c r="S675" s="1"/>
      <c r="T675" s="1">
        <v>544.08000000000004</v>
      </c>
      <c r="U675" s="1"/>
      <c r="V675" s="1"/>
      <c r="W675" s="1"/>
      <c r="X675" s="1" t="s">
        <v>1827</v>
      </c>
    </row>
    <row r="676" spans="1:24">
      <c r="A676" s="1">
        <v>675</v>
      </c>
      <c r="B676" s="1" t="s">
        <v>3752</v>
      </c>
      <c r="C676" s="1" t="s">
        <v>3753</v>
      </c>
      <c r="D676" s="1" t="s">
        <v>2463</v>
      </c>
      <c r="E676" s="1" t="s">
        <v>2184</v>
      </c>
      <c r="F676" s="1" t="s">
        <v>1851</v>
      </c>
      <c r="G676" s="1" t="s">
        <v>1794</v>
      </c>
      <c r="H676" s="1">
        <v>1975</v>
      </c>
      <c r="I676" s="1" t="s">
        <v>3704</v>
      </c>
      <c r="J676" s="1" t="s">
        <v>1731</v>
      </c>
      <c r="K676" s="1" t="s">
        <v>3754</v>
      </c>
      <c r="L676" s="1" t="s">
        <v>1731</v>
      </c>
      <c r="M676" s="1" t="s">
        <v>1733</v>
      </c>
      <c r="N676" s="1">
        <v>4414.42</v>
      </c>
      <c r="O676" s="1">
        <v>4414.42</v>
      </c>
      <c r="P676" s="1">
        <v>4392</v>
      </c>
      <c r="Q676" s="1"/>
      <c r="R676" s="1"/>
      <c r="S676" s="1"/>
      <c r="T676" s="1"/>
      <c r="U676" s="1">
        <v>4414.42</v>
      </c>
      <c r="V676" s="1"/>
      <c r="W676" s="1"/>
      <c r="X676" s="1" t="s">
        <v>1827</v>
      </c>
    </row>
    <row r="677" spans="1:24">
      <c r="A677" s="1">
        <v>676</v>
      </c>
      <c r="B677" s="1" t="s">
        <v>3755</v>
      </c>
      <c r="C677" s="1" t="s">
        <v>3756</v>
      </c>
      <c r="D677" s="1" t="s">
        <v>2463</v>
      </c>
      <c r="E677" s="1" t="s">
        <v>2184</v>
      </c>
      <c r="F677" s="1" t="s">
        <v>1851</v>
      </c>
      <c r="G677" s="1" t="s">
        <v>1794</v>
      </c>
      <c r="H677" s="1">
        <v>1982</v>
      </c>
      <c r="I677" s="1" t="s">
        <v>3757</v>
      </c>
      <c r="J677" s="1" t="s">
        <v>3758</v>
      </c>
      <c r="K677" s="1" t="s">
        <v>3759</v>
      </c>
      <c r="L677" s="1" t="s">
        <v>1741</v>
      </c>
      <c r="M677" s="1" t="s">
        <v>1733</v>
      </c>
      <c r="N677" s="1">
        <v>4848.8599999999997</v>
      </c>
      <c r="O677" s="1">
        <v>9697.7199999999993</v>
      </c>
      <c r="P677" s="1">
        <v>1700</v>
      </c>
      <c r="Q677" s="1"/>
      <c r="R677" s="1"/>
      <c r="S677" s="1"/>
      <c r="T677" s="1">
        <v>9697.7199999999993</v>
      </c>
      <c r="U677" s="1"/>
      <c r="V677" s="1"/>
      <c r="W677" s="1"/>
      <c r="X677" s="1" t="s">
        <v>1827</v>
      </c>
    </row>
    <row r="678" spans="1:24">
      <c r="A678" s="1">
        <v>677</v>
      </c>
      <c r="B678" s="1" t="s">
        <v>3760</v>
      </c>
      <c r="C678" s="1" t="s">
        <v>3761</v>
      </c>
      <c r="D678" s="1" t="s">
        <v>2463</v>
      </c>
      <c r="E678" s="1" t="s">
        <v>2180</v>
      </c>
      <c r="F678" s="1" t="s">
        <v>1823</v>
      </c>
      <c r="G678" s="1" t="s">
        <v>1794</v>
      </c>
      <c r="H678" s="1">
        <v>2014</v>
      </c>
      <c r="I678" s="1" t="s">
        <v>3762</v>
      </c>
      <c r="J678" s="1" t="s">
        <v>3763</v>
      </c>
      <c r="K678" s="1" t="s">
        <v>3764</v>
      </c>
      <c r="L678" s="1" t="s">
        <v>1731</v>
      </c>
      <c r="M678" s="1" t="s">
        <v>1733</v>
      </c>
      <c r="N678" s="1">
        <v>6254.87</v>
      </c>
      <c r="O678" s="1">
        <v>12509.8</v>
      </c>
      <c r="P678" s="1">
        <v>6253</v>
      </c>
      <c r="Q678" s="1"/>
      <c r="R678" s="1"/>
      <c r="S678" s="1"/>
      <c r="T678" s="1"/>
      <c r="U678" s="1">
        <v>12509.8</v>
      </c>
      <c r="V678" s="1"/>
      <c r="W678" s="1"/>
      <c r="X678" s="1" t="s">
        <v>1827</v>
      </c>
    </row>
    <row r="679" spans="1:24">
      <c r="A679" s="1">
        <v>678</v>
      </c>
      <c r="B679" s="1" t="s">
        <v>3765</v>
      </c>
      <c r="C679" s="1" t="s">
        <v>3766</v>
      </c>
      <c r="D679" s="1" t="s">
        <v>2463</v>
      </c>
      <c r="E679" s="1" t="s">
        <v>2479</v>
      </c>
      <c r="F679" s="1" t="s">
        <v>1858</v>
      </c>
      <c r="G679" s="1" t="s">
        <v>1794</v>
      </c>
      <c r="H679" s="1">
        <v>1975</v>
      </c>
      <c r="I679" s="1" t="s">
        <v>3687</v>
      </c>
      <c r="J679" s="1" t="s">
        <v>1731</v>
      </c>
      <c r="K679" s="1" t="s">
        <v>3767</v>
      </c>
      <c r="L679" s="1" t="s">
        <v>1731</v>
      </c>
      <c r="M679" s="1" t="s">
        <v>1733</v>
      </c>
      <c r="N679" s="1">
        <v>10167.370000000001</v>
      </c>
      <c r="O679" s="1">
        <v>10167.370000000001</v>
      </c>
      <c r="P679" s="1">
        <v>7992</v>
      </c>
      <c r="Q679" s="1"/>
      <c r="R679" s="1"/>
      <c r="S679" s="1"/>
      <c r="T679" s="1"/>
      <c r="U679" s="1">
        <v>10167.370000000001</v>
      </c>
      <c r="V679" s="1"/>
      <c r="W679" s="1"/>
      <c r="X679" s="1" t="s">
        <v>1827</v>
      </c>
    </row>
    <row r="680" spans="1:24">
      <c r="A680" s="1">
        <v>679</v>
      </c>
      <c r="B680" s="1" t="s">
        <v>3768</v>
      </c>
      <c r="C680" s="1" t="s">
        <v>3769</v>
      </c>
      <c r="D680" s="1" t="s">
        <v>2463</v>
      </c>
      <c r="E680" s="1" t="s">
        <v>2479</v>
      </c>
      <c r="F680" s="1" t="s">
        <v>1858</v>
      </c>
      <c r="G680" s="1" t="s">
        <v>2062</v>
      </c>
      <c r="H680" s="1">
        <v>2002</v>
      </c>
      <c r="I680" s="1" t="s">
        <v>3770</v>
      </c>
      <c r="J680" s="1" t="s">
        <v>1731</v>
      </c>
      <c r="K680" s="1" t="s">
        <v>3771</v>
      </c>
      <c r="L680" s="1" t="s">
        <v>1741</v>
      </c>
      <c r="M680" s="1" t="s">
        <v>1733</v>
      </c>
      <c r="N680" s="1">
        <v>133.47999999999999</v>
      </c>
      <c r="O680" s="1">
        <v>133.47999999999999</v>
      </c>
      <c r="P680" s="1">
        <v>135</v>
      </c>
      <c r="Q680" s="1"/>
      <c r="R680" s="1"/>
      <c r="S680" s="1">
        <v>133.47999999999999</v>
      </c>
      <c r="T680" s="1"/>
      <c r="U680" s="1"/>
      <c r="V680" s="1"/>
      <c r="W680" s="1"/>
      <c r="X680" s="1" t="s">
        <v>1827</v>
      </c>
    </row>
    <row r="681" spans="1:24">
      <c r="A681" s="1">
        <v>680</v>
      </c>
      <c r="B681" s="1" t="s">
        <v>3772</v>
      </c>
      <c r="C681" s="1" t="s">
        <v>3773</v>
      </c>
      <c r="D681" s="1" t="s">
        <v>2463</v>
      </c>
      <c r="E681" s="1" t="s">
        <v>2479</v>
      </c>
      <c r="F681" s="1" t="s">
        <v>1858</v>
      </c>
      <c r="G681" s="1" t="s">
        <v>2062</v>
      </c>
      <c r="H681" s="1">
        <v>1998</v>
      </c>
      <c r="I681" s="1" t="s">
        <v>3774</v>
      </c>
      <c r="J681" s="1" t="s">
        <v>1731</v>
      </c>
      <c r="K681" s="1" t="s">
        <v>3775</v>
      </c>
      <c r="L681" s="1" t="s">
        <v>1741</v>
      </c>
      <c r="M681" s="1" t="s">
        <v>1733</v>
      </c>
      <c r="N681" s="1">
        <v>74223.33</v>
      </c>
      <c r="O681" s="1">
        <v>74223.33</v>
      </c>
      <c r="P681" s="1">
        <v>73345</v>
      </c>
      <c r="Q681" s="1"/>
      <c r="R681" s="1"/>
      <c r="S681" s="1"/>
      <c r="T681" s="1">
        <v>74223.33</v>
      </c>
      <c r="U681" s="1"/>
      <c r="V681" s="1"/>
      <c r="W681" s="1"/>
      <c r="X681" s="1" t="s">
        <v>1827</v>
      </c>
    </row>
    <row r="682" spans="1:24">
      <c r="A682" s="1">
        <v>681</v>
      </c>
      <c r="B682" s="1" t="s">
        <v>3776</v>
      </c>
      <c r="C682" s="1" t="s">
        <v>3777</v>
      </c>
      <c r="D682" s="1" t="s">
        <v>2463</v>
      </c>
      <c r="E682" s="1" t="s">
        <v>2479</v>
      </c>
      <c r="F682" s="1" t="s">
        <v>1858</v>
      </c>
      <c r="G682" s="1" t="s">
        <v>2062</v>
      </c>
      <c r="H682" s="1">
        <v>1999</v>
      </c>
      <c r="I682" s="1" t="s">
        <v>3778</v>
      </c>
      <c r="J682" s="1" t="s">
        <v>1731</v>
      </c>
      <c r="K682" s="1" t="s">
        <v>3779</v>
      </c>
      <c r="L682" s="1" t="s">
        <v>1741</v>
      </c>
      <c r="M682" s="1" t="s">
        <v>1733</v>
      </c>
      <c r="N682" s="1">
        <v>30597.15</v>
      </c>
      <c r="O682" s="1">
        <v>30597.15</v>
      </c>
      <c r="P682" s="1">
        <v>30618</v>
      </c>
      <c r="Q682" s="1"/>
      <c r="R682" s="1"/>
      <c r="S682" s="1">
        <v>30597.15</v>
      </c>
      <c r="T682" s="1"/>
      <c r="U682" s="1"/>
      <c r="V682" s="1"/>
      <c r="W682" s="1"/>
      <c r="X682" s="1" t="s">
        <v>1827</v>
      </c>
    </row>
    <row r="683" spans="1:24">
      <c r="A683" s="1">
        <v>682</v>
      </c>
      <c r="B683" s="1" t="s">
        <v>3780</v>
      </c>
      <c r="C683" s="1" t="s">
        <v>3781</v>
      </c>
      <c r="D683" s="1" t="s">
        <v>2463</v>
      </c>
      <c r="E683" s="1" t="s">
        <v>2479</v>
      </c>
      <c r="F683" s="1" t="s">
        <v>1858</v>
      </c>
      <c r="G683" s="1" t="s">
        <v>2062</v>
      </c>
      <c r="H683" s="1">
        <v>2000</v>
      </c>
      <c r="I683" s="1" t="s">
        <v>3782</v>
      </c>
      <c r="J683" s="1" t="s">
        <v>1731</v>
      </c>
      <c r="K683" s="1" t="s">
        <v>3771</v>
      </c>
      <c r="L683" s="1" t="s">
        <v>1741</v>
      </c>
      <c r="M683" s="1" t="s">
        <v>1733</v>
      </c>
      <c r="N683" s="1">
        <v>177.44</v>
      </c>
      <c r="O683" s="1">
        <v>177.44</v>
      </c>
      <c r="P683" s="1">
        <v>177</v>
      </c>
      <c r="Q683" s="1"/>
      <c r="R683" s="1"/>
      <c r="S683" s="1">
        <v>177.44</v>
      </c>
      <c r="T683" s="1"/>
      <c r="U683" s="1"/>
      <c r="V683" s="1"/>
      <c r="W683" s="1"/>
      <c r="X683" s="1" t="s">
        <v>1827</v>
      </c>
    </row>
    <row r="684" spans="1:24">
      <c r="A684" s="1">
        <v>683</v>
      </c>
      <c r="B684" s="1" t="s">
        <v>3783</v>
      </c>
      <c r="C684" s="1" t="s">
        <v>3784</v>
      </c>
      <c r="D684" s="1" t="s">
        <v>2463</v>
      </c>
      <c r="E684" s="1" t="s">
        <v>2479</v>
      </c>
      <c r="F684" s="1" t="s">
        <v>1858</v>
      </c>
      <c r="G684" s="1" t="s">
        <v>2062</v>
      </c>
      <c r="H684" s="1">
        <v>2000</v>
      </c>
      <c r="I684" s="1" t="s">
        <v>3785</v>
      </c>
      <c r="J684" s="1" t="s">
        <v>1731</v>
      </c>
      <c r="K684" s="1" t="s">
        <v>3786</v>
      </c>
      <c r="L684" s="1" t="s">
        <v>1741</v>
      </c>
      <c r="M684" s="1" t="s">
        <v>1733</v>
      </c>
      <c r="N684" s="1">
        <v>77907.34</v>
      </c>
      <c r="O684" s="1">
        <v>77907.34</v>
      </c>
      <c r="P684" s="1">
        <v>78302</v>
      </c>
      <c r="Q684" s="1"/>
      <c r="R684" s="1"/>
      <c r="S684" s="1"/>
      <c r="T684" s="1"/>
      <c r="U684" s="1"/>
      <c r="V684" s="1">
        <v>77907.34</v>
      </c>
      <c r="W684" s="1"/>
      <c r="X684" s="1" t="s">
        <v>1827</v>
      </c>
    </row>
    <row r="685" spans="1:24">
      <c r="A685" s="1">
        <v>684</v>
      </c>
      <c r="B685" s="1" t="s">
        <v>3787</v>
      </c>
      <c r="C685" s="1" t="s">
        <v>3788</v>
      </c>
      <c r="D685" s="1" t="s">
        <v>2463</v>
      </c>
      <c r="E685" s="1" t="s">
        <v>1822</v>
      </c>
      <c r="F685" s="1" t="s">
        <v>1823</v>
      </c>
      <c r="G685" s="1" t="s">
        <v>2062</v>
      </c>
      <c r="H685" s="1">
        <v>2001</v>
      </c>
      <c r="I685" s="1" t="s">
        <v>3789</v>
      </c>
      <c r="J685" s="1" t="s">
        <v>1731</v>
      </c>
      <c r="K685" s="1" t="s">
        <v>3790</v>
      </c>
      <c r="L685" s="1" t="s">
        <v>1731</v>
      </c>
      <c r="M685" s="1" t="s">
        <v>1733</v>
      </c>
      <c r="N685" s="1">
        <v>238.67</v>
      </c>
      <c r="O685" s="1">
        <v>238.67</v>
      </c>
      <c r="P685" s="1">
        <v>263</v>
      </c>
      <c r="Q685" s="1"/>
      <c r="R685" s="1"/>
      <c r="S685" s="1">
        <v>238.67</v>
      </c>
      <c r="T685" s="1"/>
      <c r="U685" s="1"/>
      <c r="V685" s="1"/>
      <c r="W685" s="1"/>
      <c r="X685" s="1" t="s">
        <v>1827</v>
      </c>
    </row>
    <row r="686" spans="1:24">
      <c r="A686" s="1">
        <v>685</v>
      </c>
      <c r="B686" s="1" t="s">
        <v>3791</v>
      </c>
      <c r="C686" s="1" t="s">
        <v>3792</v>
      </c>
      <c r="D686" s="1" t="s">
        <v>2463</v>
      </c>
      <c r="E686" s="1" t="s">
        <v>1822</v>
      </c>
      <c r="F686" s="1" t="s">
        <v>1823</v>
      </c>
      <c r="G686" s="1" t="s">
        <v>2062</v>
      </c>
      <c r="H686" s="1">
        <v>2003</v>
      </c>
      <c r="I686" s="1" t="s">
        <v>3793</v>
      </c>
      <c r="J686" s="1" t="s">
        <v>3794</v>
      </c>
      <c r="K686" s="1" t="s">
        <v>3790</v>
      </c>
      <c r="L686" s="1" t="s">
        <v>1741</v>
      </c>
      <c r="M686" s="1" t="s">
        <v>1733</v>
      </c>
      <c r="N686" s="1">
        <v>18.350000000000001</v>
      </c>
      <c r="O686" s="1">
        <v>21.31</v>
      </c>
      <c r="P686" s="1">
        <v>3</v>
      </c>
      <c r="Q686" s="1"/>
      <c r="R686" s="1"/>
      <c r="S686" s="1">
        <v>21.31</v>
      </c>
      <c r="T686" s="1"/>
      <c r="U686" s="1"/>
      <c r="V686" s="1"/>
      <c r="W686" s="1"/>
      <c r="X686" s="1" t="s">
        <v>1827</v>
      </c>
    </row>
    <row r="687" spans="1:24">
      <c r="A687" s="1">
        <v>686</v>
      </c>
      <c r="B687" s="1" t="s">
        <v>3795</v>
      </c>
      <c r="C687" s="1" t="s">
        <v>3796</v>
      </c>
      <c r="D687" s="1" t="s">
        <v>2463</v>
      </c>
      <c r="E687" s="1" t="s">
        <v>1727</v>
      </c>
      <c r="F687" s="1" t="s">
        <v>1728</v>
      </c>
      <c r="G687" s="1" t="s">
        <v>2062</v>
      </c>
      <c r="H687" s="1">
        <v>2000</v>
      </c>
      <c r="I687" s="1" t="s">
        <v>3797</v>
      </c>
      <c r="J687" s="1" t="s">
        <v>1731</v>
      </c>
      <c r="K687" s="1" t="s">
        <v>3798</v>
      </c>
      <c r="L687" s="1" t="s">
        <v>1741</v>
      </c>
      <c r="M687" s="1" t="s">
        <v>1733</v>
      </c>
      <c r="N687" s="1">
        <v>15422.63</v>
      </c>
      <c r="O687" s="1">
        <v>15422.63</v>
      </c>
      <c r="P687" s="1">
        <v>17174</v>
      </c>
      <c r="Q687" s="1"/>
      <c r="R687" s="1"/>
      <c r="S687" s="1">
        <v>15422.63</v>
      </c>
      <c r="T687" s="1"/>
      <c r="U687" s="1"/>
      <c r="V687" s="1"/>
      <c r="W687" s="1"/>
      <c r="X687" s="1" t="s">
        <v>1734</v>
      </c>
    </row>
    <row r="688" spans="1:24">
      <c r="A688" s="1">
        <v>687</v>
      </c>
      <c r="B688" s="1" t="s">
        <v>3799</v>
      </c>
      <c r="C688" s="1" t="s">
        <v>3800</v>
      </c>
      <c r="D688" s="1" t="s">
        <v>2463</v>
      </c>
      <c r="E688" s="1" t="s">
        <v>1727</v>
      </c>
      <c r="F688" s="1" t="s">
        <v>1728</v>
      </c>
      <c r="G688" s="1" t="s">
        <v>2062</v>
      </c>
      <c r="H688" s="1">
        <v>2000</v>
      </c>
      <c r="I688" s="1" t="s">
        <v>3801</v>
      </c>
      <c r="J688" s="1" t="s">
        <v>1731</v>
      </c>
      <c r="K688" s="1" t="s">
        <v>3802</v>
      </c>
      <c r="L688" s="1" t="s">
        <v>1731</v>
      </c>
      <c r="M688" s="1" t="s">
        <v>1733</v>
      </c>
      <c r="N688" s="1">
        <v>10127.06</v>
      </c>
      <c r="O688" s="1">
        <v>10127.06</v>
      </c>
      <c r="P688" s="1">
        <v>10108</v>
      </c>
      <c r="Q688" s="1"/>
      <c r="R688" s="1"/>
      <c r="S688" s="1">
        <v>10127.06</v>
      </c>
      <c r="T688" s="1"/>
      <c r="U688" s="1"/>
      <c r="V688" s="1"/>
      <c r="W688" s="1"/>
      <c r="X688" s="1" t="s">
        <v>1734</v>
      </c>
    </row>
    <row r="689" spans="1:24">
      <c r="A689" s="1">
        <v>688</v>
      </c>
      <c r="B689" s="1" t="s">
        <v>3803</v>
      </c>
      <c r="C689" s="1" t="s">
        <v>3804</v>
      </c>
      <c r="D689" s="1" t="s">
        <v>2463</v>
      </c>
      <c r="E689" s="1" t="s">
        <v>1850</v>
      </c>
      <c r="F689" s="1" t="s">
        <v>1851</v>
      </c>
      <c r="G689" s="1" t="s">
        <v>1886</v>
      </c>
      <c r="H689" s="1">
        <v>1998</v>
      </c>
      <c r="I689" s="1" t="s">
        <v>3805</v>
      </c>
      <c r="J689" s="1" t="s">
        <v>3806</v>
      </c>
      <c r="K689" s="1" t="s">
        <v>3807</v>
      </c>
      <c r="L689" s="1" t="s">
        <v>1731</v>
      </c>
      <c r="M689" s="1" t="s">
        <v>1733</v>
      </c>
      <c r="N689" s="1">
        <v>102670.7</v>
      </c>
      <c r="O689" s="1">
        <v>234360.1</v>
      </c>
      <c r="P689" s="1">
        <v>131795</v>
      </c>
      <c r="Q689" s="1">
        <v>234360.1</v>
      </c>
      <c r="R689" s="1"/>
      <c r="S689" s="1"/>
      <c r="T689" s="1"/>
      <c r="U689" s="1"/>
      <c r="V689" s="1"/>
      <c r="W689" s="1"/>
      <c r="X689" s="1" t="s">
        <v>1827</v>
      </c>
    </row>
    <row r="690" spans="1:24">
      <c r="A690" s="1">
        <v>689</v>
      </c>
      <c r="B690" s="1" t="s">
        <v>3808</v>
      </c>
      <c r="C690" s="1" t="s">
        <v>3809</v>
      </c>
      <c r="D690" s="1" t="s">
        <v>2463</v>
      </c>
      <c r="E690" s="1" t="s">
        <v>2250</v>
      </c>
      <c r="F690" s="1" t="s">
        <v>1923</v>
      </c>
      <c r="G690" s="1" t="s">
        <v>1886</v>
      </c>
      <c r="H690" s="1">
        <v>2007</v>
      </c>
      <c r="I690" s="1" t="s">
        <v>3810</v>
      </c>
      <c r="J690" s="1" t="s">
        <v>3811</v>
      </c>
      <c r="K690" s="1" t="s">
        <v>3812</v>
      </c>
      <c r="L690" s="1" t="s">
        <v>1731</v>
      </c>
      <c r="M690" s="1" t="s">
        <v>1733</v>
      </c>
      <c r="N690" s="1">
        <v>137668.5</v>
      </c>
      <c r="O690" s="1">
        <v>186683.2</v>
      </c>
      <c r="P690" s="1">
        <v>57630</v>
      </c>
      <c r="Q690" s="1">
        <v>186683.2</v>
      </c>
      <c r="R690" s="1"/>
      <c r="S690" s="1"/>
      <c r="T690" s="1"/>
      <c r="U690" s="1"/>
      <c r="V690" s="1"/>
      <c r="W690" s="1"/>
      <c r="X690" s="1" t="s">
        <v>1734</v>
      </c>
    </row>
    <row r="691" spans="1:24">
      <c r="A691" s="1">
        <v>690</v>
      </c>
      <c r="B691" s="1" t="s">
        <v>3813</v>
      </c>
      <c r="C691" s="1" t="s">
        <v>3814</v>
      </c>
      <c r="D691" s="1" t="s">
        <v>2463</v>
      </c>
      <c r="E691" s="1" t="s">
        <v>2479</v>
      </c>
      <c r="F691" s="1" t="s">
        <v>1858</v>
      </c>
      <c r="G691" s="1" t="s">
        <v>1994</v>
      </c>
      <c r="H691" s="1">
        <v>1993</v>
      </c>
      <c r="I691" s="1" t="s">
        <v>3815</v>
      </c>
      <c r="J691" s="1" t="s">
        <v>3816</v>
      </c>
      <c r="K691" s="1" t="s">
        <v>3817</v>
      </c>
      <c r="L691" s="1" t="s">
        <v>1741</v>
      </c>
      <c r="M691" s="1" t="s">
        <v>1733</v>
      </c>
      <c r="N691" s="1">
        <v>3139.4</v>
      </c>
      <c r="O691" s="1">
        <v>12557.6</v>
      </c>
      <c r="P691" s="1">
        <v>3183</v>
      </c>
      <c r="Q691" s="1"/>
      <c r="R691" s="1"/>
      <c r="S691" s="1">
        <v>12557.6</v>
      </c>
      <c r="T691" s="1"/>
      <c r="U691" s="1"/>
      <c r="V691" s="1"/>
      <c r="W691" s="1"/>
      <c r="X691" s="1" t="s">
        <v>1827</v>
      </c>
    </row>
    <row r="692" spans="1:24">
      <c r="A692" s="1">
        <v>691</v>
      </c>
      <c r="B692" s="1" t="s">
        <v>3818</v>
      </c>
      <c r="C692" s="1" t="s">
        <v>3819</v>
      </c>
      <c r="D692" s="1" t="s">
        <v>2463</v>
      </c>
      <c r="E692" s="1" t="s">
        <v>1727</v>
      </c>
      <c r="F692" s="1" t="s">
        <v>1728</v>
      </c>
      <c r="G692" s="1" t="s">
        <v>1994</v>
      </c>
      <c r="H692" s="1">
        <v>2001</v>
      </c>
      <c r="I692" s="1" t="s">
        <v>3820</v>
      </c>
      <c r="J692" s="1" t="s">
        <v>1731</v>
      </c>
      <c r="K692" s="1" t="s">
        <v>3821</v>
      </c>
      <c r="L692" s="1" t="s">
        <v>1731</v>
      </c>
      <c r="M692" s="1" t="s">
        <v>1733</v>
      </c>
      <c r="N692" s="1">
        <v>839486.3</v>
      </c>
      <c r="O692" s="1">
        <v>839486.3</v>
      </c>
      <c r="P692" s="1">
        <v>872000</v>
      </c>
      <c r="Q692" s="1"/>
      <c r="R692" s="1"/>
      <c r="S692" s="1">
        <v>839486.3</v>
      </c>
      <c r="T692" s="1"/>
      <c r="U692" s="1"/>
      <c r="V692" s="1"/>
      <c r="W692" s="1"/>
      <c r="X692" s="1" t="s">
        <v>1734</v>
      </c>
    </row>
    <row r="693" spans="1:24">
      <c r="A693" s="1">
        <v>692</v>
      </c>
      <c r="B693" s="1" t="s">
        <v>3822</v>
      </c>
      <c r="C693" s="1" t="s">
        <v>3823</v>
      </c>
      <c r="D693" s="1" t="s">
        <v>2463</v>
      </c>
      <c r="E693" s="1" t="s">
        <v>2479</v>
      </c>
      <c r="F693" s="1" t="s">
        <v>1858</v>
      </c>
      <c r="G693" s="1" t="s">
        <v>1994</v>
      </c>
      <c r="H693" s="1">
        <v>1987</v>
      </c>
      <c r="I693" s="1" t="s">
        <v>3824</v>
      </c>
      <c r="J693" s="1" t="s">
        <v>3825</v>
      </c>
      <c r="K693" s="1" t="s">
        <v>3826</v>
      </c>
      <c r="L693" s="1" t="s">
        <v>1731</v>
      </c>
      <c r="M693" s="1" t="s">
        <v>1733</v>
      </c>
      <c r="N693" s="1">
        <v>2837.45</v>
      </c>
      <c r="O693" s="1">
        <v>8512.35</v>
      </c>
      <c r="P693" s="1">
        <v>2833</v>
      </c>
      <c r="Q693" s="1"/>
      <c r="R693" s="1"/>
      <c r="S693" s="1">
        <v>8512.35</v>
      </c>
      <c r="T693" s="1"/>
      <c r="U693" s="1"/>
      <c r="V693" s="1"/>
      <c r="W693" s="1"/>
      <c r="X693" s="1" t="s">
        <v>1827</v>
      </c>
    </row>
    <row r="694" spans="1:24">
      <c r="A694" s="1">
        <v>693</v>
      </c>
      <c r="B694" s="1" t="s">
        <v>3827</v>
      </c>
      <c r="C694" s="1" t="s">
        <v>3828</v>
      </c>
      <c r="D694" s="1" t="s">
        <v>2463</v>
      </c>
      <c r="E694" s="1" t="s">
        <v>2479</v>
      </c>
      <c r="F694" s="1" t="s">
        <v>1858</v>
      </c>
      <c r="G694" s="1" t="s">
        <v>1994</v>
      </c>
      <c r="H694" s="1">
        <v>1989</v>
      </c>
      <c r="I694" s="1" t="s">
        <v>3829</v>
      </c>
      <c r="J694" s="1" t="s">
        <v>3830</v>
      </c>
      <c r="K694" s="1" t="s">
        <v>3831</v>
      </c>
      <c r="L694" s="1" t="s">
        <v>1731</v>
      </c>
      <c r="M694" s="1" t="s">
        <v>1733</v>
      </c>
      <c r="N694" s="1">
        <v>56982</v>
      </c>
      <c r="O694" s="1">
        <v>113964</v>
      </c>
      <c r="P694" s="1">
        <v>57195</v>
      </c>
      <c r="Q694" s="1"/>
      <c r="R694" s="1"/>
      <c r="S694" s="1">
        <v>113964</v>
      </c>
      <c r="T694" s="1"/>
      <c r="U694" s="1"/>
      <c r="V694" s="1"/>
      <c r="W694" s="1"/>
      <c r="X694" s="1" t="s">
        <v>1827</v>
      </c>
    </row>
    <row r="695" spans="1:24">
      <c r="A695" s="1">
        <v>694</v>
      </c>
      <c r="B695" s="1" t="s">
        <v>3832</v>
      </c>
      <c r="C695" s="1" t="s">
        <v>3833</v>
      </c>
      <c r="D695" s="1" t="s">
        <v>2463</v>
      </c>
      <c r="E695" s="1" t="s">
        <v>2479</v>
      </c>
      <c r="F695" s="1" t="s">
        <v>1858</v>
      </c>
      <c r="G695" s="1" t="s">
        <v>1994</v>
      </c>
      <c r="H695" s="1">
        <v>2003</v>
      </c>
      <c r="I695" s="1" t="s">
        <v>3834</v>
      </c>
      <c r="J695" s="1" t="s">
        <v>1731</v>
      </c>
      <c r="K695" s="1" t="s">
        <v>3835</v>
      </c>
      <c r="L695" s="1" t="s">
        <v>1731</v>
      </c>
      <c r="M695" s="1" t="s">
        <v>1733</v>
      </c>
      <c r="N695" s="1">
        <v>28643.24</v>
      </c>
      <c r="O695" s="1">
        <v>28643.24</v>
      </c>
      <c r="P695" s="1">
        <v>28742</v>
      </c>
      <c r="Q695" s="1"/>
      <c r="R695" s="1"/>
      <c r="S695" s="1">
        <v>28643.24</v>
      </c>
      <c r="T695" s="1"/>
      <c r="U695" s="1"/>
      <c r="V695" s="1"/>
      <c r="W695" s="1"/>
      <c r="X695" s="1" t="s">
        <v>1827</v>
      </c>
    </row>
    <row r="696" spans="1:24">
      <c r="A696" s="1">
        <v>695</v>
      </c>
      <c r="B696" s="1" t="s">
        <v>3836</v>
      </c>
      <c r="C696" s="1" t="s">
        <v>3837</v>
      </c>
      <c r="D696" s="1" t="s">
        <v>2463</v>
      </c>
      <c r="E696" s="1" t="s">
        <v>1727</v>
      </c>
      <c r="F696" s="1" t="s">
        <v>1728</v>
      </c>
      <c r="G696" s="1" t="s">
        <v>1994</v>
      </c>
      <c r="H696" s="1">
        <v>1996</v>
      </c>
      <c r="I696" s="1" t="s">
        <v>3838</v>
      </c>
      <c r="J696" s="1" t="s">
        <v>1731</v>
      </c>
      <c r="K696" s="1" t="s">
        <v>3831</v>
      </c>
      <c r="L696" s="1" t="s">
        <v>1731</v>
      </c>
      <c r="M696" s="1" t="s">
        <v>1733</v>
      </c>
      <c r="N696" s="1">
        <v>44146.52</v>
      </c>
      <c r="O696" s="1">
        <v>44146.52</v>
      </c>
      <c r="P696" s="1">
        <v>49058</v>
      </c>
      <c r="Q696" s="1"/>
      <c r="R696" s="1"/>
      <c r="S696" s="1">
        <v>44146.52</v>
      </c>
      <c r="T696" s="1"/>
      <c r="U696" s="1"/>
      <c r="V696" s="1"/>
      <c r="W696" s="1"/>
      <c r="X696" s="1" t="s">
        <v>1734</v>
      </c>
    </row>
    <row r="697" spans="1:24">
      <c r="A697" s="1">
        <v>696</v>
      </c>
      <c r="B697" s="1" t="s">
        <v>3839</v>
      </c>
      <c r="C697" s="1" t="s">
        <v>3840</v>
      </c>
      <c r="D697" s="1" t="s">
        <v>2463</v>
      </c>
      <c r="E697" s="1" t="s">
        <v>1727</v>
      </c>
      <c r="F697" s="1" t="s">
        <v>1728</v>
      </c>
      <c r="G697" s="1" t="s">
        <v>1994</v>
      </c>
      <c r="H697" s="1">
        <v>2000</v>
      </c>
      <c r="I697" s="1" t="s">
        <v>3841</v>
      </c>
      <c r="J697" s="1" t="s">
        <v>3842</v>
      </c>
      <c r="K697" s="1" t="s">
        <v>3843</v>
      </c>
      <c r="L697" s="1" t="s">
        <v>1731</v>
      </c>
      <c r="M697" s="1" t="s">
        <v>1733</v>
      </c>
      <c r="N697" s="1">
        <v>37039.72</v>
      </c>
      <c r="O697" s="1">
        <v>111119.2</v>
      </c>
      <c r="P697" s="1">
        <v>16851</v>
      </c>
      <c r="Q697" s="1"/>
      <c r="R697" s="1"/>
      <c r="S697" s="1">
        <v>111119.2</v>
      </c>
      <c r="T697" s="1"/>
      <c r="U697" s="1"/>
      <c r="V697" s="1"/>
      <c r="W697" s="1"/>
      <c r="X697" s="1" t="s">
        <v>1734</v>
      </c>
    </row>
    <row r="698" spans="1:24">
      <c r="A698" s="1">
        <v>697</v>
      </c>
      <c r="B698" s="1" t="s">
        <v>3844</v>
      </c>
      <c r="C698" s="1" t="s">
        <v>3845</v>
      </c>
      <c r="D698" s="1" t="s">
        <v>2463</v>
      </c>
      <c r="E698" s="1" t="s">
        <v>1817</v>
      </c>
      <c r="F698" s="1" t="s">
        <v>1728</v>
      </c>
      <c r="G698" s="1" t="s">
        <v>1994</v>
      </c>
      <c r="H698" s="1">
        <v>2000</v>
      </c>
      <c r="I698" s="1" t="s">
        <v>3846</v>
      </c>
      <c r="J698" s="1" t="s">
        <v>1731</v>
      </c>
      <c r="K698" s="1" t="s">
        <v>3847</v>
      </c>
      <c r="L698" s="1" t="s">
        <v>1731</v>
      </c>
      <c r="M698" s="1" t="s">
        <v>1733</v>
      </c>
      <c r="N698" s="1">
        <v>24.53</v>
      </c>
      <c r="O698" s="1">
        <v>24.53</v>
      </c>
      <c r="P698" s="1">
        <v>24</v>
      </c>
      <c r="Q698" s="1"/>
      <c r="R698" s="1"/>
      <c r="S698" s="1">
        <v>24.53</v>
      </c>
      <c r="T698" s="1"/>
      <c r="U698" s="1"/>
      <c r="V698" s="1"/>
      <c r="W698" s="1"/>
      <c r="X698" s="1" t="s">
        <v>1734</v>
      </c>
    </row>
    <row r="699" spans="1:24">
      <c r="A699" s="1">
        <v>698</v>
      </c>
      <c r="B699" s="1" t="s">
        <v>3848</v>
      </c>
      <c r="C699" s="1" t="s">
        <v>3849</v>
      </c>
      <c r="D699" s="1" t="s">
        <v>2463</v>
      </c>
      <c r="E699" s="1" t="s">
        <v>1850</v>
      </c>
      <c r="F699" s="1" t="s">
        <v>1851</v>
      </c>
      <c r="G699" s="1" t="s">
        <v>1994</v>
      </c>
      <c r="H699" s="1">
        <v>2017</v>
      </c>
      <c r="I699" s="1" t="s">
        <v>3850</v>
      </c>
      <c r="J699" s="1" t="s">
        <v>1731</v>
      </c>
      <c r="K699" s="1" t="s">
        <v>3851</v>
      </c>
      <c r="L699" s="1" t="s">
        <v>1741</v>
      </c>
      <c r="M699" s="1" t="s">
        <v>1733</v>
      </c>
      <c r="N699" s="1">
        <v>6929.55</v>
      </c>
      <c r="O699" s="1">
        <v>6929.55</v>
      </c>
      <c r="P699" s="1">
        <v>6811.21</v>
      </c>
      <c r="Q699" s="1"/>
      <c r="R699" s="1"/>
      <c r="S699" s="1">
        <v>6929.55</v>
      </c>
      <c r="T699" s="1"/>
      <c r="U699" s="1"/>
      <c r="V699" s="1"/>
      <c r="W699" s="1"/>
      <c r="X699" s="1" t="s">
        <v>1827</v>
      </c>
    </row>
    <row r="700" spans="1:24">
      <c r="A700" s="1">
        <v>699</v>
      </c>
      <c r="B700" s="1" t="s">
        <v>3852</v>
      </c>
      <c r="C700" s="1" t="s">
        <v>3853</v>
      </c>
      <c r="D700" s="1" t="s">
        <v>2463</v>
      </c>
      <c r="E700" s="1" t="s">
        <v>2479</v>
      </c>
      <c r="F700" s="1" t="s">
        <v>1858</v>
      </c>
      <c r="G700" s="1" t="s">
        <v>1994</v>
      </c>
      <c r="H700" s="1">
        <v>2019</v>
      </c>
      <c r="I700" s="1" t="s">
        <v>3854</v>
      </c>
      <c r="J700" s="1" t="s">
        <v>1731</v>
      </c>
      <c r="K700" s="1" t="s">
        <v>3855</v>
      </c>
      <c r="L700" s="1" t="s">
        <v>1731</v>
      </c>
      <c r="M700" s="1" t="s">
        <v>1733</v>
      </c>
      <c r="N700" s="1">
        <v>2008.76</v>
      </c>
      <c r="O700" s="1">
        <v>2008.76</v>
      </c>
      <c r="P700" s="1">
        <v>2008.78</v>
      </c>
      <c r="Q700" s="1"/>
      <c r="R700" s="1"/>
      <c r="S700" s="1">
        <v>2008.76</v>
      </c>
      <c r="T700" s="1"/>
      <c r="U700" s="1"/>
      <c r="V700" s="1"/>
      <c r="W700" s="1"/>
      <c r="X700" s="1" t="s">
        <v>1827</v>
      </c>
    </row>
    <row r="701" spans="1:24">
      <c r="A701" s="1">
        <v>700</v>
      </c>
      <c r="B701" s="1" t="s">
        <v>3856</v>
      </c>
      <c r="C701" s="1" t="s">
        <v>3857</v>
      </c>
      <c r="D701" s="1" t="s">
        <v>2463</v>
      </c>
      <c r="E701" s="1" t="s">
        <v>2479</v>
      </c>
      <c r="F701" s="1" t="s">
        <v>1858</v>
      </c>
      <c r="G701" s="1" t="s">
        <v>1994</v>
      </c>
      <c r="H701" s="1">
        <v>2020</v>
      </c>
      <c r="I701" s="1" t="s">
        <v>3858</v>
      </c>
      <c r="J701" s="1" t="s">
        <v>1731</v>
      </c>
      <c r="K701" s="1" t="s">
        <v>3859</v>
      </c>
      <c r="L701" s="1" t="s">
        <v>1731</v>
      </c>
      <c r="M701" s="1" t="s">
        <v>1733</v>
      </c>
      <c r="N701" s="1">
        <v>5674.78</v>
      </c>
      <c r="O701" s="1">
        <v>5674.78</v>
      </c>
      <c r="P701" s="1">
        <v>5682.44</v>
      </c>
      <c r="Q701" s="1"/>
      <c r="R701" s="1"/>
      <c r="S701" s="1">
        <v>5674.78</v>
      </c>
      <c r="T701" s="1"/>
      <c r="U701" s="1"/>
      <c r="V701" s="1"/>
      <c r="W701" s="1"/>
      <c r="X701" s="1" t="s">
        <v>1827</v>
      </c>
    </row>
    <row r="702" spans="1:24">
      <c r="A702" s="1">
        <v>701</v>
      </c>
      <c r="B702" s="1" t="s">
        <v>3860</v>
      </c>
      <c r="C702" s="1" t="s">
        <v>3861</v>
      </c>
      <c r="D702" s="1" t="s">
        <v>2463</v>
      </c>
      <c r="E702" s="1" t="s">
        <v>1727</v>
      </c>
      <c r="F702" s="1" t="s">
        <v>1728</v>
      </c>
      <c r="G702" s="1" t="s">
        <v>1742</v>
      </c>
      <c r="H702" s="1">
        <v>1989</v>
      </c>
      <c r="I702" s="1" t="s">
        <v>3862</v>
      </c>
      <c r="J702" s="1" t="s">
        <v>1731</v>
      </c>
      <c r="K702" s="1" t="s">
        <v>1744</v>
      </c>
      <c r="L702" s="1" t="s">
        <v>1741</v>
      </c>
      <c r="M702" s="1" t="s">
        <v>1733</v>
      </c>
      <c r="N702" s="1">
        <v>15948.01</v>
      </c>
      <c r="O702" s="1">
        <v>15943.02</v>
      </c>
      <c r="P702" s="1">
        <v>16095</v>
      </c>
      <c r="Q702" s="1"/>
      <c r="R702" s="1"/>
      <c r="S702" s="1">
        <v>15943.02</v>
      </c>
      <c r="T702" s="1"/>
      <c r="U702" s="1"/>
      <c r="V702" s="1"/>
      <c r="W702" s="1"/>
      <c r="X702" s="1" t="s">
        <v>1734</v>
      </c>
    </row>
    <row r="703" spans="1:24">
      <c r="A703" s="1">
        <v>702</v>
      </c>
      <c r="B703" s="1" t="s">
        <v>3863</v>
      </c>
      <c r="C703" s="1" t="s">
        <v>3864</v>
      </c>
      <c r="D703" s="1" t="s">
        <v>2463</v>
      </c>
      <c r="E703" s="1" t="s">
        <v>1727</v>
      </c>
      <c r="F703" s="1" t="s">
        <v>1728</v>
      </c>
      <c r="G703" s="1" t="s">
        <v>1742</v>
      </c>
      <c r="H703" s="1">
        <v>1986</v>
      </c>
      <c r="I703" s="1" t="s">
        <v>3865</v>
      </c>
      <c r="J703" s="1" t="s">
        <v>1731</v>
      </c>
      <c r="K703" s="1" t="s">
        <v>1744</v>
      </c>
      <c r="L703" s="1" t="s">
        <v>1741</v>
      </c>
      <c r="M703" s="1" t="s">
        <v>1733</v>
      </c>
      <c r="N703" s="1">
        <v>23624.51</v>
      </c>
      <c r="O703" s="1">
        <v>23625.279999999999</v>
      </c>
      <c r="P703" s="1">
        <v>23662</v>
      </c>
      <c r="Q703" s="1"/>
      <c r="R703" s="1"/>
      <c r="S703" s="1">
        <v>23625.279999999999</v>
      </c>
      <c r="T703" s="1"/>
      <c r="U703" s="1"/>
      <c r="V703" s="1"/>
      <c r="W703" s="1"/>
      <c r="X703" s="1" t="s">
        <v>1734</v>
      </c>
    </row>
    <row r="704" spans="1:24">
      <c r="A704" s="1">
        <v>703</v>
      </c>
      <c r="B704" s="1" t="s">
        <v>3866</v>
      </c>
      <c r="C704" s="1" t="s">
        <v>3867</v>
      </c>
      <c r="D704" s="1" t="s">
        <v>2463</v>
      </c>
      <c r="E704" s="1" t="s">
        <v>1727</v>
      </c>
      <c r="F704" s="1" t="s">
        <v>1728</v>
      </c>
      <c r="G704" s="1" t="s">
        <v>1742</v>
      </c>
      <c r="H704" s="1">
        <v>1988</v>
      </c>
      <c r="I704" s="1" t="s">
        <v>3868</v>
      </c>
      <c r="J704" s="1" t="s">
        <v>3869</v>
      </c>
      <c r="K704" s="1" t="s">
        <v>1744</v>
      </c>
      <c r="L704" s="1" t="s">
        <v>1741</v>
      </c>
      <c r="M704" s="1" t="s">
        <v>1733</v>
      </c>
      <c r="N704" s="1">
        <v>46279.69</v>
      </c>
      <c r="O704" s="1">
        <v>46266.34</v>
      </c>
      <c r="P704" s="1">
        <v>21200</v>
      </c>
      <c r="Q704" s="1"/>
      <c r="R704" s="1"/>
      <c r="S704" s="1">
        <v>46266.34</v>
      </c>
      <c r="T704" s="1"/>
      <c r="U704" s="1"/>
      <c r="V704" s="1"/>
      <c r="W704" s="1"/>
      <c r="X704" s="1" t="s">
        <v>1734</v>
      </c>
    </row>
    <row r="705" spans="1:24">
      <c r="A705" s="1">
        <v>704</v>
      </c>
      <c r="B705" s="1" t="s">
        <v>3870</v>
      </c>
      <c r="C705" s="1" t="s">
        <v>3871</v>
      </c>
      <c r="D705" s="1" t="s">
        <v>2463</v>
      </c>
      <c r="E705" s="1" t="s">
        <v>1817</v>
      </c>
      <c r="F705" s="1" t="s">
        <v>1728</v>
      </c>
      <c r="G705" s="1" t="s">
        <v>1742</v>
      </c>
      <c r="H705" s="1">
        <v>1998</v>
      </c>
      <c r="I705" s="1" t="s">
        <v>3872</v>
      </c>
      <c r="J705" s="1" t="s">
        <v>1731</v>
      </c>
      <c r="K705" s="1" t="s">
        <v>1744</v>
      </c>
      <c r="L705" s="1" t="s">
        <v>1741</v>
      </c>
      <c r="M705" s="1" t="s">
        <v>1733</v>
      </c>
      <c r="N705" s="1">
        <v>1140.8599999999999</v>
      </c>
      <c r="O705" s="1">
        <v>1141.6099999999999</v>
      </c>
      <c r="P705" s="1">
        <v>1143</v>
      </c>
      <c r="Q705" s="1"/>
      <c r="R705" s="1"/>
      <c r="S705" s="1">
        <v>1141.6099999999999</v>
      </c>
      <c r="T705" s="1"/>
      <c r="U705" s="1"/>
      <c r="V705" s="1"/>
      <c r="W705" s="1"/>
      <c r="X705" s="1" t="s">
        <v>1734</v>
      </c>
    </row>
    <row r="706" spans="1:24">
      <c r="A706" s="1">
        <v>705</v>
      </c>
      <c r="B706" s="1" t="s">
        <v>3873</v>
      </c>
      <c r="C706" s="1" t="s">
        <v>3874</v>
      </c>
      <c r="D706" s="1" t="s">
        <v>2463</v>
      </c>
      <c r="E706" s="1" t="s">
        <v>1817</v>
      </c>
      <c r="F706" s="1" t="s">
        <v>1728</v>
      </c>
      <c r="G706" s="1" t="s">
        <v>1742</v>
      </c>
      <c r="H706" s="1">
        <v>2001</v>
      </c>
      <c r="I706" s="1" t="s">
        <v>3875</v>
      </c>
      <c r="J706" s="1" t="s">
        <v>1731</v>
      </c>
      <c r="K706" s="1" t="s">
        <v>1744</v>
      </c>
      <c r="L706" s="1" t="s">
        <v>1741</v>
      </c>
      <c r="M706" s="1" t="s">
        <v>1733</v>
      </c>
      <c r="N706" s="1">
        <v>19.54</v>
      </c>
      <c r="O706" s="1">
        <v>19.54</v>
      </c>
      <c r="P706" s="1">
        <v>19</v>
      </c>
      <c r="Q706" s="1"/>
      <c r="R706" s="1"/>
      <c r="S706" s="1">
        <v>19.54</v>
      </c>
      <c r="T706" s="1"/>
      <c r="U706" s="1"/>
      <c r="V706" s="1"/>
      <c r="W706" s="1"/>
      <c r="X706" s="1" t="s">
        <v>1734</v>
      </c>
    </row>
    <row r="707" spans="1:24">
      <c r="A707" s="1">
        <v>706</v>
      </c>
      <c r="B707" s="1" t="s">
        <v>3876</v>
      </c>
      <c r="C707" s="1" t="s">
        <v>3877</v>
      </c>
      <c r="D707" s="1" t="s">
        <v>2463</v>
      </c>
      <c r="E707" s="1" t="s">
        <v>1817</v>
      </c>
      <c r="F707" s="1" t="s">
        <v>1728</v>
      </c>
      <c r="G707" s="1" t="s">
        <v>1742</v>
      </c>
      <c r="H707" s="1">
        <v>2004</v>
      </c>
      <c r="I707" s="1" t="s">
        <v>3878</v>
      </c>
      <c r="J707" s="1" t="s">
        <v>1731</v>
      </c>
      <c r="K707" s="1" t="s">
        <v>1744</v>
      </c>
      <c r="L707" s="1" t="s">
        <v>1731</v>
      </c>
      <c r="M707" s="1" t="s">
        <v>1733</v>
      </c>
      <c r="N707" s="1">
        <v>131.94999999999999</v>
      </c>
      <c r="O707" s="1">
        <v>131.94999999999999</v>
      </c>
      <c r="P707" s="1">
        <v>132</v>
      </c>
      <c r="Q707" s="1"/>
      <c r="R707" s="1"/>
      <c r="S707" s="1">
        <v>131.94999999999999</v>
      </c>
      <c r="T707" s="1"/>
      <c r="U707" s="1"/>
      <c r="V707" s="1"/>
      <c r="W707" s="1"/>
      <c r="X707" s="1" t="s">
        <v>1734</v>
      </c>
    </row>
    <row r="708" spans="1:24">
      <c r="A708" s="1">
        <v>707</v>
      </c>
      <c r="B708" s="1" t="s">
        <v>3879</v>
      </c>
      <c r="C708" s="1" t="s">
        <v>3880</v>
      </c>
      <c r="D708" s="1" t="s">
        <v>2463</v>
      </c>
      <c r="E708" s="1" t="s">
        <v>1817</v>
      </c>
      <c r="F708" s="1" t="s">
        <v>1728</v>
      </c>
      <c r="G708" s="1" t="s">
        <v>1742</v>
      </c>
      <c r="H708" s="1">
        <v>2007</v>
      </c>
      <c r="I708" s="1" t="s">
        <v>3881</v>
      </c>
      <c r="J708" s="1" t="s">
        <v>1731</v>
      </c>
      <c r="K708" s="1" t="s">
        <v>1744</v>
      </c>
      <c r="L708" s="1" t="s">
        <v>1731</v>
      </c>
      <c r="M708" s="1" t="s">
        <v>1733</v>
      </c>
      <c r="N708" s="1">
        <v>44.23</v>
      </c>
      <c r="O708" s="1">
        <v>44.23</v>
      </c>
      <c r="P708" s="1">
        <v>44</v>
      </c>
      <c r="Q708" s="1"/>
      <c r="R708" s="1"/>
      <c r="S708" s="1">
        <v>44.23</v>
      </c>
      <c r="T708" s="1"/>
      <c r="U708" s="1"/>
      <c r="V708" s="1"/>
      <c r="W708" s="1"/>
      <c r="X708" s="1" t="s">
        <v>1734</v>
      </c>
    </row>
    <row r="709" spans="1:24">
      <c r="A709" s="1">
        <v>708</v>
      </c>
      <c r="B709" s="1" t="s">
        <v>3882</v>
      </c>
      <c r="C709" s="1" t="s">
        <v>3883</v>
      </c>
      <c r="D709" s="1" t="s">
        <v>2463</v>
      </c>
      <c r="E709" s="1" t="s">
        <v>1817</v>
      </c>
      <c r="F709" s="1" t="s">
        <v>1728</v>
      </c>
      <c r="G709" s="1" t="s">
        <v>1742</v>
      </c>
      <c r="H709" s="1">
        <v>2007</v>
      </c>
      <c r="I709" s="1" t="s">
        <v>3881</v>
      </c>
      <c r="J709" s="1" t="s">
        <v>1731</v>
      </c>
      <c r="K709" s="1" t="s">
        <v>1744</v>
      </c>
      <c r="L709" s="1" t="s">
        <v>1731</v>
      </c>
      <c r="M709" s="1" t="s">
        <v>1733</v>
      </c>
      <c r="N709" s="1">
        <v>62.41</v>
      </c>
      <c r="O709" s="1">
        <v>62.41</v>
      </c>
      <c r="P709" s="1">
        <v>62</v>
      </c>
      <c r="Q709" s="1"/>
      <c r="R709" s="1"/>
      <c r="S709" s="1">
        <v>62.41</v>
      </c>
      <c r="T709" s="1"/>
      <c r="U709" s="1"/>
      <c r="V709" s="1"/>
      <c r="W709" s="1"/>
      <c r="X709" s="1" t="s">
        <v>1734</v>
      </c>
    </row>
    <row r="710" spans="1:24">
      <c r="A710" s="1">
        <v>709</v>
      </c>
      <c r="B710" s="1" t="s">
        <v>3884</v>
      </c>
      <c r="C710" s="1" t="s">
        <v>3885</v>
      </c>
      <c r="D710" s="1" t="s">
        <v>2463</v>
      </c>
      <c r="E710" s="1" t="s">
        <v>1817</v>
      </c>
      <c r="F710" s="1" t="s">
        <v>1728</v>
      </c>
      <c r="G710" s="1" t="s">
        <v>1742</v>
      </c>
      <c r="H710" s="1">
        <v>2008</v>
      </c>
      <c r="I710" s="1" t="s">
        <v>3886</v>
      </c>
      <c r="J710" s="1" t="s">
        <v>1731</v>
      </c>
      <c r="K710" s="1" t="s">
        <v>1744</v>
      </c>
      <c r="L710" s="1" t="s">
        <v>1741</v>
      </c>
      <c r="M710" s="1" t="s">
        <v>1733</v>
      </c>
      <c r="N710" s="1">
        <v>54.97</v>
      </c>
      <c r="O710" s="1">
        <v>54.97</v>
      </c>
      <c r="P710" s="1">
        <v>55</v>
      </c>
      <c r="Q710" s="1"/>
      <c r="R710" s="1"/>
      <c r="S710" s="1">
        <v>54.97</v>
      </c>
      <c r="T710" s="1"/>
      <c r="U710" s="1"/>
      <c r="V710" s="1"/>
      <c r="W710" s="1"/>
      <c r="X710" s="1" t="s">
        <v>1734</v>
      </c>
    </row>
    <row r="711" spans="1:24">
      <c r="A711" s="1">
        <v>710</v>
      </c>
      <c r="B711" s="1" t="s">
        <v>3887</v>
      </c>
      <c r="C711" s="1" t="s">
        <v>3888</v>
      </c>
      <c r="D711" s="1" t="s">
        <v>1726</v>
      </c>
      <c r="E711" s="1" t="s">
        <v>1857</v>
      </c>
      <c r="F711" s="1" t="s">
        <v>1858</v>
      </c>
      <c r="G711" s="1" t="s">
        <v>3889</v>
      </c>
      <c r="H711" s="1">
        <v>2018</v>
      </c>
      <c r="I711" s="1" t="s">
        <v>3890</v>
      </c>
      <c r="J711" s="1"/>
      <c r="K711" s="1"/>
      <c r="L711" s="1" t="s">
        <v>3891</v>
      </c>
      <c r="M711" s="1" t="s">
        <v>2372</v>
      </c>
      <c r="N711" s="1">
        <v>500000</v>
      </c>
      <c r="O711" s="1">
        <v>500000</v>
      </c>
      <c r="P711" s="1">
        <v>500000</v>
      </c>
      <c r="Q711" s="1">
        <v>500000</v>
      </c>
      <c r="R711" s="1">
        <v>0</v>
      </c>
      <c r="S711" s="1">
        <v>0</v>
      </c>
      <c r="T711" s="1">
        <v>0</v>
      </c>
      <c r="U711" s="1">
        <v>0</v>
      </c>
      <c r="V711" s="1">
        <v>0</v>
      </c>
      <c r="W711" s="1">
        <v>0</v>
      </c>
      <c r="X711" s="1" t="s">
        <v>1827</v>
      </c>
    </row>
    <row r="712" spans="1:24">
      <c r="A712" s="1">
        <v>711</v>
      </c>
      <c r="B712" s="1" t="s">
        <v>3892</v>
      </c>
      <c r="C712" s="1" t="s">
        <v>3893</v>
      </c>
      <c r="D712" s="1" t="s">
        <v>1726</v>
      </c>
      <c r="E712" s="1" t="s">
        <v>2250</v>
      </c>
      <c r="F712" s="1" t="s">
        <v>1923</v>
      </c>
      <c r="G712" s="1" t="s">
        <v>3894</v>
      </c>
      <c r="H712" s="1">
        <v>2018</v>
      </c>
      <c r="I712" s="1" t="s">
        <v>3890</v>
      </c>
      <c r="J712" s="1"/>
      <c r="K712" s="2" t="s">
        <v>442</v>
      </c>
      <c r="L712" s="1" t="s">
        <v>3891</v>
      </c>
      <c r="M712" s="1" t="s">
        <v>2372</v>
      </c>
      <c r="N712" s="1">
        <v>50000</v>
      </c>
      <c r="O712" s="1">
        <v>0</v>
      </c>
      <c r="P712" s="1">
        <v>50000</v>
      </c>
      <c r="Q712" s="1">
        <v>0</v>
      </c>
      <c r="R712" s="1">
        <v>0</v>
      </c>
      <c r="S712" s="1">
        <v>0</v>
      </c>
      <c r="T712" s="1">
        <v>0</v>
      </c>
      <c r="U712" s="1">
        <v>0</v>
      </c>
      <c r="V712" s="1">
        <v>0</v>
      </c>
      <c r="W712" s="1">
        <v>50000</v>
      </c>
      <c r="X712" s="1" t="s">
        <v>1734</v>
      </c>
    </row>
    <row r="713" spans="1:24">
      <c r="A713" s="1">
        <v>712</v>
      </c>
      <c r="B713" s="1" t="s">
        <v>3895</v>
      </c>
      <c r="C713" s="1" t="s">
        <v>3896</v>
      </c>
      <c r="D713" s="1" t="s">
        <v>1726</v>
      </c>
      <c r="E713" s="1" t="s">
        <v>1727</v>
      </c>
      <c r="F713" s="1" t="s">
        <v>1728</v>
      </c>
      <c r="G713" s="1" t="s">
        <v>3897</v>
      </c>
      <c r="H713" s="1">
        <v>2018</v>
      </c>
      <c r="I713" s="1" t="s">
        <v>3890</v>
      </c>
      <c r="J713" s="1"/>
      <c r="K713" s="2" t="s">
        <v>442</v>
      </c>
      <c r="L713" s="1" t="s">
        <v>3891</v>
      </c>
      <c r="M713" s="1" t="s">
        <v>2372</v>
      </c>
      <c r="N713" s="1">
        <v>100000</v>
      </c>
      <c r="O713" s="1">
        <v>100000</v>
      </c>
      <c r="P713" s="1">
        <v>100000</v>
      </c>
      <c r="Q713" s="1">
        <v>0</v>
      </c>
      <c r="R713" s="1">
        <v>0</v>
      </c>
      <c r="S713" s="1">
        <v>100000</v>
      </c>
      <c r="T713" s="1">
        <v>0</v>
      </c>
      <c r="U713" s="1">
        <v>0</v>
      </c>
      <c r="V713" s="1">
        <v>0</v>
      </c>
      <c r="W713" s="1">
        <v>0</v>
      </c>
      <c r="X713" s="1" t="s">
        <v>1734</v>
      </c>
    </row>
    <row r="714" spans="1:24">
      <c r="A714" s="1">
        <v>713</v>
      </c>
      <c r="B714" s="1" t="s">
        <v>3898</v>
      </c>
      <c r="C714" s="1" t="s">
        <v>3899</v>
      </c>
      <c r="D714" s="1" t="s">
        <v>3900</v>
      </c>
      <c r="E714" s="1" t="s">
        <v>1727</v>
      </c>
      <c r="F714" s="1" t="s">
        <v>1728</v>
      </c>
      <c r="G714" s="1" t="s">
        <v>2730</v>
      </c>
      <c r="H714" s="1">
        <v>1998</v>
      </c>
      <c r="I714" s="1" t="s">
        <v>3901</v>
      </c>
      <c r="J714" s="2" t="s">
        <v>442</v>
      </c>
      <c r="K714" s="1" t="s">
        <v>3902</v>
      </c>
      <c r="L714" s="1" t="s">
        <v>3891</v>
      </c>
      <c r="M714" s="1" t="s">
        <v>2372</v>
      </c>
      <c r="N714" s="1">
        <v>4000</v>
      </c>
      <c r="O714" s="1">
        <v>4000</v>
      </c>
      <c r="P714" s="1">
        <v>4000</v>
      </c>
      <c r="Q714" s="1">
        <v>0</v>
      </c>
      <c r="R714" s="1">
        <v>4000</v>
      </c>
      <c r="S714" s="1">
        <v>0</v>
      </c>
      <c r="T714" s="1">
        <v>0</v>
      </c>
      <c r="U714" s="1">
        <v>0</v>
      </c>
      <c r="V714" s="1">
        <v>0</v>
      </c>
      <c r="W714" s="1">
        <v>0</v>
      </c>
      <c r="X714" s="1" t="s">
        <v>1734</v>
      </c>
    </row>
    <row r="715" spans="1:24">
      <c r="A715" s="1">
        <v>714</v>
      </c>
      <c r="B715" s="1" t="s">
        <v>3903</v>
      </c>
      <c r="C715" s="1" t="s">
        <v>3904</v>
      </c>
      <c r="D715" s="1" t="s">
        <v>3900</v>
      </c>
      <c r="E715" s="1" t="s">
        <v>1727</v>
      </c>
      <c r="F715" s="1" t="s">
        <v>1728</v>
      </c>
      <c r="G715" s="1" t="s">
        <v>2369</v>
      </c>
      <c r="H715" s="1">
        <v>2003</v>
      </c>
      <c r="I715" s="1" t="s">
        <v>3905</v>
      </c>
      <c r="J715" s="1" t="s">
        <v>3906</v>
      </c>
      <c r="K715" s="1" t="s">
        <v>3907</v>
      </c>
      <c r="L715" s="1" t="s">
        <v>3891</v>
      </c>
      <c r="M715" s="1" t="s">
        <v>2372</v>
      </c>
      <c r="N715" s="1">
        <v>832</v>
      </c>
      <c r="O715" s="1">
        <v>832</v>
      </c>
      <c r="P715" s="1">
        <v>4372</v>
      </c>
      <c r="Q715" s="1">
        <v>0</v>
      </c>
      <c r="R715" s="1">
        <v>0</v>
      </c>
      <c r="S715" s="1">
        <v>0</v>
      </c>
      <c r="T715" s="1">
        <v>832</v>
      </c>
      <c r="U715" s="1">
        <v>0</v>
      </c>
      <c r="V715" s="1">
        <v>0</v>
      </c>
      <c r="W715" s="1">
        <v>0</v>
      </c>
      <c r="X715" s="1" t="s">
        <v>1734</v>
      </c>
    </row>
    <row r="716" spans="1:24">
      <c r="A716" s="1">
        <v>715</v>
      </c>
      <c r="B716" s="1" t="s">
        <v>3908</v>
      </c>
      <c r="C716" s="1" t="s">
        <v>3909</v>
      </c>
      <c r="D716" s="1" t="s">
        <v>3900</v>
      </c>
      <c r="E716" s="1" t="s">
        <v>3910</v>
      </c>
      <c r="F716" s="1" t="s">
        <v>1858</v>
      </c>
      <c r="G716" s="1" t="s">
        <v>2062</v>
      </c>
      <c r="H716" s="1">
        <v>2003</v>
      </c>
      <c r="I716" s="1" t="s">
        <v>3911</v>
      </c>
      <c r="J716" s="1" t="s">
        <v>1731</v>
      </c>
      <c r="K716" s="1" t="s">
        <v>3912</v>
      </c>
      <c r="L716" s="1" t="s">
        <v>1741</v>
      </c>
      <c r="M716" s="1" t="s">
        <v>1733</v>
      </c>
      <c r="N716" s="1">
        <v>1262</v>
      </c>
      <c r="O716" s="1">
        <v>1262</v>
      </c>
      <c r="P716" s="1">
        <v>1300</v>
      </c>
      <c r="Q716" s="1"/>
      <c r="R716" s="1"/>
      <c r="S716" s="1"/>
      <c r="T716" s="1"/>
      <c r="U716" s="1"/>
      <c r="V716" s="1">
        <v>1262</v>
      </c>
      <c r="W716" s="1"/>
      <c r="X716" s="1" t="s">
        <v>1827</v>
      </c>
    </row>
    <row r="717" spans="1:24">
      <c r="A717" s="1">
        <v>716</v>
      </c>
      <c r="B717" s="1" t="s">
        <v>3913</v>
      </c>
      <c r="C717" s="1" t="s">
        <v>3914</v>
      </c>
      <c r="D717" s="1" t="s">
        <v>3900</v>
      </c>
      <c r="E717" s="1" t="s">
        <v>3910</v>
      </c>
      <c r="F717" s="1" t="s">
        <v>1858</v>
      </c>
      <c r="G717" s="1" t="s">
        <v>1745</v>
      </c>
      <c r="H717" s="1">
        <v>2014</v>
      </c>
      <c r="I717" s="1" t="s">
        <v>3915</v>
      </c>
      <c r="J717" s="1" t="s">
        <v>3916</v>
      </c>
      <c r="K717" s="1" t="s">
        <v>1826</v>
      </c>
      <c r="L717" s="1" t="s">
        <v>1741</v>
      </c>
      <c r="M717" s="1" t="s">
        <v>1733</v>
      </c>
      <c r="N717" s="1">
        <v>781.12</v>
      </c>
      <c r="O717" s="1">
        <v>875.61</v>
      </c>
      <c r="P717" s="1">
        <v>1635.87</v>
      </c>
      <c r="Q717" s="1"/>
      <c r="R717" s="1"/>
      <c r="S717" s="1"/>
      <c r="T717" s="1">
        <v>875.61</v>
      </c>
      <c r="U717" s="1"/>
      <c r="V717" s="1"/>
      <c r="W717" s="1">
        <v>20.239999999999998</v>
      </c>
      <c r="X717" s="1" t="s">
        <v>1827</v>
      </c>
    </row>
    <row r="718" spans="1:24">
      <c r="A718" s="1">
        <v>717</v>
      </c>
      <c r="B718" s="1" t="s">
        <v>3917</v>
      </c>
      <c r="C718" s="1" t="s">
        <v>3918</v>
      </c>
      <c r="D718" s="1" t="s">
        <v>3900</v>
      </c>
      <c r="E718" s="1" t="s">
        <v>3910</v>
      </c>
      <c r="F718" s="1" t="s">
        <v>1858</v>
      </c>
      <c r="G718" s="1" t="s">
        <v>1745</v>
      </c>
      <c r="H718" s="1">
        <v>2008</v>
      </c>
      <c r="I718" s="1" t="s">
        <v>3919</v>
      </c>
      <c r="J718" s="1" t="s">
        <v>3920</v>
      </c>
      <c r="K718" s="1" t="s">
        <v>1826</v>
      </c>
      <c r="L718" s="1" t="s">
        <v>1731</v>
      </c>
      <c r="M718" s="1" t="s">
        <v>1733</v>
      </c>
      <c r="N718" s="1">
        <v>62.31</v>
      </c>
      <c r="O718" s="1">
        <v>113.41</v>
      </c>
      <c r="P718" s="1">
        <v>51</v>
      </c>
      <c r="Q718" s="1"/>
      <c r="R718" s="1"/>
      <c r="S718" s="1"/>
      <c r="T718" s="1">
        <v>113.41</v>
      </c>
      <c r="U718" s="1"/>
      <c r="V718" s="1"/>
      <c r="W718" s="1"/>
      <c r="X718" s="1" t="s">
        <v>1827</v>
      </c>
    </row>
    <row r="719" spans="1:24">
      <c r="A719" s="1">
        <v>718</v>
      </c>
      <c r="B719" s="1" t="s">
        <v>3921</v>
      </c>
      <c r="C719" s="1" t="s">
        <v>3922</v>
      </c>
      <c r="D719" s="1" t="s">
        <v>3900</v>
      </c>
      <c r="E719" s="1" t="s">
        <v>3910</v>
      </c>
      <c r="F719" s="1" t="s">
        <v>1858</v>
      </c>
      <c r="G719" s="1" t="s">
        <v>1745</v>
      </c>
      <c r="H719" s="1">
        <v>2021</v>
      </c>
      <c r="I719" s="1" t="s">
        <v>3923</v>
      </c>
      <c r="J719" s="1" t="s">
        <v>3924</v>
      </c>
      <c r="K719" s="1" t="s">
        <v>1826</v>
      </c>
      <c r="L719" s="1" t="s">
        <v>1741</v>
      </c>
      <c r="M719" s="1" t="s">
        <v>1733</v>
      </c>
      <c r="N719" s="1">
        <v>9.85</v>
      </c>
      <c r="O719" s="1">
        <v>69.650000000000006</v>
      </c>
      <c r="P719" s="1">
        <v>70</v>
      </c>
      <c r="Q719" s="1"/>
      <c r="R719" s="1"/>
      <c r="S719" s="1"/>
      <c r="T719" s="1">
        <v>69.650000000000006</v>
      </c>
      <c r="U719" s="1"/>
      <c r="V719" s="1"/>
      <c r="W719" s="1"/>
      <c r="X719" s="1" t="s">
        <v>1827</v>
      </c>
    </row>
    <row r="720" spans="1:24">
      <c r="A720" s="1">
        <v>719</v>
      </c>
      <c r="B720" s="1" t="s">
        <v>3925</v>
      </c>
      <c r="C720" s="1" t="s">
        <v>3926</v>
      </c>
      <c r="D720" s="1" t="s">
        <v>3900</v>
      </c>
      <c r="E720" s="1" t="s">
        <v>1727</v>
      </c>
      <c r="F720" s="1" t="s">
        <v>1728</v>
      </c>
      <c r="G720" s="1" t="s">
        <v>1745</v>
      </c>
      <c r="H720" s="1">
        <v>1984</v>
      </c>
      <c r="I720" s="1" t="s">
        <v>3927</v>
      </c>
      <c r="J720" s="1" t="s">
        <v>3928</v>
      </c>
      <c r="K720" s="1" t="s">
        <v>1771</v>
      </c>
      <c r="L720" s="1" t="s">
        <v>1731</v>
      </c>
      <c r="M720" s="1" t="s">
        <v>1733</v>
      </c>
      <c r="N720" s="1">
        <v>6460.56</v>
      </c>
      <c r="O720" s="1">
        <v>1123.57</v>
      </c>
      <c r="P720" s="1">
        <v>1293</v>
      </c>
      <c r="Q720" s="1"/>
      <c r="R720" s="1"/>
      <c r="S720" s="1"/>
      <c r="T720" s="1">
        <v>1123.57</v>
      </c>
      <c r="U720" s="1"/>
      <c r="V720" s="1"/>
      <c r="W720" s="1">
        <v>6520.62</v>
      </c>
      <c r="X720" s="1" t="s">
        <v>1734</v>
      </c>
    </row>
    <row r="721" spans="1:24">
      <c r="A721" s="1">
        <v>720</v>
      </c>
      <c r="B721" s="1" t="s">
        <v>3929</v>
      </c>
      <c r="C721" s="1" t="s">
        <v>3930</v>
      </c>
      <c r="D721" s="1" t="s">
        <v>3900</v>
      </c>
      <c r="E721" s="1" t="s">
        <v>1727</v>
      </c>
      <c r="F721" s="1" t="s">
        <v>1728</v>
      </c>
      <c r="G721" s="1" t="s">
        <v>1745</v>
      </c>
      <c r="H721" s="1">
        <v>1988</v>
      </c>
      <c r="I721" s="1" t="s">
        <v>3931</v>
      </c>
      <c r="J721" s="1" t="s">
        <v>1731</v>
      </c>
      <c r="K721" s="1" t="s">
        <v>2091</v>
      </c>
      <c r="L721" s="1" t="s">
        <v>1731</v>
      </c>
      <c r="M721" s="1" t="s">
        <v>1733</v>
      </c>
      <c r="N721" s="1">
        <v>11611.75</v>
      </c>
      <c r="O721" s="1">
        <v>11557.77</v>
      </c>
      <c r="P721" s="1">
        <v>11606</v>
      </c>
      <c r="Q721" s="1"/>
      <c r="R721" s="1"/>
      <c r="S721" s="1"/>
      <c r="T721" s="1">
        <v>11557.77</v>
      </c>
      <c r="U721" s="1"/>
      <c r="V721" s="1"/>
      <c r="W721" s="1">
        <v>53.95</v>
      </c>
      <c r="X721" s="1" t="s">
        <v>1734</v>
      </c>
    </row>
    <row r="722" spans="1:24">
      <c r="A722" s="1">
        <v>721</v>
      </c>
      <c r="B722" s="1" t="s">
        <v>3932</v>
      </c>
      <c r="C722" s="1" t="s">
        <v>3933</v>
      </c>
      <c r="D722" s="1" t="s">
        <v>3900</v>
      </c>
      <c r="E722" s="1" t="s">
        <v>1727</v>
      </c>
      <c r="F722" s="1" t="s">
        <v>1728</v>
      </c>
      <c r="G722" s="1" t="s">
        <v>2062</v>
      </c>
      <c r="H722" s="1">
        <v>2010</v>
      </c>
      <c r="I722" s="1" t="s">
        <v>3934</v>
      </c>
      <c r="J722" s="1" t="s">
        <v>3935</v>
      </c>
      <c r="K722" s="1" t="s">
        <v>3936</v>
      </c>
      <c r="L722" s="1" t="s">
        <v>1741</v>
      </c>
      <c r="M722" s="1" t="s">
        <v>1733</v>
      </c>
      <c r="N722" s="1">
        <v>5990.49</v>
      </c>
      <c r="O722" s="1">
        <v>11980.98</v>
      </c>
      <c r="P722" s="1">
        <v>5953.56</v>
      </c>
      <c r="Q722" s="1"/>
      <c r="R722" s="1"/>
      <c r="S722" s="1"/>
      <c r="T722" s="1"/>
      <c r="U722" s="1"/>
      <c r="V722" s="1">
        <v>11980.98</v>
      </c>
      <c r="W722" s="1"/>
      <c r="X722" s="1" t="s">
        <v>1734</v>
      </c>
    </row>
    <row r="723" spans="1:24">
      <c r="A723" s="1">
        <v>722</v>
      </c>
      <c r="B723" s="1" t="s">
        <v>3937</v>
      </c>
      <c r="C723" s="1" t="s">
        <v>3938</v>
      </c>
      <c r="D723" s="1" t="s">
        <v>3900</v>
      </c>
      <c r="E723" s="1" t="s">
        <v>1727</v>
      </c>
      <c r="F723" s="1" t="s">
        <v>1728</v>
      </c>
      <c r="G723" s="1" t="s">
        <v>3439</v>
      </c>
      <c r="H723" s="1">
        <v>2003</v>
      </c>
      <c r="I723" s="1" t="s">
        <v>3939</v>
      </c>
      <c r="J723" s="2" t="s">
        <v>442</v>
      </c>
      <c r="K723" s="1" t="s">
        <v>3940</v>
      </c>
      <c r="L723" s="1" t="s">
        <v>2741</v>
      </c>
      <c r="M723" s="1" t="s">
        <v>2372</v>
      </c>
      <c r="N723" s="1">
        <v>4571</v>
      </c>
      <c r="O723" s="1">
        <v>4571</v>
      </c>
      <c r="P723" s="1">
        <v>4571</v>
      </c>
      <c r="Q723" s="1">
        <v>0</v>
      </c>
      <c r="R723" s="1">
        <v>0</v>
      </c>
      <c r="S723" s="1">
        <v>457</v>
      </c>
      <c r="T723" s="1">
        <v>4114</v>
      </c>
      <c r="U723" s="1">
        <v>0</v>
      </c>
      <c r="V723" s="1">
        <v>0</v>
      </c>
      <c r="W723" s="1">
        <v>0</v>
      </c>
      <c r="X723" s="1" t="s">
        <v>1734</v>
      </c>
    </row>
    <row r="724" spans="1:24">
      <c r="A724" s="1">
        <v>723</v>
      </c>
      <c r="B724" s="1" t="s">
        <v>3941</v>
      </c>
      <c r="C724" s="1" t="s">
        <v>3942</v>
      </c>
      <c r="D724" s="1" t="s">
        <v>3900</v>
      </c>
      <c r="E724" s="1" t="s">
        <v>1817</v>
      </c>
      <c r="F724" s="1" t="s">
        <v>1728</v>
      </c>
      <c r="G724" s="1" t="s">
        <v>1776</v>
      </c>
      <c r="H724" s="1">
        <v>2008</v>
      </c>
      <c r="I724" s="1" t="s">
        <v>3943</v>
      </c>
      <c r="J724" s="1" t="s">
        <v>3944</v>
      </c>
      <c r="K724" s="1" t="s">
        <v>2899</v>
      </c>
      <c r="L724" s="1" t="s">
        <v>1741</v>
      </c>
      <c r="M724" s="1" t="s">
        <v>1733</v>
      </c>
      <c r="N724" s="1">
        <v>463.1</v>
      </c>
      <c r="O724" s="1">
        <v>612.84</v>
      </c>
      <c r="P724" s="1">
        <v>463.22</v>
      </c>
      <c r="Q724" s="1"/>
      <c r="R724" s="1"/>
      <c r="S724" s="1"/>
      <c r="T724" s="1">
        <v>612.84</v>
      </c>
      <c r="U724" s="1"/>
      <c r="V724" s="1"/>
      <c r="W724" s="1">
        <v>1239.52</v>
      </c>
      <c r="X724" s="1" t="s">
        <v>1734</v>
      </c>
    </row>
    <row r="725" spans="1:24">
      <c r="A725" s="1">
        <v>724</v>
      </c>
      <c r="B725" s="1" t="s">
        <v>3945</v>
      </c>
      <c r="C725" s="1" t="s">
        <v>3946</v>
      </c>
      <c r="D725" s="1" t="s">
        <v>3900</v>
      </c>
      <c r="E725" s="1" t="s">
        <v>1727</v>
      </c>
      <c r="F725" s="1" t="s">
        <v>1728</v>
      </c>
      <c r="G725" s="1" t="s">
        <v>1994</v>
      </c>
      <c r="H725" s="1">
        <v>2015</v>
      </c>
      <c r="I725" s="1" t="s">
        <v>3947</v>
      </c>
      <c r="J725" s="1" t="s">
        <v>1731</v>
      </c>
      <c r="K725" s="1" t="s">
        <v>3948</v>
      </c>
      <c r="L725" s="1" t="s">
        <v>1731</v>
      </c>
      <c r="M725" s="1" t="s">
        <v>1733</v>
      </c>
      <c r="N725" s="1">
        <v>614.36</v>
      </c>
      <c r="O725" s="1">
        <v>614.36</v>
      </c>
      <c r="P725" s="1">
        <v>613.98</v>
      </c>
      <c r="Q725" s="1"/>
      <c r="R725" s="1"/>
      <c r="S725" s="1">
        <v>614.36</v>
      </c>
      <c r="T725" s="1"/>
      <c r="U725" s="1"/>
      <c r="V725" s="1"/>
      <c r="W725" s="1"/>
      <c r="X725" s="1" t="s">
        <v>1734</v>
      </c>
    </row>
    <row r="726" spans="1:24">
      <c r="A726" s="1">
        <v>725</v>
      </c>
      <c r="B726" s="1" t="s">
        <v>3949</v>
      </c>
      <c r="C726" s="1" t="s">
        <v>3950</v>
      </c>
      <c r="D726" s="1" t="s">
        <v>3900</v>
      </c>
      <c r="E726" s="1" t="s">
        <v>1727</v>
      </c>
      <c r="F726" s="1" t="s">
        <v>1728</v>
      </c>
      <c r="G726" s="1" t="s">
        <v>1772</v>
      </c>
      <c r="H726" s="1">
        <v>2012</v>
      </c>
      <c r="I726" s="1" t="s">
        <v>3951</v>
      </c>
      <c r="J726" s="1" t="s">
        <v>1731</v>
      </c>
      <c r="K726" s="1" t="s">
        <v>3952</v>
      </c>
      <c r="L726" s="1" t="s">
        <v>1741</v>
      </c>
      <c r="M726" s="1" t="s">
        <v>1733</v>
      </c>
      <c r="N726" s="1">
        <v>2559.86</v>
      </c>
      <c r="O726" s="1">
        <v>2552.09</v>
      </c>
      <c r="P726" s="1">
        <v>2560</v>
      </c>
      <c r="Q726" s="1"/>
      <c r="R726" s="1"/>
      <c r="S726" s="1"/>
      <c r="T726" s="1">
        <v>2552.09</v>
      </c>
      <c r="U726" s="1"/>
      <c r="V726" s="1"/>
      <c r="W726" s="1">
        <v>7.78</v>
      </c>
      <c r="X726" s="1" t="s">
        <v>1734</v>
      </c>
    </row>
    <row r="727" spans="1:24">
      <c r="A727" s="1">
        <v>726</v>
      </c>
      <c r="B727" s="1" t="s">
        <v>3953</v>
      </c>
      <c r="C727" s="1" t="s">
        <v>3954</v>
      </c>
      <c r="D727" s="1" t="s">
        <v>3900</v>
      </c>
      <c r="E727" s="1" t="s">
        <v>1727</v>
      </c>
      <c r="F727" s="1" t="s">
        <v>1728</v>
      </c>
      <c r="G727" s="1" t="s">
        <v>1735</v>
      </c>
      <c r="H727" s="1">
        <v>2002</v>
      </c>
      <c r="I727" s="1" t="s">
        <v>3955</v>
      </c>
      <c r="J727" s="1" t="s">
        <v>1731</v>
      </c>
      <c r="K727" s="1" t="s">
        <v>3956</v>
      </c>
      <c r="L727" s="1" t="s">
        <v>1731</v>
      </c>
      <c r="M727" s="1" t="s">
        <v>1733</v>
      </c>
      <c r="N727" s="1">
        <v>4566.34</v>
      </c>
      <c r="O727" s="1">
        <v>4566.34</v>
      </c>
      <c r="P727" s="1">
        <v>4524</v>
      </c>
      <c r="Q727" s="1"/>
      <c r="R727" s="1"/>
      <c r="S727" s="1"/>
      <c r="T727" s="1">
        <v>4566.34</v>
      </c>
      <c r="U727" s="1"/>
      <c r="V727" s="1"/>
      <c r="W727" s="1"/>
      <c r="X727" s="1" t="s">
        <v>1734</v>
      </c>
    </row>
    <row r="728" spans="1:24">
      <c r="A728" s="1">
        <v>727</v>
      </c>
      <c r="B728" s="1" t="s">
        <v>3957</v>
      </c>
      <c r="C728" s="1" t="s">
        <v>3958</v>
      </c>
      <c r="D728" s="1" t="s">
        <v>3900</v>
      </c>
      <c r="E728" s="1" t="s">
        <v>1727</v>
      </c>
      <c r="F728" s="1" t="s">
        <v>1728</v>
      </c>
      <c r="G728" s="1" t="s">
        <v>1735</v>
      </c>
      <c r="H728" s="1">
        <v>2001</v>
      </c>
      <c r="I728" s="1" t="s">
        <v>3959</v>
      </c>
      <c r="J728" s="1" t="s">
        <v>1731</v>
      </c>
      <c r="K728" s="1" t="s">
        <v>3960</v>
      </c>
      <c r="L728" s="1" t="s">
        <v>1741</v>
      </c>
      <c r="M728" s="1" t="s">
        <v>1733</v>
      </c>
      <c r="N728" s="1">
        <v>8542.24</v>
      </c>
      <c r="O728" s="1">
        <v>8542.24</v>
      </c>
      <c r="P728" s="1">
        <v>8515</v>
      </c>
      <c r="Q728" s="1"/>
      <c r="R728" s="1"/>
      <c r="S728" s="1"/>
      <c r="T728" s="1">
        <v>8542.24</v>
      </c>
      <c r="U728" s="1"/>
      <c r="V728" s="1"/>
      <c r="W728" s="1"/>
      <c r="X728" s="1" t="s">
        <v>1734</v>
      </c>
    </row>
    <row r="729" spans="1:24" ht="15" customHeight="1">
      <c r="A729" s="47" t="s">
        <v>3961</v>
      </c>
      <c r="B729" t="s">
        <v>1259</v>
      </c>
      <c r="C729" s="83" t="s">
        <v>3962</v>
      </c>
      <c r="D729" s="1" t="s">
        <v>1726</v>
      </c>
      <c r="E729" s="1" t="s">
        <v>2250</v>
      </c>
      <c r="F729" s="1" t="s">
        <v>1923</v>
      </c>
      <c r="G729" s="1" t="s">
        <v>1994</v>
      </c>
      <c r="H729" s="1">
        <v>2006</v>
      </c>
      <c r="I729" s="1" t="s">
        <v>3963</v>
      </c>
      <c r="J729" s="1"/>
      <c r="K729" s="1" t="s">
        <v>3964</v>
      </c>
      <c r="L729" s="1" t="s">
        <v>1731</v>
      </c>
      <c r="M729" s="1" t="s">
        <v>1686</v>
      </c>
      <c r="N729" s="1">
        <v>12349.41</v>
      </c>
      <c r="O729" s="1">
        <v>12349.41</v>
      </c>
      <c r="P729" s="1">
        <v>11964.13</v>
      </c>
      <c r="Q729" s="1">
        <v>0</v>
      </c>
      <c r="R729" s="1">
        <v>0</v>
      </c>
      <c r="S729" s="1">
        <v>12349.41</v>
      </c>
      <c r="T729" s="1">
        <v>0</v>
      </c>
      <c r="U729" s="1">
        <v>0</v>
      </c>
      <c r="V729" s="1">
        <v>0</v>
      </c>
      <c r="W729" s="1">
        <v>0</v>
      </c>
      <c r="X729" s="1" t="s">
        <v>1734</v>
      </c>
    </row>
    <row r="730" spans="1:24" ht="15" customHeight="1">
      <c r="A730" s="1">
        <v>729</v>
      </c>
      <c r="B730" t="s">
        <v>1257</v>
      </c>
      <c r="C730" s="86" t="s">
        <v>1258</v>
      </c>
      <c r="D730" s="1" t="s">
        <v>1726</v>
      </c>
      <c r="E730" s="1" t="s">
        <v>1922</v>
      </c>
      <c r="F730" s="1" t="s">
        <v>1923</v>
      </c>
      <c r="G730" s="1" t="s">
        <v>1876</v>
      </c>
      <c r="H730" s="1">
        <v>2023</v>
      </c>
      <c r="I730" t="s">
        <v>3965</v>
      </c>
      <c r="J730" s="1"/>
      <c r="K730" s="1" t="s">
        <v>3966</v>
      </c>
      <c r="L730" s="1" t="s">
        <v>1731</v>
      </c>
      <c r="M730" s="1"/>
      <c r="N730" s="1">
        <v>109475.46</v>
      </c>
      <c r="O730" s="1">
        <v>109475.46</v>
      </c>
      <c r="P730" s="1"/>
      <c r="Q730" s="1">
        <v>109475.46</v>
      </c>
      <c r="R730" s="1">
        <v>0</v>
      </c>
      <c r="S730" s="1">
        <v>0</v>
      </c>
      <c r="T730" s="1">
        <v>0</v>
      </c>
      <c r="U730" s="1">
        <v>0</v>
      </c>
      <c r="V730" s="1">
        <v>0</v>
      </c>
      <c r="W730" s="1">
        <v>0</v>
      </c>
      <c r="X730" s="1" t="s">
        <v>1734</v>
      </c>
    </row>
    <row r="731" spans="1:24" ht="15" customHeight="1">
      <c r="A731" s="1">
        <v>730</v>
      </c>
      <c r="B731" t="s">
        <v>1262</v>
      </c>
      <c r="C731" s="86" t="s">
        <v>3967</v>
      </c>
      <c r="D731" s="1" t="s">
        <v>1726</v>
      </c>
      <c r="E731" s="1" t="s">
        <v>2250</v>
      </c>
      <c r="F731" s="1" t="s">
        <v>1923</v>
      </c>
      <c r="G731" s="1" t="s">
        <v>1797</v>
      </c>
      <c r="H731" s="1">
        <v>2024</v>
      </c>
      <c r="I731" t="s">
        <v>3968</v>
      </c>
      <c r="J731" s="1"/>
      <c r="K731" s="1" t="s">
        <v>3969</v>
      </c>
      <c r="L731" s="1" t="s">
        <v>1731</v>
      </c>
      <c r="M731" s="1" t="s">
        <v>1686</v>
      </c>
      <c r="N731" s="1">
        <v>40538.720000000001</v>
      </c>
      <c r="O731" s="87">
        <v>20999.5</v>
      </c>
      <c r="P731" s="1">
        <v>40537</v>
      </c>
      <c r="Q731" s="1">
        <v>20999.5</v>
      </c>
      <c r="R731" s="1">
        <v>0</v>
      </c>
      <c r="S731" s="1">
        <v>0</v>
      </c>
      <c r="T731" s="1">
        <v>0</v>
      </c>
      <c r="U731" s="1">
        <v>0</v>
      </c>
      <c r="V731" s="1">
        <v>0</v>
      </c>
      <c r="W731" s="1">
        <v>19541.43</v>
      </c>
      <c r="X731" s="1" t="s">
        <v>1734</v>
      </c>
    </row>
    <row r="732" spans="1:24" ht="15" customHeight="1">
      <c r="A732" s="1">
        <v>731</v>
      </c>
      <c r="B732" t="s">
        <v>1255</v>
      </c>
      <c r="C732" s="86" t="s">
        <v>1256</v>
      </c>
      <c r="D732" s="1" t="s">
        <v>1726</v>
      </c>
      <c r="E732" s="1" t="s">
        <v>1857</v>
      </c>
      <c r="F732" s="1" t="s">
        <v>1858</v>
      </c>
      <c r="G732" s="1" t="s">
        <v>1750</v>
      </c>
      <c r="H732" s="1">
        <v>2023</v>
      </c>
      <c r="I732" t="s">
        <v>3970</v>
      </c>
      <c r="J732" s="1"/>
      <c r="K732" s="1" t="s">
        <v>3971</v>
      </c>
      <c r="L732" s="1" t="s">
        <v>1731</v>
      </c>
      <c r="M732" s="1" t="s">
        <v>1686</v>
      </c>
      <c r="N732" s="1">
        <v>61094.59</v>
      </c>
      <c r="O732" s="1">
        <v>61094.59</v>
      </c>
      <c r="P732" s="1">
        <v>61095</v>
      </c>
      <c r="Q732" s="1">
        <v>0</v>
      </c>
      <c r="R732" s="1">
        <v>61094.59</v>
      </c>
      <c r="S732" s="1">
        <v>0</v>
      </c>
      <c r="T732" s="1">
        <v>0</v>
      </c>
      <c r="U732" s="1">
        <v>0</v>
      </c>
      <c r="V732" s="1">
        <v>0</v>
      </c>
      <c r="W732" s="1">
        <v>0</v>
      </c>
      <c r="X732" s="1" t="s">
        <v>1827</v>
      </c>
    </row>
    <row r="733" spans="1:24" ht="15" customHeight="1">
      <c r="A733" s="1">
        <v>732</v>
      </c>
      <c r="B733" t="s">
        <v>1265</v>
      </c>
      <c r="C733" s="86" t="s">
        <v>3972</v>
      </c>
      <c r="D733" s="1" t="s">
        <v>1726</v>
      </c>
      <c r="E733" s="1" t="s">
        <v>2250</v>
      </c>
      <c r="F733" s="1" t="s">
        <v>1923</v>
      </c>
      <c r="G733" s="1" t="s">
        <v>1797</v>
      </c>
      <c r="H733" s="1">
        <v>2024</v>
      </c>
      <c r="I733" t="s">
        <v>3973</v>
      </c>
      <c r="J733" s="1"/>
      <c r="K733" s="1" t="s">
        <v>3974</v>
      </c>
      <c r="L733" s="1" t="s">
        <v>1731</v>
      </c>
      <c r="M733" s="1" t="s">
        <v>1686</v>
      </c>
      <c r="N733" s="1">
        <v>34169.47</v>
      </c>
      <c r="O733" s="1">
        <v>22509.73</v>
      </c>
      <c r="P733" s="1">
        <v>34191</v>
      </c>
      <c r="Q733" s="1">
        <v>22509.73</v>
      </c>
      <c r="R733" s="1">
        <v>0</v>
      </c>
      <c r="S733" s="1">
        <v>0</v>
      </c>
      <c r="T733" s="1">
        <v>0</v>
      </c>
      <c r="U733" s="1">
        <v>0</v>
      </c>
      <c r="V733" s="1">
        <v>0</v>
      </c>
      <c r="W733" s="1">
        <v>11661.37</v>
      </c>
      <c r="X733" s="1" t="s">
        <v>1734</v>
      </c>
    </row>
    <row r="734" spans="1:24" ht="15" customHeight="1">
      <c r="A734" s="1">
        <v>733</v>
      </c>
      <c r="B734" t="s">
        <v>3975</v>
      </c>
      <c r="C734" s="86" t="s">
        <v>3976</v>
      </c>
      <c r="D734" s="1" t="s">
        <v>1726</v>
      </c>
      <c r="E734" s="1" t="s">
        <v>2180</v>
      </c>
      <c r="F734" s="1" t="s">
        <v>1823</v>
      </c>
      <c r="G734" s="1" t="s">
        <v>1833</v>
      </c>
      <c r="H734" s="1">
        <v>2024</v>
      </c>
      <c r="I734" t="s">
        <v>3977</v>
      </c>
      <c r="J734" s="1"/>
      <c r="K734" s="1" t="s">
        <v>3978</v>
      </c>
      <c r="L734" s="1" t="s">
        <v>1731</v>
      </c>
      <c r="M734" s="1" t="s">
        <v>1686</v>
      </c>
      <c r="N734">
        <v>15289.44</v>
      </c>
      <c r="O734" s="1"/>
      <c r="P734" s="88">
        <v>15300</v>
      </c>
      <c r="Q734" s="1"/>
      <c r="R734" s="1"/>
      <c r="S734" s="1"/>
      <c r="T734" s="1"/>
      <c r="U734" s="1"/>
      <c r="V734" s="1"/>
      <c r="W734" s="1"/>
      <c r="X734" s="1"/>
    </row>
    <row r="735" spans="1:24" ht="15" customHeight="1">
      <c r="A735" s="1">
        <v>734</v>
      </c>
      <c r="B735" t="s">
        <v>3979</v>
      </c>
      <c r="C735" s="86" t="s">
        <v>3980</v>
      </c>
      <c r="D735" s="1" t="s">
        <v>1726</v>
      </c>
      <c r="E735" s="1" t="s">
        <v>1822</v>
      </c>
      <c r="F735" s="1" t="s">
        <v>1823</v>
      </c>
      <c r="G735" s="1" t="s">
        <v>1913</v>
      </c>
      <c r="H735" s="1">
        <v>2024</v>
      </c>
      <c r="I735" t="s">
        <v>3981</v>
      </c>
      <c r="J735" s="1"/>
      <c r="K735" s="1" t="s">
        <v>3405</v>
      </c>
      <c r="L735" s="1" t="s">
        <v>1731</v>
      </c>
      <c r="M735" s="1"/>
      <c r="N735">
        <v>16193.86</v>
      </c>
      <c r="O735" s="1"/>
      <c r="P735" s="1"/>
      <c r="Q735" s="1"/>
      <c r="R735" s="1"/>
      <c r="S735" s="1"/>
      <c r="T735" s="1"/>
      <c r="U735" s="1"/>
      <c r="V735" s="1"/>
      <c r="W735" s="1"/>
      <c r="X735" s="1"/>
    </row>
    <row r="736" spans="1:24" ht="15" customHeight="1">
      <c r="A736" s="1"/>
      <c r="C736" s="83"/>
      <c r="E736" s="84"/>
      <c r="G736" s="1"/>
      <c r="H736" s="1"/>
      <c r="I736" s="1"/>
      <c r="J736" s="1"/>
      <c r="K736" s="1"/>
      <c r="L736" s="85"/>
      <c r="M736" s="1"/>
    </row>
    <row r="737" spans="1:13" ht="15" customHeight="1">
      <c r="A737" s="1"/>
      <c r="C737" s="86"/>
      <c r="D737" s="1"/>
      <c r="E737" s="84"/>
      <c r="G737" s="1"/>
      <c r="H737" s="1"/>
      <c r="I737" s="1"/>
      <c r="J737" s="1"/>
      <c r="K737" s="1"/>
      <c r="L737" s="85"/>
      <c r="M737" s="1"/>
    </row>
    <row r="738" spans="1:13" ht="15" customHeight="1">
      <c r="A738" s="1"/>
      <c r="C738" s="86"/>
      <c r="D738" s="1"/>
      <c r="H738" s="1"/>
      <c r="I738" s="1"/>
      <c r="J738" s="1"/>
      <c r="K738" s="1"/>
      <c r="L738" s="85"/>
      <c r="M738" s="1"/>
    </row>
    <row r="739" spans="1:13" ht="15" customHeight="1">
      <c r="A739" s="1"/>
      <c r="C739" s="86"/>
      <c r="D739" s="1"/>
      <c r="G739" s="1"/>
      <c r="H739" s="1"/>
      <c r="I739" s="1"/>
      <c r="J739" s="1"/>
      <c r="K739" s="1"/>
      <c r="L739" s="85"/>
      <c r="M739" s="1"/>
    </row>
    <row r="740" spans="1:13" ht="15" customHeight="1">
      <c r="A740" s="1"/>
      <c r="C740" s="86"/>
      <c r="D740" s="1"/>
      <c r="H740" s="1"/>
      <c r="I740" s="1"/>
      <c r="J740" s="1"/>
      <c r="K740" s="1"/>
      <c r="L740" s="85"/>
      <c r="M740" s="1"/>
    </row>
    <row r="741" spans="1:13" ht="15" customHeight="1">
      <c r="A741" s="1"/>
      <c r="C741" s="86"/>
      <c r="D741" s="1"/>
      <c r="H741" s="1"/>
      <c r="I741" s="1"/>
      <c r="J741" s="1"/>
      <c r="K741" s="1"/>
      <c r="L741" s="85"/>
      <c r="M741" s="1"/>
    </row>
    <row r="742" spans="1:13" ht="15" customHeight="1">
      <c r="A742" s="1"/>
      <c r="C742" s="86"/>
      <c r="D742" s="1"/>
      <c r="H742" s="1"/>
      <c r="I742" s="1"/>
      <c r="J742" s="1"/>
      <c r="K742" s="1"/>
      <c r="L742" s="85"/>
      <c r="M742" s="1"/>
    </row>
  </sheetData>
  <hyperlinks>
    <hyperlink ref="I729" r:id="rId1" display="DECRETO DE 11 DE SETEMBRO DE 2006." xr:uid="{B4FEE699-3E01-47CF-BB74-78851FACF962}"/>
  </hyperlinks>
  <pageMargins left="0.7" right="0.7" top="0.75" bottom="0.75" header="0.3" footer="0.3"/>
  <legacy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33bf9ee-423a-49de-b467-001ef4b3c07d">
      <Terms xmlns="http://schemas.microsoft.com/office/infopath/2007/PartnerControls"/>
    </lcf76f155ced4ddcb4097134ff3c332f>
    <TaxCatchAll xmlns="051e38a1-0b00-4501-8a92-3ea274451bac" xsi:nil="true"/>
    <SharedWithUsers xmlns="051e38a1-0b00-4501-8a92-3ea274451bac">
      <UserInfo>
        <DisplayName>Adriane de Almeida Lobato Papa</DisplayName>
        <AccountId>12</AccountId>
        <AccountType/>
      </UserInfo>
      <UserInfo>
        <DisplayName>Membros de ICMBio</DisplayName>
        <AccountId>157</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7C8CDB6F0FC849B42B929B0159AC33" ma:contentTypeVersion="19" ma:contentTypeDescription="Crie um novo documento." ma:contentTypeScope="" ma:versionID="29eb223f9b94345b7e9a726ba754b3b4">
  <xsd:schema xmlns:xsd="http://www.w3.org/2001/XMLSchema" xmlns:xs="http://www.w3.org/2001/XMLSchema" xmlns:p="http://schemas.microsoft.com/office/2006/metadata/properties" xmlns:ns2="533bf9ee-423a-49de-b467-001ef4b3c07d" xmlns:ns3="051e38a1-0b00-4501-8a92-3ea274451bac" targetNamespace="http://schemas.microsoft.com/office/2006/metadata/properties" ma:root="true" ma:fieldsID="39e44eae1de2ac842dd1e8eecb1b4df7" ns2:_="" ns3:_="">
    <xsd:import namespace="533bf9ee-423a-49de-b467-001ef4b3c07d"/>
    <xsd:import namespace="051e38a1-0b00-4501-8a92-3ea274451ba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3bf9ee-423a-49de-b467-001ef4b3c0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Marcações de imagem" ma:readOnly="false" ma:fieldId="{5cf76f15-5ced-4ddc-b409-7134ff3c332f}" ma:taxonomyMulti="true" ma:sspId="11439537-a661-4c27-8fe4-74698d587d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51e38a1-0b00-4501-8a92-3ea274451bac"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element name="TaxCatchAll" ma:index="23" nillable="true" ma:displayName="Taxonomy Catch All Column" ma:hidden="true" ma:list="{b1d10ea7-99ed-41bf-92c7-b83681ea0894}" ma:internalName="TaxCatchAll" ma:showField="CatchAllData" ma:web="051e38a1-0b00-4501-8a92-3ea274451ba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7AB862-FB0B-4C2E-ABBC-2F064101409D}"/>
</file>

<file path=customXml/itemProps2.xml><?xml version="1.0" encoding="utf-8"?>
<ds:datastoreItem xmlns:ds="http://schemas.openxmlformats.org/officeDocument/2006/customXml" ds:itemID="{70141321-30C4-4B4D-8C51-0242C5B89E6F}"/>
</file>

<file path=customXml/itemProps3.xml><?xml version="1.0" encoding="utf-8"?>
<ds:datastoreItem xmlns:ds="http://schemas.openxmlformats.org/officeDocument/2006/customXml" ds:itemID="{10CFBF6D-F33C-471B-B1E2-3765D88F295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4</cp:revision>
  <dcterms:created xsi:type="dcterms:W3CDTF">2019-12-20T13:01:10Z</dcterms:created>
  <dcterms:modified xsi:type="dcterms:W3CDTF">2024-10-30T17:41:43Z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0x010100097C8CDB6F0FC849B42B929B0159AC33</vt:lpwstr>
  </property>
  <property fmtid="{D5CDD505-2E9C-101B-9397-08002B2CF9AE}" pid="9" name="MediaServiceImageTags">
    <vt:lpwstr/>
  </property>
  <property fmtid="{D5CDD505-2E9C-101B-9397-08002B2CF9AE}" pid="10" name="MSIP_Label_3738d5ca-cd4e-433d-8f2a-eee77df5cad2_Enabled">
    <vt:lpwstr>true</vt:lpwstr>
  </property>
  <property fmtid="{D5CDD505-2E9C-101B-9397-08002B2CF9AE}" pid="11" name="MSIP_Label_3738d5ca-cd4e-433d-8f2a-eee77df5cad2_SetDate">
    <vt:lpwstr>2023-02-07T18:42:50Z</vt:lpwstr>
  </property>
  <property fmtid="{D5CDD505-2E9C-101B-9397-08002B2CF9AE}" pid="12" name="MSIP_Label_3738d5ca-cd4e-433d-8f2a-eee77df5cad2_Method">
    <vt:lpwstr>Standard</vt:lpwstr>
  </property>
  <property fmtid="{D5CDD505-2E9C-101B-9397-08002B2CF9AE}" pid="13" name="MSIP_Label_3738d5ca-cd4e-433d-8f2a-eee77df5cad2_Name">
    <vt:lpwstr>defa4170-0d19-0005-0004-bc88714345d2</vt:lpwstr>
  </property>
  <property fmtid="{D5CDD505-2E9C-101B-9397-08002B2CF9AE}" pid="14" name="MSIP_Label_3738d5ca-cd4e-433d-8f2a-eee77df5cad2_SiteId">
    <vt:lpwstr>c14e2b56-c5bc-43bd-ad9c-408cf6cc3560</vt:lpwstr>
  </property>
  <property fmtid="{D5CDD505-2E9C-101B-9397-08002B2CF9AE}" pid="15" name="MSIP_Label_3738d5ca-cd4e-433d-8f2a-eee77df5cad2_ActionId">
    <vt:lpwstr>3a760b18-c787-4d03-ac67-8a7cde465cab</vt:lpwstr>
  </property>
  <property fmtid="{D5CDD505-2E9C-101B-9397-08002B2CF9AE}" pid="16" name="MSIP_Label_3738d5ca-cd4e-433d-8f2a-eee77df5cad2_ContentBits">
    <vt:lpwstr>0</vt:lpwstr>
  </property>
</Properties>
</file>