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Documents\mux\Nova pasta\"/>
    </mc:Choice>
  </mc:AlternateContent>
  <xr:revisionPtr revIDLastSave="0" documentId="13_ncr:1_{4149CF42-9EDD-4E8C-9E08-41A7A87EA59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Vendas_classe_amb_2021" sheetId="1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6" i="1"/>
  <c r="F39" i="1"/>
  <c r="F29" i="1"/>
  <c r="D39" i="1"/>
  <c r="B39" i="1"/>
  <c r="B29" i="1"/>
  <c r="B24" i="1"/>
  <c r="H33" i="1"/>
  <c r="H24" i="1"/>
  <c r="H6" i="1"/>
  <c r="F33" i="1"/>
  <c r="F24" i="1"/>
  <c r="F14" i="1"/>
  <c r="F6" i="1"/>
  <c r="D33" i="1"/>
  <c r="D29" i="1"/>
  <c r="D24" i="1"/>
  <c r="D14" i="1"/>
  <c r="D6" i="1"/>
  <c r="B33" i="1"/>
  <c r="B14" i="1"/>
  <c r="B6" i="1"/>
  <c r="J6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7" i="1"/>
  <c r="J29" i="1" l="1"/>
  <c r="J39" i="1"/>
  <c r="J24" i="1"/>
</calcChain>
</file>

<file path=xl/sharedStrings.xml><?xml version="1.0" encoding="utf-8"?>
<sst xmlns="http://schemas.openxmlformats.org/spreadsheetml/2006/main" count="58" uniqueCount="51">
  <si>
    <t>Unidade de medida: toneladas de ingrediente ativo (IA)</t>
  </si>
  <si>
    <t>Região/
UF</t>
  </si>
  <si>
    <t>CLASSE I</t>
  </si>
  <si>
    <t>CLASSE II</t>
  </si>
  <si>
    <t>CLASSE III</t>
  </si>
  <si>
    <t>CLASSE IV</t>
  </si>
  <si>
    <t>TOTAIS</t>
  </si>
  <si>
    <t>Qtde
(ton. IA)</t>
  </si>
  <si>
    <t>Part.
(%)</t>
  </si>
  <si>
    <t>Qtde 
(ton. IA)</t>
  </si>
  <si>
    <t>NORTE</t>
  </si>
  <si>
    <t>AC</t>
  </si>
  <si>
    <t>AM</t>
  </si>
  <si>
    <t>AP</t>
  </si>
  <si>
    <t>PA</t>
  </si>
  <si>
    <t>RO</t>
  </si>
  <si>
    <t>RR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</si>
  <si>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</si>
  <si>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</si>
  <si>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</si>
  <si>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</si>
  <si>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</si>
  <si>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</si>
  <si>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</si>
  <si>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</si>
  <si>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</si>
  <si>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</si>
  <si>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</si>
  <si>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SUDESTE</t>
  </si>
  <si>
    <t>ES</t>
  </si>
  <si>
    <t>MG</t>
  </si>
  <si>
    <t>RJ</t>
  </si>
  <si>
    <t>SP</t>
  </si>
  <si>
    <t>SUL</t>
  </si>
  <si>
    <t>PR</t>
  </si>
  <si>
    <t>SC</t>
  </si>
  <si>
    <t>RS</t>
  </si>
  <si>
    <t>CENTRO-OESTE</t>
  </si>
  <si>
    <t>DF</t>
  </si>
  <si>
    <t>GO</t>
  </si>
  <si>
    <t>MS</t>
  </si>
  <si>
    <t>MT</t>
  </si>
  <si>
    <t>Vendas sem definição</t>
  </si>
  <si>
    <t>Vendas Totais</t>
  </si>
  <si>
    <t>Classe I – produto altamente perigoso ao meio ambiente 
Classe II – produto muito perigoso ao meio ambiente
Classe III – produto perigoso ao meio ambiente 
Classe IV – produto pouco perigoso ao meio ambiente</t>
  </si>
  <si>
    <r>
      <rPr>
        <b/>
        <sz val="8"/>
        <rFont val="Arial"/>
        <family val="2"/>
        <charset val="1"/>
      </rPr>
      <t>Fonte:</t>
    </r>
    <r>
      <rPr>
        <sz val="8"/>
        <rFont val="Arial"/>
        <family val="2"/>
        <charset val="1"/>
      </rPr>
      <t xml:space="preserve">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</si>
  <si>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  <charset val="1"/>
      </rPr>
      <t>Qtde =</t>
    </r>
    <r>
      <rPr>
        <sz val="8"/>
        <rFont val="Arial"/>
        <family val="2"/>
        <charset val="1"/>
      </rPr>
      <t xml:space="preserve"> Quantidade de ingrediente ativo segundo a classe de periculosidade ambiental dos produtos comercializados.</t>
    </r>
  </si>
  <si>
    <r>
      <rPr>
        <b/>
        <sz val="8"/>
        <rFont val="Arial"/>
        <family val="2"/>
        <charset val="1"/>
      </rPr>
      <t xml:space="preserve">Part. (%) = </t>
    </r>
    <r>
      <rPr>
        <sz val="8"/>
        <rFont val="Arial"/>
        <family val="2"/>
        <charset val="1"/>
      </rPr>
      <t>representatividade percentual da quantidade comercializada segundo a classe de periculosidade ambiental em relação ao total das vendas na Unidade Federativa.</t>
    </r>
  </si>
  <si>
    <r>
      <rPr>
        <b/>
        <sz val="8"/>
        <color rgb="FF000000"/>
        <rFont val="Arial"/>
        <family val="2"/>
        <charset val="1"/>
      </rPr>
      <t>Vendas sem UF</t>
    </r>
    <r>
      <rPr>
        <sz val="8"/>
        <color rgb="FF000000"/>
        <rFont val="Arial"/>
        <family val="2"/>
        <charset val="1"/>
      </rPr>
      <t>: Sem a indicação das vendas por UF pelo motivo de algumas empresas titulares de registro disporem de contratos para comercialização de seus produtos por terceiros e não conhecerem com precisão a distribuição dessas vendas.</t>
    </r>
  </si>
  <si>
    <r>
      <rPr>
        <b/>
        <sz val="8"/>
        <rFont val="Arial"/>
        <family val="2"/>
        <charset val="1"/>
      </rPr>
      <t>Vendas com sinal negativo:</t>
    </r>
    <r>
      <rPr>
        <sz val="8"/>
        <rFont val="Arial"/>
        <family val="2"/>
        <charset val="1"/>
      </rPr>
      <t xml:space="preserve"> representa que houve retorno à indústria/estoque.</t>
    </r>
  </si>
  <si>
    <t>Vendas de Agrotóxicos e Afins por Classe de Periculosidade Ambiental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</si>
</sst>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_-* #,##0.00_-;\-* #,##0.00_-;_-* \-??_-;_-@_-"/>
  </numFmts>
  <fonts count="18" x14ac:knownFonts="1">
    <font>
      <sz val="10"/>
      <name val="Arial"/>
      <family val="2"/>
    </font>
    <font>
      <sz val="10"/>
      <name val="Mangal"/>
      <family val="2"/>
    </font>
    <font>
      <b/>
      <i/>
      <sz val="12"/>
      <color rgb="FFF0FFF0"/>
      <name val="Arial"/>
      <family val="2"/>
      <charset val="1"/>
    </font>
    <font>
      <b/>
      <i/>
      <sz val="10"/>
      <color rgb="FFF0FFF0"/>
      <name val="Arial"/>
      <family val="2"/>
      <charset val="1"/>
    </font>
    <font>
      <b/>
      <i/>
      <sz val="9"/>
      <color rgb="FFF0FFF0"/>
      <name val="Arial"/>
      <family val="2"/>
      <charset val="1"/>
    </font>
    <font>
      <b/>
      <i/>
      <sz val="9"/>
      <name val="Arial"/>
      <family val="2"/>
      <charset val="1"/>
    </font>
    <font>
      <i/>
      <sz val="9"/>
      <name val="Arial"/>
      <family val="2"/>
      <charset val="1"/>
    </font>
    <font>
      <b/>
      <i/>
      <sz val="9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8"/>
      <name val="Arial"/>
      <family val="2"/>
      <charset val="1"/>
    </font>
    <font>
      <i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0FFF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" fillId="2" borderId="1" xfId="0" applyNumberFormat="1" applyFont="1" applyFill="1" applyBorder="1" applyAlignment="1" applyProtection="1">
      <alignment horizontal="center" wrapText="1"/>
      <protection locked="0"/>
    </xf>
    <xf numFmtId="10" fontId="4" fillId="2" borderId="2" xfId="0" applyNumberFormat="1" applyFont="1" applyFill="1" applyBorder="1" applyAlignment="1" applyProtection="1">
      <alignment horizontal="center" wrapText="1"/>
      <protection locked="0"/>
    </xf>
    <xf numFmtId="4" fontId="4" fillId="2" borderId="0" xfId="0" applyNumberFormat="1" applyFont="1" applyFill="1" applyAlignment="1" applyProtection="1">
      <alignment horizontal="center" wrapText="1"/>
      <protection locked="0"/>
    </xf>
    <xf numFmtId="10" fontId="4" fillId="2" borderId="3" xfId="0" applyNumberFormat="1" applyFont="1" applyFill="1" applyBorder="1" applyAlignment="1" applyProtection="1">
      <alignment horizontal="center" wrapText="1"/>
      <protection locked="0"/>
    </xf>
    <xf numFmtId="164" fontId="4" fillId="2" borderId="1" xfId="0" applyNumberFormat="1" applyFont="1" applyFill="1" applyBorder="1" applyAlignment="1" applyProtection="1">
      <alignment horizontal="center" wrapText="1"/>
      <protection locked="0"/>
    </xf>
    <xf numFmtId="10" fontId="4" fillId="2" borderId="1" xfId="0" applyNumberFormat="1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 applyProtection="1">
      <alignment horizont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4" fontId="6" fillId="3" borderId="1" xfId="0" applyNumberFormat="1" applyFont="1" applyFill="1" applyBorder="1" applyAlignment="1" applyProtection="1">
      <alignment horizontal="center"/>
      <protection locked="0"/>
    </xf>
    <xf numFmtId="10" fontId="0" fillId="4" borderId="0" xfId="0" applyNumberFormat="1" applyFill="1"/>
    <xf numFmtId="0" fontId="0" fillId="4" borderId="0" xfId="0" applyFill="1"/>
    <xf numFmtId="4" fontId="6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0" fontId="8" fillId="0" borderId="0" xfId="0" applyNumberFormat="1" applyFont="1"/>
    <xf numFmtId="0" fontId="8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4" fontId="0" fillId="0" borderId="0" xfId="0" applyNumberForma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0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9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16" fillId="0" borderId="0" xfId="0" applyFont="1"/>
    <xf numFmtId="165" fontId="16" fillId="0" borderId="1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Protection="1">
      <protection locked="0"/>
    </xf>
    <xf numFmtId="4" fontId="17" fillId="0" borderId="1" xfId="0" applyNumberFormat="1" applyFont="1" applyBorder="1" applyAlignment="1">
      <alignment horizontal="center"/>
    </xf>
    <xf numFmtId="39" fontId="17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</cellXfs>
  <cellStyles count="2">
    <cellStyle name="Normal" xfId="0" builtinId="0"/>
    <cellStyle name="Valor da tabela dinâmica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F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topLeftCell="A22" zoomScale="115" zoomScaleNormal="115" workbookViewId="0">
      <selection activeCell="M12" sqref="M12"/>
    </sheetView>
  </sheetViews>
  <sheetFormatPr defaultColWidth="11.44140625" defaultRowHeight="13.2" x14ac:dyDescent="0.25"/>
  <cols>
    <col min="1" max="1" width="20.44140625" customWidth="1"/>
    <col min="2" max="3" width="11.44140625" style="1"/>
    <col min="4" max="4" width="11.5546875" style="2" customWidth="1"/>
    <col min="5" max="5" width="11.44140625" style="1"/>
    <col min="6" max="6" width="12.109375" style="1" bestFit="1" customWidth="1"/>
    <col min="7" max="11" width="11.44140625" style="1"/>
    <col min="12" max="12" width="5.6640625" customWidth="1"/>
  </cols>
  <sheetData>
    <row r="1" spans="1:12" ht="12.75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2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2.7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2.75" customHeight="1" x14ac:dyDescent="0.25">
      <c r="A4" s="32" t="s">
        <v>1</v>
      </c>
      <c r="B4" s="33" t="s">
        <v>2</v>
      </c>
      <c r="C4" s="33"/>
      <c r="D4" s="33" t="s">
        <v>3</v>
      </c>
      <c r="E4" s="33"/>
      <c r="F4" s="33" t="s">
        <v>4</v>
      </c>
      <c r="G4" s="33"/>
      <c r="H4" s="33" t="s">
        <v>5</v>
      </c>
      <c r="I4" s="33"/>
      <c r="J4" s="33" t="s">
        <v>6</v>
      </c>
      <c r="K4" s="33"/>
    </row>
    <row r="5" spans="1:12" ht="23.4" x14ac:dyDescent="0.25">
      <c r="A5" s="32"/>
      <c r="B5" s="3" t="s">
        <v>7</v>
      </c>
      <c r="C5" s="4" t="s">
        <v>8</v>
      </c>
      <c r="D5" s="5" t="s">
        <v>7</v>
      </c>
      <c r="E5" s="6" t="s">
        <v>8</v>
      </c>
      <c r="F5" s="3" t="s">
        <v>7</v>
      </c>
      <c r="G5" s="3" t="s">
        <v>8</v>
      </c>
      <c r="H5" s="7" t="s">
        <v>7</v>
      </c>
      <c r="I5" s="8" t="s">
        <v>8</v>
      </c>
      <c r="J5" s="3" t="s">
        <v>9</v>
      </c>
      <c r="K5" s="9" t="s">
        <v>8</v>
      </c>
    </row>
    <row r="6" spans="1:12" x14ac:dyDescent="0.25">
      <c r="A6" s="10" t="s">
        <v>10</v>
      </c>
      <c r="B6" s="39">
        <f>SUM(B7:B13)</f>
        <v>898.34687070899986</v>
      </c>
      <c r="C6" s="40">
        <f>B6/J6</f>
        <v>1.9578139430070994E-2</v>
      </c>
      <c r="D6" s="41">
        <f>SUM(D7:D13)</f>
        <v>18206.056060769999</v>
      </c>
      <c r="E6" s="40">
        <f>D6/J6</f>
        <v>0.39677402532513018</v>
      </c>
      <c r="F6" s="42">
        <f>SUM(F7:F13)</f>
        <v>26708.270640166997</v>
      </c>
      <c r="G6" s="40">
        <f>F6/J6</f>
        <v>0.58206719873869595</v>
      </c>
      <c r="H6" s="41">
        <f>SUM(H7:H13)</f>
        <v>72.527824416499996</v>
      </c>
      <c r="I6" s="40">
        <f>H6/J6</f>
        <v>1.5806365061028971E-3</v>
      </c>
      <c r="J6" s="42">
        <f>SUM(B6,D6,F6,H6)</f>
        <v>45885.201396062497</v>
      </c>
      <c r="K6" s="40">
        <v>1</v>
      </c>
      <c r="L6" s="11"/>
    </row>
    <row r="7" spans="1:12" x14ac:dyDescent="0.25">
      <c r="A7" s="12" t="s">
        <v>11</v>
      </c>
      <c r="B7" s="43">
        <v>8.1045767939999998</v>
      </c>
      <c r="C7" s="40">
        <f t="shared" ref="C7:C39" si="0">B7/J7</f>
        <v>5.9987109246895697E-3</v>
      </c>
      <c r="D7" s="43">
        <v>453.33266415999998</v>
      </c>
      <c r="E7" s="40">
        <f t="shared" ref="E7:E39" si="1">D7/J7</f>
        <v>0.33554023536780614</v>
      </c>
      <c r="F7" s="43">
        <v>893.7944315379998</v>
      </c>
      <c r="G7" s="40">
        <f t="shared" ref="G7:G39" si="2">F7/J7</f>
        <v>0.66155390431527861</v>
      </c>
      <c r="H7" s="43">
        <v>-4.1786052999999992</v>
      </c>
      <c r="I7" s="40">
        <f t="shared" ref="I7:I39" si="3">H7/J7</f>
        <v>-3.0928506077742193E-3</v>
      </c>
      <c r="J7" s="44">
        <f>SUM(B7,D7,F7,H7)</f>
        <v>1351.0530671919996</v>
      </c>
      <c r="K7" s="40">
        <v>1</v>
      </c>
      <c r="L7" s="11"/>
    </row>
    <row r="8" spans="1:12" x14ac:dyDescent="0.25">
      <c r="A8" s="12" t="s">
        <v>12</v>
      </c>
      <c r="B8" s="43">
        <v>2.669927135</v>
      </c>
      <c r="C8" s="40">
        <f t="shared" si="0"/>
        <v>1.4680702713598814E-2</v>
      </c>
      <c r="D8" s="43">
        <v>47.433820509999975</v>
      </c>
      <c r="E8" s="40">
        <f t="shared" si="1"/>
        <v>0.26081678722573665</v>
      </c>
      <c r="F8" s="43">
        <v>125.83425605199999</v>
      </c>
      <c r="G8" s="40">
        <f t="shared" si="2"/>
        <v>0.69190476401757084</v>
      </c>
      <c r="H8" s="43">
        <v>5.9284360155100009</v>
      </c>
      <c r="I8" s="40">
        <f t="shared" si="3"/>
        <v>3.2597746043093651E-2</v>
      </c>
      <c r="J8" s="44">
        <f t="shared" ref="J8:J39" si="4">SUM(B8,D8,F8,H8)</f>
        <v>181.86643971250996</v>
      </c>
      <c r="K8" s="40">
        <v>1</v>
      </c>
      <c r="L8" s="11"/>
    </row>
    <row r="9" spans="1:12" x14ac:dyDescent="0.25">
      <c r="A9" s="12" t="s">
        <v>13</v>
      </c>
      <c r="B9" s="43">
        <v>0</v>
      </c>
      <c r="C9" s="40">
        <f t="shared" si="0"/>
        <v>0</v>
      </c>
      <c r="D9" s="43">
        <v>1.7985440000000001</v>
      </c>
      <c r="E9" s="40">
        <f t="shared" si="1"/>
        <v>6.2566700748283258E-2</v>
      </c>
      <c r="F9" s="43">
        <v>12.037481897000001</v>
      </c>
      <c r="G9" s="40">
        <f t="shared" si="2"/>
        <v>0.41875290658025388</v>
      </c>
      <c r="H9" s="43">
        <v>14.91</v>
      </c>
      <c r="I9" s="40">
        <f t="shared" si="3"/>
        <v>0.51868039267146282</v>
      </c>
      <c r="J9" s="44">
        <f t="shared" si="4"/>
        <v>28.746025897000003</v>
      </c>
      <c r="K9" s="40">
        <v>1</v>
      </c>
      <c r="L9" s="11"/>
    </row>
    <row r="10" spans="1:12" x14ac:dyDescent="0.25">
      <c r="A10" s="12" t="s">
        <v>14</v>
      </c>
      <c r="B10" s="43">
        <v>198.508485291</v>
      </c>
      <c r="C10" s="40">
        <f t="shared" si="0"/>
        <v>1.2681880203397302E-2</v>
      </c>
      <c r="D10" s="43">
        <v>6998.0917980000004</v>
      </c>
      <c r="E10" s="40">
        <f t="shared" si="1"/>
        <v>0.447078933197809</v>
      </c>
      <c r="F10" s="43">
        <v>8443.2329731269929</v>
      </c>
      <c r="G10" s="40">
        <f t="shared" si="2"/>
        <v>0.53940298288813349</v>
      </c>
      <c r="H10" s="43">
        <v>13.089031700000007</v>
      </c>
      <c r="I10" s="40">
        <f t="shared" si="3"/>
        <v>8.3620371066019951E-4</v>
      </c>
      <c r="J10" s="44">
        <f t="shared" si="4"/>
        <v>15652.922288117994</v>
      </c>
      <c r="K10" s="40">
        <v>1</v>
      </c>
      <c r="L10" s="11"/>
    </row>
    <row r="11" spans="1:12" x14ac:dyDescent="0.25">
      <c r="A11" s="12" t="s">
        <v>15</v>
      </c>
      <c r="B11" s="43">
        <v>261.64276797399998</v>
      </c>
      <c r="C11" s="40">
        <f t="shared" si="0"/>
        <v>2.3694032431071762E-2</v>
      </c>
      <c r="D11" s="43">
        <v>4499.9854800000003</v>
      </c>
      <c r="E11" s="40">
        <f t="shared" si="1"/>
        <v>0.40751289526591228</v>
      </c>
      <c r="F11" s="43">
        <v>6271.0605002180046</v>
      </c>
      <c r="G11" s="40">
        <f t="shared" si="2"/>
        <v>0.56789917038388726</v>
      </c>
      <c r="H11" s="43">
        <v>9.8709653199999963</v>
      </c>
      <c r="I11" s="40">
        <f t="shared" si="3"/>
        <v>8.9390191912855029E-4</v>
      </c>
      <c r="J11" s="44">
        <f t="shared" si="4"/>
        <v>11042.559713512006</v>
      </c>
      <c r="K11" s="40">
        <v>1</v>
      </c>
      <c r="L11" s="11"/>
    </row>
    <row r="12" spans="1:12" x14ac:dyDescent="0.25">
      <c r="A12" s="12" t="s">
        <v>16</v>
      </c>
      <c r="B12" s="43">
        <v>13.135807970999998</v>
      </c>
      <c r="C12" s="40">
        <f t="shared" si="0"/>
        <v>1.6440412040638105E-2</v>
      </c>
      <c r="D12" s="43">
        <v>233.1377411</v>
      </c>
      <c r="E12" s="40">
        <f t="shared" si="1"/>
        <v>0.29178871481445845</v>
      </c>
      <c r="F12" s="43">
        <v>542.62595033700018</v>
      </c>
      <c r="G12" s="40">
        <f t="shared" si="2"/>
        <v>0.67913555277132887</v>
      </c>
      <c r="H12" s="43">
        <v>10.095558534000002</v>
      </c>
      <c r="I12" s="40">
        <f t="shared" si="3"/>
        <v>1.2635320373574637E-2</v>
      </c>
      <c r="J12" s="44">
        <f t="shared" si="4"/>
        <v>798.99505794200013</v>
      </c>
      <c r="K12" s="40">
        <v>1</v>
      </c>
      <c r="L12" s="11"/>
    </row>
    <row r="13" spans="1:12" x14ac:dyDescent="0.25">
      <c r="A13" s="12" t="s">
        <v>17</v>
      </c>
      <c r="B13" s="43">
        <v>414.28530554399993</v>
      </c>
      <c r="C13" s="40">
        <f t="shared" si="0"/>
        <v>2.4617259371224439E-2</v>
      </c>
      <c r="D13" s="43">
        <v>5972.2760129999997</v>
      </c>
      <c r="E13" s="40">
        <f t="shared" si="1"/>
        <v>0.35487878928148114</v>
      </c>
      <c r="F13" s="43">
        <v>10419.685046998</v>
      </c>
      <c r="G13" s="40">
        <f t="shared" si="2"/>
        <v>0.6191484127866953</v>
      </c>
      <c r="H13" s="43">
        <v>22.812438146989994</v>
      </c>
      <c r="I13" s="40">
        <f t="shared" si="3"/>
        <v>1.3555385605990887E-3</v>
      </c>
      <c r="J13" s="44">
        <f t="shared" si="4"/>
        <v>16829.058803688989</v>
      </c>
      <c r="K13" s="40">
        <v>1</v>
      </c>
      <c r="L13" s="11"/>
    </row>
    <row r="14" spans="1:12" x14ac:dyDescent="0.25">
      <c r="A14" s="10" t="s">
        <v>18</v>
      </c>
      <c r="B14" s="45">
        <f>SUM(B15:B23)</f>
        <v>1552.785642543</v>
      </c>
      <c r="C14" s="40">
        <f t="shared" si="0"/>
        <v>2.096291877439381E-2</v>
      </c>
      <c r="D14" s="45">
        <f>SUM(D15:D23)</f>
        <v>34397.095867540804</v>
      </c>
      <c r="E14" s="40">
        <f t="shared" si="1"/>
        <v>0.46436771888578754</v>
      </c>
      <c r="F14" s="45">
        <f>SUM(F15:F23)</f>
        <v>37765.736391844999</v>
      </c>
      <c r="G14" s="40">
        <f t="shared" si="2"/>
        <v>0.5098450441239778</v>
      </c>
      <c r="H14" s="45">
        <v>357.35157595356003</v>
      </c>
      <c r="I14" s="40">
        <f t="shared" si="3"/>
        <v>4.8243182158406988E-3</v>
      </c>
      <c r="J14" s="42">
        <f t="shared" si="4"/>
        <v>74072.969477882376</v>
      </c>
      <c r="K14" s="40">
        <v>1</v>
      </c>
      <c r="L14" s="11"/>
    </row>
    <row r="15" spans="1:12" x14ac:dyDescent="0.25">
      <c r="A15" s="12" t="s">
        <v>19</v>
      </c>
      <c r="B15" s="43">
        <v>372.7463704349999</v>
      </c>
      <c r="C15" s="40">
        <f t="shared" si="0"/>
        <v>2.381815643885226E-2</v>
      </c>
      <c r="D15" s="43">
        <v>6257.5404900000003</v>
      </c>
      <c r="E15" s="40">
        <f t="shared" si="1"/>
        <v>0.39985118604733028</v>
      </c>
      <c r="F15" s="43">
        <v>8988.8425242009944</v>
      </c>
      <c r="G15" s="40">
        <f t="shared" si="2"/>
        <v>0.5743789193594887</v>
      </c>
      <c r="H15" s="43">
        <v>30.544064773999992</v>
      </c>
      <c r="I15" s="40">
        <f t="shared" si="3"/>
        <v>1.9517381543288066E-3</v>
      </c>
      <c r="J15" s="44">
        <f t="shared" si="4"/>
        <v>15649.673449409995</v>
      </c>
      <c r="K15" s="40">
        <v>1</v>
      </c>
      <c r="L15" s="11"/>
    </row>
    <row r="16" spans="1:12" x14ac:dyDescent="0.25">
      <c r="A16" s="12" t="s">
        <v>20</v>
      </c>
      <c r="B16" s="43">
        <v>310.92229786200005</v>
      </c>
      <c r="C16" s="40">
        <f t="shared" si="0"/>
        <v>3.181721591100304E-2</v>
      </c>
      <c r="D16" s="43">
        <v>4234.6023800000003</v>
      </c>
      <c r="E16" s="40">
        <f t="shared" si="1"/>
        <v>0.43333417753623915</v>
      </c>
      <c r="F16" s="43">
        <v>5216.5334466999975</v>
      </c>
      <c r="G16" s="40">
        <f t="shared" si="2"/>
        <v>0.53381688004341654</v>
      </c>
      <c r="H16" s="43">
        <v>10.082176201299996</v>
      </c>
      <c r="I16" s="40">
        <f t="shared" si="3"/>
        <v>1.0317265093413037E-3</v>
      </c>
      <c r="J16" s="44">
        <f t="shared" si="4"/>
        <v>9772.140300763298</v>
      </c>
      <c r="K16" s="40">
        <v>1</v>
      </c>
      <c r="L16" s="11"/>
    </row>
    <row r="17" spans="1:16" x14ac:dyDescent="0.25">
      <c r="A17" s="12" t="s">
        <v>21</v>
      </c>
      <c r="B17" s="43">
        <v>8.9400660859999999</v>
      </c>
      <c r="C17" s="40">
        <f t="shared" si="0"/>
        <v>9.2173607498231783E-3</v>
      </c>
      <c r="D17" s="43">
        <v>286.83639907079987</v>
      </c>
      <c r="E17" s="40">
        <f t="shared" si="1"/>
        <v>0.29573322400335195</v>
      </c>
      <c r="F17" s="43">
        <v>640.50570308099987</v>
      </c>
      <c r="G17" s="40">
        <f t="shared" si="2"/>
        <v>0.66037231389843065</v>
      </c>
      <c r="H17" s="43">
        <v>33.633877000150001</v>
      </c>
      <c r="I17" s="40">
        <f t="shared" si="3"/>
        <v>3.4677101348394121E-2</v>
      </c>
      <c r="J17" s="44">
        <f t="shared" si="4"/>
        <v>969.91604523794979</v>
      </c>
      <c r="K17" s="40">
        <v>1</v>
      </c>
      <c r="L17" s="11"/>
    </row>
    <row r="18" spans="1:16" x14ac:dyDescent="0.25">
      <c r="A18" s="12" t="s">
        <v>22</v>
      </c>
      <c r="B18" s="43">
        <v>7.7403863779999993</v>
      </c>
      <c r="C18" s="40">
        <f t="shared" si="0"/>
        <v>1.381214589711125E-2</v>
      </c>
      <c r="D18" s="43">
        <v>268.169709904</v>
      </c>
      <c r="E18" s="40">
        <f t="shared" si="1"/>
        <v>0.47852897484648643</v>
      </c>
      <c r="F18" s="43">
        <v>282.04907635399996</v>
      </c>
      <c r="G18" s="40">
        <f t="shared" si="2"/>
        <v>0.50329567575843803</v>
      </c>
      <c r="H18" s="43">
        <v>2.4451581363000008</v>
      </c>
      <c r="I18" s="40">
        <f t="shared" si="3"/>
        <v>4.3632034979642267E-3</v>
      </c>
      <c r="J18" s="44">
        <f t="shared" si="4"/>
        <v>560.4043307723</v>
      </c>
      <c r="K18" s="40">
        <v>1</v>
      </c>
      <c r="L18" s="11"/>
    </row>
    <row r="19" spans="1:16" x14ac:dyDescent="0.25">
      <c r="A19" s="12" t="s">
        <v>23</v>
      </c>
      <c r="B19" s="43">
        <v>8.3848205999999994</v>
      </c>
      <c r="C19" s="40">
        <f t="shared" si="0"/>
        <v>7.1725405810623205E-3</v>
      </c>
      <c r="D19" s="43">
        <v>480.72631915800002</v>
      </c>
      <c r="E19" s="40">
        <f t="shared" si="1"/>
        <v>0.41122275562407051</v>
      </c>
      <c r="F19" s="43">
        <v>676.12527116000012</v>
      </c>
      <c r="G19" s="40">
        <f t="shared" si="2"/>
        <v>0.57837086523674308</v>
      </c>
      <c r="H19" s="43">
        <v>3.7804116760000008</v>
      </c>
      <c r="I19" s="40">
        <f t="shared" si="3"/>
        <v>3.2338385581239305E-3</v>
      </c>
      <c r="J19" s="44">
        <f t="shared" si="4"/>
        <v>1169.0168225940004</v>
      </c>
      <c r="K19" s="40">
        <v>1</v>
      </c>
      <c r="L19" s="11"/>
    </row>
    <row r="20" spans="1:16" x14ac:dyDescent="0.25">
      <c r="A20" s="12" t="s">
        <v>24</v>
      </c>
      <c r="B20" s="43">
        <v>28.784386745999999</v>
      </c>
      <c r="C20" s="40">
        <f t="shared" si="0"/>
        <v>7.6715312756380528E-3</v>
      </c>
      <c r="D20" s="43">
        <v>1528.614955</v>
      </c>
      <c r="E20" s="40">
        <f t="shared" si="1"/>
        <v>0.40740202454791447</v>
      </c>
      <c r="F20" s="43">
        <v>2089.2512071879987</v>
      </c>
      <c r="G20" s="40">
        <f t="shared" si="2"/>
        <v>0.55682117253495333</v>
      </c>
      <c r="H20" s="43">
        <v>105.45391519150999</v>
      </c>
      <c r="I20" s="40">
        <f t="shared" si="3"/>
        <v>2.8105271641494074E-2</v>
      </c>
      <c r="J20" s="44">
        <f t="shared" si="4"/>
        <v>3752.1044641255089</v>
      </c>
      <c r="K20" s="40">
        <v>1</v>
      </c>
      <c r="L20" s="11"/>
    </row>
    <row r="21" spans="1:16" x14ac:dyDescent="0.25">
      <c r="A21" s="12" t="s">
        <v>25</v>
      </c>
      <c r="B21" s="43">
        <v>18.646298607000002</v>
      </c>
      <c r="C21" s="40">
        <f t="shared" si="0"/>
        <v>9.6665271035375928E-3</v>
      </c>
      <c r="D21" s="43">
        <v>911.09374028399964</v>
      </c>
      <c r="E21" s="40">
        <f t="shared" si="1"/>
        <v>0.4723249648599131</v>
      </c>
      <c r="F21" s="43">
        <v>990.16273966000028</v>
      </c>
      <c r="G21" s="40">
        <f t="shared" si="2"/>
        <v>0.51331554650976252</v>
      </c>
      <c r="H21" s="43">
        <v>9.0525129700000004</v>
      </c>
      <c r="I21" s="40">
        <f t="shared" si="3"/>
        <v>4.6929615267868692E-3</v>
      </c>
      <c r="J21" s="44">
        <f t="shared" si="4"/>
        <v>1928.9552915209997</v>
      </c>
      <c r="K21" s="40">
        <v>1</v>
      </c>
      <c r="L21" s="11"/>
    </row>
    <row r="22" spans="1:16" x14ac:dyDescent="0.25">
      <c r="A22" s="12" t="s">
        <v>26</v>
      </c>
      <c r="B22" s="43">
        <v>14.557838084999995</v>
      </c>
      <c r="C22" s="40">
        <f t="shared" si="0"/>
        <v>1.0501841387260536E-2</v>
      </c>
      <c r="D22" s="43">
        <v>604.94827412400002</v>
      </c>
      <c r="E22" s="40">
        <f t="shared" si="1"/>
        <v>0.43640208012021292</v>
      </c>
      <c r="F22" s="43">
        <v>761.99062079600037</v>
      </c>
      <c r="G22" s="40">
        <f t="shared" si="2"/>
        <v>0.5496904548227628</v>
      </c>
      <c r="H22" s="43">
        <v>4.7209357040000013</v>
      </c>
      <c r="I22" s="40">
        <f t="shared" si="3"/>
        <v>3.4056236697636816E-3</v>
      </c>
      <c r="J22" s="44">
        <f t="shared" si="4"/>
        <v>1386.2176687090005</v>
      </c>
      <c r="K22" s="40">
        <v>1</v>
      </c>
      <c r="L22" s="11"/>
      <c r="M22" s="29"/>
    </row>
    <row r="23" spans="1:16" x14ac:dyDescent="0.25">
      <c r="A23" s="12" t="s">
        <v>27</v>
      </c>
      <c r="B23" s="43">
        <v>782.06317774399997</v>
      </c>
      <c r="C23" s="40">
        <f t="shared" si="0"/>
        <v>2.011244457372495E-2</v>
      </c>
      <c r="D23" s="43">
        <v>19824.563600000001</v>
      </c>
      <c r="E23" s="40">
        <f t="shared" si="1"/>
        <v>0.50983149181561649</v>
      </c>
      <c r="F23" s="43">
        <v>18120.275802705008</v>
      </c>
      <c r="G23" s="40">
        <f t="shared" si="2"/>
        <v>0.4660020483176493</v>
      </c>
      <c r="H23" s="43">
        <v>157.63852430030005</v>
      </c>
      <c r="I23" s="40">
        <f t="shared" si="3"/>
        <v>4.0540152930092386E-3</v>
      </c>
      <c r="J23" s="44">
        <f t="shared" si="4"/>
        <v>38884.541104749311</v>
      </c>
      <c r="K23" s="40">
        <v>1</v>
      </c>
      <c r="L23" s="11"/>
    </row>
    <row r="24" spans="1:16" x14ac:dyDescent="0.25">
      <c r="A24" s="10" t="s">
        <v>28</v>
      </c>
      <c r="B24" s="45">
        <f>SUM(B25:B28)</f>
        <v>4141.1425917729994</v>
      </c>
      <c r="C24" s="40">
        <f t="shared" si="0"/>
        <v>2.6956074886587852E-2</v>
      </c>
      <c r="D24" s="45">
        <f>SUM(D25:D28)</f>
        <v>65652.291555271193</v>
      </c>
      <c r="E24" s="40">
        <f t="shared" si="1"/>
        <v>0.42735260822841981</v>
      </c>
      <c r="F24" s="45">
        <f>SUM(F25:F28)</f>
        <v>77151.197269285985</v>
      </c>
      <c r="G24" s="40">
        <f t="shared" si="2"/>
        <v>0.50220281120297772</v>
      </c>
      <c r="H24" s="45">
        <f>SUM(H25:H28)</f>
        <v>6680.9468325805501</v>
      </c>
      <c r="I24" s="40">
        <f t="shared" si="3"/>
        <v>4.3488505682014712E-2</v>
      </c>
      <c r="J24" s="42">
        <f t="shared" si="4"/>
        <v>153625.57824891072</v>
      </c>
      <c r="K24" s="40">
        <v>1</v>
      </c>
      <c r="L24" s="11"/>
    </row>
    <row r="25" spans="1:16" x14ac:dyDescent="0.25">
      <c r="A25" s="12" t="s">
        <v>29</v>
      </c>
      <c r="B25" s="43">
        <v>21.746772957000005</v>
      </c>
      <c r="C25" s="40">
        <f t="shared" si="0"/>
        <v>5.987159032066737E-3</v>
      </c>
      <c r="D25" s="43">
        <v>1262.7383438902004</v>
      </c>
      <c r="E25" s="40">
        <f t="shared" si="1"/>
        <v>0.34764768527762974</v>
      </c>
      <c r="F25" s="43">
        <v>2332.079493568001</v>
      </c>
      <c r="G25" s="40">
        <f t="shared" si="2"/>
        <v>0.64205070016693777</v>
      </c>
      <c r="H25" s="43">
        <v>15.671119507130006</v>
      </c>
      <c r="I25" s="40">
        <f t="shared" si="3"/>
        <v>4.3144555233657986E-3</v>
      </c>
      <c r="J25" s="44">
        <f t="shared" si="4"/>
        <v>3632.2357299223313</v>
      </c>
      <c r="K25" s="40">
        <v>1</v>
      </c>
      <c r="L25" s="11"/>
    </row>
    <row r="26" spans="1:16" x14ac:dyDescent="0.25">
      <c r="A26" s="12" t="s">
        <v>30</v>
      </c>
      <c r="B26" s="43">
        <v>1311.4539383589999</v>
      </c>
      <c r="C26" s="40">
        <f t="shared" si="0"/>
        <v>2.4181208273736994E-2</v>
      </c>
      <c r="D26" s="43">
        <v>22833.29494</v>
      </c>
      <c r="E26" s="40">
        <f t="shared" si="1"/>
        <v>0.42101109644055384</v>
      </c>
      <c r="F26" s="43">
        <v>28986.83545558601</v>
      </c>
      <c r="G26" s="40">
        <f t="shared" si="2"/>
        <v>0.53447298822034073</v>
      </c>
      <c r="H26" s="43">
        <v>1102.8411551799099</v>
      </c>
      <c r="I26" s="40">
        <f t="shared" si="3"/>
        <v>2.0334707065368503E-2</v>
      </c>
      <c r="J26" s="44">
        <f t="shared" si="4"/>
        <v>54234.425489124915</v>
      </c>
      <c r="K26" s="40">
        <v>1</v>
      </c>
      <c r="L26" s="11"/>
    </row>
    <row r="27" spans="1:16" x14ac:dyDescent="0.25">
      <c r="A27" s="12" t="s">
        <v>31</v>
      </c>
      <c r="B27" s="43">
        <v>3.7904894999999996</v>
      </c>
      <c r="C27" s="40">
        <f t="shared" si="0"/>
        <v>-9.4702624141829324E-4</v>
      </c>
      <c r="D27" s="43">
        <v>-532.29888861899997</v>
      </c>
      <c r="E27" s="40">
        <f t="shared" si="1"/>
        <v>0.13299100704539249</v>
      </c>
      <c r="F27" s="43">
        <v>-3480.0422970889999</v>
      </c>
      <c r="G27" s="40">
        <f t="shared" si="2"/>
        <v>0.86946326499226001</v>
      </c>
      <c r="H27" s="43">
        <v>6.03277830611</v>
      </c>
      <c r="I27" s="40">
        <f t="shared" si="3"/>
        <v>-1.5072457962342783E-3</v>
      </c>
      <c r="J27" s="44">
        <f t="shared" si="4"/>
        <v>-4002.5179179018901</v>
      </c>
      <c r="K27" s="40">
        <v>1</v>
      </c>
      <c r="L27" s="11"/>
    </row>
    <row r="28" spans="1:16" x14ac:dyDescent="0.25">
      <c r="A28" s="12" t="s">
        <v>32</v>
      </c>
      <c r="B28" s="43">
        <v>2804.1513909569999</v>
      </c>
      <c r="C28" s="40">
        <f t="shared" si="0"/>
        <v>2.8108571136985359E-2</v>
      </c>
      <c r="D28" s="43">
        <v>42088.557159999997</v>
      </c>
      <c r="E28" s="40">
        <f t="shared" si="1"/>
        <v>0.42189205860999668</v>
      </c>
      <c r="F28" s="43">
        <v>49312.324617220969</v>
      </c>
      <c r="G28" s="40">
        <f t="shared" si="2"/>
        <v>0.4943024791397666</v>
      </c>
      <c r="H28" s="43">
        <v>5556.4017795873997</v>
      </c>
      <c r="I28" s="40">
        <f t="shared" si="3"/>
        <v>5.5696891113251393E-2</v>
      </c>
      <c r="J28" s="44">
        <f t="shared" si="4"/>
        <v>99761.43494776536</v>
      </c>
      <c r="K28" s="40">
        <v>1</v>
      </c>
      <c r="L28" s="11"/>
    </row>
    <row r="29" spans="1:16" x14ac:dyDescent="0.25">
      <c r="A29" s="10" t="s">
        <v>33</v>
      </c>
      <c r="B29" s="45">
        <f>SUM(B30:B32)</f>
        <v>2690.8204842939995</v>
      </c>
      <c r="C29" s="40">
        <f t="shared" si="0"/>
        <v>1.7104555730151346E-2</v>
      </c>
      <c r="D29" s="45">
        <f>SUM(D30:D32)</f>
        <v>54480.551631991402</v>
      </c>
      <c r="E29" s="40">
        <f t="shared" si="1"/>
        <v>0.34631282058315455</v>
      </c>
      <c r="F29" s="45">
        <f>SUM(F30:F32)</f>
        <v>98670.684352056967</v>
      </c>
      <c r="G29" s="40">
        <f t="shared" si="2"/>
        <v>0.62721323450707411</v>
      </c>
      <c r="H29" s="45">
        <v>1473.9549350236698</v>
      </c>
      <c r="I29" s="40">
        <f t="shared" si="3"/>
        <v>9.3693891796199705E-3</v>
      </c>
      <c r="J29" s="42">
        <f t="shared" si="4"/>
        <v>157316.01140336605</v>
      </c>
      <c r="K29" s="40">
        <v>1</v>
      </c>
      <c r="L29" s="11"/>
    </row>
    <row r="30" spans="1:16" s="14" customFormat="1" x14ac:dyDescent="0.25">
      <c r="A30" s="12" t="s">
        <v>34</v>
      </c>
      <c r="B30" s="43">
        <v>1471.6780156149998</v>
      </c>
      <c r="C30" s="40">
        <f t="shared" si="0"/>
        <v>1.8450204056062364E-2</v>
      </c>
      <c r="D30" s="43">
        <v>30700.119279999999</v>
      </c>
      <c r="E30" s="40">
        <f t="shared" si="1"/>
        <v>0.38488273878627693</v>
      </c>
      <c r="F30" s="43">
        <v>46927.015365637992</v>
      </c>
      <c r="G30" s="40">
        <f t="shared" si="2"/>
        <v>0.58831687369888452</v>
      </c>
      <c r="H30" s="43">
        <v>666.05124719990022</v>
      </c>
      <c r="I30" s="40">
        <f t="shared" si="3"/>
        <v>8.3501834587762277E-3</v>
      </c>
      <c r="J30" s="44">
        <f t="shared" si="4"/>
        <v>79764.863908452884</v>
      </c>
      <c r="K30" s="40">
        <v>1</v>
      </c>
      <c r="L30" s="13"/>
      <c r="M30"/>
      <c r="N30"/>
      <c r="O30"/>
      <c r="P30"/>
    </row>
    <row r="31" spans="1:16" x14ac:dyDescent="0.25">
      <c r="A31" s="12" t="s">
        <v>35</v>
      </c>
      <c r="B31" s="43">
        <v>207.06139487400003</v>
      </c>
      <c r="C31" s="40">
        <f t="shared" si="0"/>
        <v>1.6385826953959026E-2</v>
      </c>
      <c r="D31" s="43">
        <v>5120.7317919914021</v>
      </c>
      <c r="E31" s="40">
        <f t="shared" si="1"/>
        <v>0.40522969079903354</v>
      </c>
      <c r="F31" s="43">
        <v>7121.1651181300058</v>
      </c>
      <c r="G31" s="40">
        <f t="shared" si="2"/>
        <v>0.56353420881402227</v>
      </c>
      <c r="H31" s="43">
        <v>187.65719544910004</v>
      </c>
      <c r="I31" s="40">
        <f t="shared" si="3"/>
        <v>1.4850273432985199E-2</v>
      </c>
      <c r="J31" s="44">
        <f t="shared" si="4"/>
        <v>12636.615500444508</v>
      </c>
      <c r="K31" s="40">
        <v>1</v>
      </c>
      <c r="L31" s="11"/>
    </row>
    <row r="32" spans="1:16" x14ac:dyDescent="0.25">
      <c r="A32" s="12" t="s">
        <v>36</v>
      </c>
      <c r="B32" s="43">
        <v>1012.0810738049997</v>
      </c>
      <c r="C32" s="40">
        <f t="shared" si="0"/>
        <v>1.5590978517587391E-2</v>
      </c>
      <c r="D32" s="43">
        <v>18659.700560000001</v>
      </c>
      <c r="E32" s="40">
        <f t="shared" si="1"/>
        <v>0.28745028249745369</v>
      </c>
      <c r="F32" s="43">
        <v>44622.503868288964</v>
      </c>
      <c r="G32" s="40">
        <f t="shared" si="2"/>
        <v>0.68740392169955489</v>
      </c>
      <c r="H32" s="43">
        <v>620.24649237466963</v>
      </c>
      <c r="I32" s="40">
        <f t="shared" si="3"/>
        <v>9.5548172854041501E-3</v>
      </c>
      <c r="J32" s="44">
        <f t="shared" si="4"/>
        <v>64914.531994468627</v>
      </c>
      <c r="K32" s="40">
        <v>1</v>
      </c>
      <c r="L32" s="11"/>
    </row>
    <row r="33" spans="1:16" x14ac:dyDescent="0.25">
      <c r="A33" s="10" t="s">
        <v>37</v>
      </c>
      <c r="B33" s="45">
        <f>SUM(B34:B37)</f>
        <v>8834.5522506810012</v>
      </c>
      <c r="C33" s="40">
        <f t="shared" si="0"/>
        <v>3.0168198597042596E-2</v>
      </c>
      <c r="D33" s="45">
        <f>SUM(D34:D37)</f>
        <v>139190.765870017</v>
      </c>
      <c r="E33" s="40">
        <f t="shared" si="1"/>
        <v>0.47530814788236109</v>
      </c>
      <c r="F33" s="45">
        <f>SUM(F34:F37)</f>
        <v>142430.25151603212</v>
      </c>
      <c r="G33" s="40">
        <f t="shared" si="2"/>
        <v>0.48637033230871041</v>
      </c>
      <c r="H33" s="45">
        <f>SUM(H34:H37)</f>
        <v>2387.6447919582897</v>
      </c>
      <c r="I33" s="40">
        <f t="shared" si="3"/>
        <v>8.1533212118859461E-3</v>
      </c>
      <c r="J33" s="42">
        <f t="shared" si="4"/>
        <v>292843.2144286884</v>
      </c>
      <c r="K33" s="40">
        <v>1</v>
      </c>
      <c r="L33" s="11"/>
    </row>
    <row r="34" spans="1:16" x14ac:dyDescent="0.25">
      <c r="A34" s="15" t="s">
        <v>38</v>
      </c>
      <c r="B34" s="43">
        <v>32.626439062999992</v>
      </c>
      <c r="C34" s="40">
        <f t="shared" si="0"/>
        <v>1.5735501106068271E-2</v>
      </c>
      <c r="D34" s="43">
        <v>980.85057001699931</v>
      </c>
      <c r="E34" s="40">
        <f t="shared" si="1"/>
        <v>0.47305730176644711</v>
      </c>
      <c r="F34" s="43">
        <v>1041.667789031</v>
      </c>
      <c r="G34" s="40">
        <f t="shared" si="2"/>
        <v>0.50238901691975901</v>
      </c>
      <c r="H34" s="43">
        <v>18.283867622299994</v>
      </c>
      <c r="I34" s="40">
        <f t="shared" si="3"/>
        <v>8.8181802077254619E-3</v>
      </c>
      <c r="J34" s="44">
        <f t="shared" si="4"/>
        <v>2073.4286657332996</v>
      </c>
      <c r="K34" s="40">
        <v>1</v>
      </c>
      <c r="L34" s="11"/>
    </row>
    <row r="35" spans="1:16" x14ac:dyDescent="0.25">
      <c r="A35" s="15" t="s">
        <v>39</v>
      </c>
      <c r="B35" s="43">
        <v>2258.880459517</v>
      </c>
      <c r="C35" s="40">
        <f t="shared" si="0"/>
        <v>3.4617783132856329E-2</v>
      </c>
      <c r="D35" s="43">
        <v>28280.276320000001</v>
      </c>
      <c r="E35" s="40">
        <f t="shared" si="1"/>
        <v>0.43340074436357945</v>
      </c>
      <c r="F35" s="43">
        <v>33242.817543300014</v>
      </c>
      <c r="G35" s="40">
        <f t="shared" si="2"/>
        <v>0.50945265544735252</v>
      </c>
      <c r="H35" s="43">
        <v>1470.0509396862399</v>
      </c>
      <c r="I35" s="40">
        <f t="shared" si="3"/>
        <v>2.2528817056211698E-2</v>
      </c>
      <c r="J35" s="44">
        <f t="shared" si="4"/>
        <v>65252.025262503252</v>
      </c>
      <c r="K35" s="40">
        <v>1</v>
      </c>
      <c r="L35" s="11"/>
    </row>
    <row r="36" spans="1:16" x14ac:dyDescent="0.25">
      <c r="A36" s="15" t="s">
        <v>40</v>
      </c>
      <c r="B36" s="43">
        <v>1163.58463484</v>
      </c>
      <c r="C36" s="40">
        <f t="shared" si="0"/>
        <v>2.3857549494686919E-2</v>
      </c>
      <c r="D36" s="43">
        <v>20226.822240000001</v>
      </c>
      <c r="E36" s="40">
        <f t="shared" si="1"/>
        <v>0.41472050958922246</v>
      </c>
      <c r="F36" s="43">
        <v>27202.208994802015</v>
      </c>
      <c r="G36" s="40">
        <f t="shared" si="2"/>
        <v>0.55774030356420545</v>
      </c>
      <c r="H36" s="43">
        <v>179.56146982575015</v>
      </c>
      <c r="I36" s="40">
        <f t="shared" si="3"/>
        <v>3.6816373518851319E-3</v>
      </c>
      <c r="J36" s="44">
        <f t="shared" si="4"/>
        <v>48772.177339467766</v>
      </c>
      <c r="K36" s="40">
        <v>1</v>
      </c>
      <c r="L36" s="11"/>
    </row>
    <row r="37" spans="1:16" x14ac:dyDescent="0.25">
      <c r="A37" s="15" t="s">
        <v>41</v>
      </c>
      <c r="B37" s="43">
        <v>5379.4607172610004</v>
      </c>
      <c r="C37" s="40">
        <f t="shared" si="0"/>
        <v>3.0436181889542665E-2</v>
      </c>
      <c r="D37" s="43">
        <v>89702.816739999995</v>
      </c>
      <c r="E37" s="40">
        <f t="shared" si="1"/>
        <v>0.50752508286612485</v>
      </c>
      <c r="F37" s="43">
        <v>80943.557188899082</v>
      </c>
      <c r="G37" s="40">
        <f t="shared" si="2"/>
        <v>0.45796650610031803</v>
      </c>
      <c r="H37" s="43">
        <v>719.74851482399936</v>
      </c>
      <c r="I37" s="40">
        <f t="shared" si="3"/>
        <v>4.0722291440145088E-3</v>
      </c>
      <c r="J37" s="44">
        <f t="shared" si="4"/>
        <v>176745.58316098407</v>
      </c>
      <c r="K37" s="40">
        <v>1</v>
      </c>
      <c r="L37" s="11"/>
    </row>
    <row r="38" spans="1:16" x14ac:dyDescent="0.25">
      <c r="A38" s="16" t="s">
        <v>42</v>
      </c>
      <c r="B38" s="45">
        <v>1038.6935403</v>
      </c>
      <c r="C38" s="40">
        <f t="shared" si="0"/>
        <v>1.3505452669390364E-2</v>
      </c>
      <c r="D38" s="46">
        <v>18428.026559999998</v>
      </c>
      <c r="E38" s="40">
        <f t="shared" si="1"/>
        <v>0.23960757513180089</v>
      </c>
      <c r="F38" s="46">
        <v>54327.472005174008</v>
      </c>
      <c r="G38" s="40">
        <f t="shared" si="2"/>
        <v>0.70638458154037631</v>
      </c>
      <c r="H38" s="45">
        <v>3115.0064032262994</v>
      </c>
      <c r="I38" s="40">
        <f t="shared" si="3"/>
        <v>4.0502390658432308E-2</v>
      </c>
      <c r="J38" s="42">
        <f t="shared" si="4"/>
        <v>76909.198508700312</v>
      </c>
      <c r="K38" s="40">
        <v>1</v>
      </c>
      <c r="L38" s="11"/>
      <c r="N38" s="28"/>
      <c r="O38" s="28"/>
    </row>
    <row r="39" spans="1:16" s="19" customFormat="1" x14ac:dyDescent="0.25">
      <c r="A39" s="17" t="s">
        <v>43</v>
      </c>
      <c r="B39" s="47">
        <f>SUM(B6,B14,B24,B29,B33,B38)</f>
        <v>19156.341380299997</v>
      </c>
      <c r="C39" s="38">
        <f t="shared" si="0"/>
        <v>2.3925921931021422E-2</v>
      </c>
      <c r="D39" s="48">
        <f>SUM(D6,D14,D24,D29,D33,D38)</f>
        <v>330354.78754559043</v>
      </c>
      <c r="E39" s="38">
        <f t="shared" si="1"/>
        <v>0.41260712050597126</v>
      </c>
      <c r="F39" s="49">
        <f>SUM(F6,F14,F24,F29,F33,F38)</f>
        <v>437053.61217456113</v>
      </c>
      <c r="G39" s="38">
        <f t="shared" si="2"/>
        <v>0.54587201162081733</v>
      </c>
      <c r="H39" s="45">
        <v>14087.431698901573</v>
      </c>
      <c r="I39" s="38">
        <f t="shared" si="3"/>
        <v>1.7594945942189986E-2</v>
      </c>
      <c r="J39" s="42">
        <f t="shared" si="4"/>
        <v>800652.17279935314</v>
      </c>
      <c r="K39" s="50">
        <v>1</v>
      </c>
      <c r="L39" s="18"/>
      <c r="P39"/>
    </row>
    <row r="40" spans="1:16" ht="12.75" customHeight="1" x14ac:dyDescent="0.25">
      <c r="A40" s="36" t="s">
        <v>44</v>
      </c>
      <c r="B40" s="36"/>
      <c r="C40" s="36"/>
      <c r="D40" s="36"/>
      <c r="E40" s="36"/>
      <c r="F40" s="20"/>
      <c r="G40" s="20"/>
      <c r="H40" s="21"/>
      <c r="I40" s="20"/>
      <c r="K40" s="22"/>
    </row>
    <row r="41" spans="1:16" x14ac:dyDescent="0.25">
      <c r="A41" s="36"/>
      <c r="B41" s="36"/>
      <c r="C41" s="36"/>
      <c r="D41" s="36"/>
      <c r="E41" s="36"/>
      <c r="F41" s="20"/>
      <c r="G41" s="20"/>
      <c r="H41" s="21"/>
      <c r="I41" s="20"/>
      <c r="J41" s="2"/>
      <c r="K41" s="22"/>
    </row>
    <row r="42" spans="1:16" x14ac:dyDescent="0.25">
      <c r="A42" s="36"/>
      <c r="B42" s="36"/>
      <c r="C42" s="36"/>
      <c r="D42" s="36"/>
      <c r="E42" s="36"/>
      <c r="F42" s="20"/>
      <c r="G42" s="20"/>
      <c r="H42" s="21"/>
      <c r="I42" s="20"/>
      <c r="K42" s="22"/>
    </row>
    <row r="43" spans="1:16" x14ac:dyDescent="0.25">
      <c r="A43" s="36"/>
      <c r="B43" s="36"/>
      <c r="C43" s="36"/>
      <c r="D43" s="36"/>
      <c r="E43" s="36"/>
      <c r="F43" s="20"/>
      <c r="G43" s="20"/>
      <c r="H43" s="21"/>
      <c r="I43" s="20"/>
      <c r="K43" s="22"/>
    </row>
    <row r="44" spans="1:16" ht="14.4" x14ac:dyDescent="0.3">
      <c r="A44" s="23"/>
      <c r="B44" s="24"/>
      <c r="C44" s="25"/>
      <c r="D44" s="26"/>
      <c r="E44" s="24"/>
      <c r="F44" s="24"/>
      <c r="G44" s="24"/>
      <c r="H44" s="27"/>
      <c r="I44" s="24"/>
      <c r="K44" s="22"/>
    </row>
    <row r="45" spans="1:16" x14ac:dyDescent="0.25">
      <c r="A45" s="34" t="s">
        <v>45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6" x14ac:dyDescent="0.25">
      <c r="A46" s="34" t="s">
        <v>46</v>
      </c>
      <c r="B46" s="34"/>
      <c r="C46" s="34"/>
      <c r="D46" s="34"/>
      <c r="E46" s="34"/>
      <c r="F46" s="34"/>
      <c r="G46" s="34"/>
      <c r="H46" s="34"/>
      <c r="I46" s="34"/>
      <c r="K46" s="22"/>
    </row>
    <row r="47" spans="1:16" x14ac:dyDescent="0.25">
      <c r="A47" s="34" t="s">
        <v>47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6" ht="24.9" customHeight="1" x14ac:dyDescent="0.25">
      <c r="A48" s="37" t="s">
        <v>48</v>
      </c>
      <c r="B48" s="37"/>
      <c r="C48" s="37"/>
      <c r="D48" s="37"/>
      <c r="E48" s="37"/>
      <c r="F48" s="37"/>
      <c r="G48" s="37"/>
      <c r="H48" s="37"/>
      <c r="I48" s="37"/>
      <c r="K48" s="22"/>
    </row>
    <row r="49" spans="1:12" x14ac:dyDescent="0.25">
      <c r="A49" s="34" t="s">
        <v>49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4.4" x14ac:dyDescent="0.3">
      <c r="A50" s="23"/>
      <c r="B50" s="24"/>
      <c r="C50" s="25"/>
      <c r="D50" s="26"/>
      <c r="E50" s="24"/>
      <c r="F50" s="24"/>
      <c r="G50" s="24"/>
      <c r="H50" s="27"/>
      <c r="I50" s="24"/>
      <c r="K50" s="22"/>
    </row>
    <row r="51" spans="1:12" x14ac:dyDescent="0.25">
      <c r="A51" s="35"/>
      <c r="B51" s="35"/>
      <c r="C51" s="35"/>
      <c r="D51" s="35"/>
      <c r="E51" s="35"/>
      <c r="F51" s="35"/>
      <c r="G51" s="35"/>
      <c r="H51" s="35"/>
      <c r="I51" s="35"/>
      <c r="K51" s="22"/>
    </row>
  </sheetData>
  <mergeCells count="15">
    <mergeCell ref="A49:L49"/>
    <mergeCell ref="A51:I51"/>
    <mergeCell ref="A40:E43"/>
    <mergeCell ref="A45:K45"/>
    <mergeCell ref="A46:I46"/>
    <mergeCell ref="A47:K47"/>
    <mergeCell ref="A48:I48"/>
    <mergeCell ref="A1:K2"/>
    <mergeCell ref="A3:K3"/>
    <mergeCell ref="A4:A5"/>
    <mergeCell ref="B4:C4"/>
    <mergeCell ref="D4:E4"/>
    <mergeCell ref="F4:G4"/>
    <mergeCell ref="H4:I4"/>
    <mergeCell ref="J4:K4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A12456AFEC8F45AED4CD78CD9918D5" ma:contentTypeVersion="11" ma:contentTypeDescription="Crie um novo documento." ma:contentTypeScope="" ma:versionID="d2098d21251859d7b63374adb53db323">
  <xsd:schema xmlns:xsd="http://www.w3.org/2001/XMLSchema" xmlns:xs="http://www.w3.org/2001/XMLSchema" xmlns:p="http://schemas.microsoft.com/office/2006/metadata/properties" xmlns:ns3="2366d6bd-3f4d-47d7-9ce7-8def5d68c353" xmlns:ns4="b5edb367-849e-4b13-98f8-57cfd9004e9b" targetNamespace="http://schemas.microsoft.com/office/2006/metadata/properties" ma:root="true" ma:fieldsID="e7f55c7a532c64b2be134e1f021c042f" ns3:_="" ns4:_="">
    <xsd:import namespace="2366d6bd-3f4d-47d7-9ce7-8def5d68c353"/>
    <xsd:import namespace="b5edb367-849e-4b13-98f8-57cfd9004e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6d6bd-3f4d-47d7-9ce7-8def5d68c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db367-849e-4b13-98f8-57cfd9004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366d6bd-3f4d-47d7-9ce7-8def5d68c353" xsi:nil="true"/>
  </documentManagement>
</p:properties>
</file>

<file path=customXml/itemProps1.xml><?xml version="1.0" encoding="utf-8"?>
<ds:datastoreItem xmlns:ds="http://schemas.openxmlformats.org/officeDocument/2006/customXml" ds:itemID="{EE3FE6D8-E48D-4337-8BDF-D1FF14A49E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7B8C7-0A87-49D4-BC05-6B039CE44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66d6bd-3f4d-47d7-9ce7-8def5d68c353"/>
    <ds:schemaRef ds:uri="b5edb367-849e-4b13-98f8-57cfd9004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A5EA67-CAC5-4E47-85EF-50DBE851AB3A}">
  <ds:schemaRefs>
    <ds:schemaRef ds:uri="b5edb367-849e-4b13-98f8-57cfd9004e9b"/>
    <ds:schemaRef ds:uri="http://schemas.microsoft.com/office/2006/documentManagement/types"/>
    <ds:schemaRef ds:uri="2366d6bd-3f4d-47d7-9ce7-8def5d68c353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Vendas_classe_amb_2021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jaciararezende</dc:creator>
  <cp:keywords/>
  <dc:description/>
  <cp:lastModifiedBy>SAMSUNG</cp:lastModifiedBy>
  <cp:revision>2</cp:revision>
  <dcterms:created xsi:type="dcterms:W3CDTF">2020-08-14T11:43:40Z</dcterms:created>
  <dcterms:modified xsi:type="dcterms:W3CDTF">2023-07-17T14:53:37Z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0x0101008CA12456AFEC8F45AED4CD78CD9918D5</vt:lpwstr>
  </property>
</Properties>
</file>