
<file path=[Content_Types].xml><?xml version="1.0" encoding="utf-8"?>
<Types xmlns="http://schemas.openxmlformats.org/package/2006/content-types">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styles.xml" ContentType="application/vnd.openxmlformats-officedocument.spreadsheetml.styles+xml"/>
  <Override PartName="/xl/worksheets/sheet9.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10.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_rels/sheet11.xml.rels" ContentType="application/vnd.openxmlformats-package.relationships+xml"/>
  <Override PartName="/xl/worksheets/_rels/sheet12.xml.rels" ContentType="application/vnd.openxmlformats-package.relationships+xml"/>
  <Override PartName="/xl/worksheets/sheet12.xml" ContentType="application/vnd.openxmlformats-officedocument.spreadsheetml.worksheet+xml"/>
  <Override PartName="/xl/workbook.xml" ContentType="application/vnd.openxmlformats-officedocument.spreadsheetml.sheet.main+xml"/>
  <Override PartName="/xl/media/image3.png" ContentType="image/png"/>
  <Override PartName="/xl/media/image1.jpeg" ContentType="image/jpeg"/>
  <Override PartName="/xl/media/image7.wmf" ContentType="image/x-wmf"/>
  <Override PartName="/xl/media/image2.jpeg" ContentType="image/jpeg"/>
  <Override PartName="/xl/media/image6.jpeg" ContentType="image/jpeg"/>
  <Override PartName="/xl/media/image4.png" ContentType="image/png"/>
  <Override PartName="/xl/media/image5.png" ContentType="image/png"/>
  <Override PartName="/xl/sharedStrings.xml" ContentType="application/vnd.openxmlformats-officedocument.spreadsheetml.sharedStrings+xml"/>
  <Override PartName="/xl/externalLinks/_rels/externalLink1.xml.rels" ContentType="application/vnd.openxmlformats-package.relationships+xml"/>
  <Override PartName="/xl/externalLinks/externalLink1.xml" ContentType="application/vnd.openxmlformats-officedocument.spreadsheetml.externalLink+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drawing11.xml" ContentType="application/vnd.openxmlformats-officedocument.drawing+xml"/>
  <Override PartName="/xl/drawings/vmlDrawing3.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vmlDrawing4.vml" ContentType="application/vnd.openxmlformats-officedocument.vmlDrawing"/>
  <Override PartName="/xl/drawings/drawing8.xml" ContentType="application/vnd.openxmlformats-officedocument.drawing+xml"/>
  <Override PartName="/xl/drawings/vmlDrawing5.vml" ContentType="application/vnd.openxmlformats-officedocument.vmlDrawing"/>
  <Override PartName="/xl/drawings/drawing9.xml" ContentType="application/vnd.openxmlformats-officedocument.drawing+xml"/>
  <Override PartName="/xl/drawings/vmlDrawing6.vml" ContentType="application/vnd.openxmlformats-officedocument.vmlDrawing"/>
  <Override PartName="/xl/drawings/_rels/drawing9.xml.rels" ContentType="application/vnd.openxmlformats-package.relationships+xml"/>
  <Override PartName="/xl/drawings/_rels/drawing1.xml.rels" ContentType="application/vnd.openxmlformats-package.relationships+xml"/>
  <Override PartName="/xl/drawings/_rels/drawing2.xml.rels" ContentType="application/vnd.openxmlformats-package.relationships+xml"/>
  <Override PartName="/xl/drawings/_rels/drawing4.xml.rels" ContentType="application/vnd.openxmlformats-package.relationships+xml"/>
  <Override PartName="/xl/drawings/_rels/drawing6.xml.rels" ContentType="application/vnd.openxmlformats-package.relationships+xml"/>
  <Override PartName="/xl/drawings/_rels/drawing8.xml.rels" ContentType="application/vnd.openxmlformats-package.relationships+xml"/>
  <Override PartName="/xl/drawings/_rels/drawing11.xml.rels" ContentType="application/vnd.openxmlformats-package.relationships+xml"/>
  <Override PartName="/xl/drawings/vmlDrawing7.vml" ContentType="application/vnd.openxmlformats-officedocument.vmlDrawing"/>
  <Override PartName="/xl/charts/chart9.xml" ContentType="application/vnd.openxmlformats-officedocument.drawingml.chart+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10.xml" ContentType="application/vnd.openxmlformats-officedocument.spreadsheetml.comments+xml"/>
  <Override PartName="/xl/comments12.xml" ContentType="application/vnd.openxmlformats-officedocument.spreadsheetml.comment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8"/>
  </bookViews>
  <sheets>
    <sheet name="SUMÁRIO" sheetId="1" state="visible" r:id="rId2"/>
    <sheet name="TUTORIAL" sheetId="2" state="visible" r:id="rId3"/>
    <sheet name="Monitoria Anual 1" sheetId="3" state="visible" r:id="rId4"/>
    <sheet name="Painel de Gestão - 1" sheetId="4" state="visible" r:id="rId5"/>
    <sheet name="Monitoria Anual 2" sheetId="5" state="visible" r:id="rId6"/>
    <sheet name="Painel de Gestão - 2" sheetId="6" state="visible" r:id="rId7"/>
    <sheet name="Monitoria Anual - 3" sheetId="7" state="visible" r:id="rId8"/>
    <sheet name="Painel de Gestão - 3" sheetId="8" state="visible" r:id="rId9"/>
    <sheet name="Monitoria Anual 4" sheetId="9" state="visible" r:id="rId10"/>
    <sheet name="Painel de Gestão - 4" sheetId="10" state="visible" r:id="rId11"/>
    <sheet name="Monitoria Anual 5" sheetId="11" state="visible" r:id="rId12"/>
    <sheet name="Painel de Gestão - 5" sheetId="12" state="visible" r:id="rId13"/>
  </sheets>
  <externalReferences>
    <externalReference r:id="rId14"/>
  </externalReferences>
  <definedNames>
    <definedName function="false" hidden="true" localSheetId="4" name="_xlnm._FilterDatabase" vbProcedure="false">'Monitoria Anual 2'!$10:$10</definedName>
    <definedName function="false" hidden="false" localSheetId="1" name="_Toc331412130" vbProcedure="false">TUTORIAL!$B$17</definedName>
    <definedName function="false" hidden="false" localSheetId="1" name="_Toc331412131" vbProcedure="false">TUTORIAL!$B$22</definedName>
    <definedName function="false" hidden="false" localSheetId="1" name="_Toc331412132" vbProcedure="false">TUTORIAL!$B$32</definedName>
    <definedName function="false" hidden="false" localSheetId="1" name="_Toc331412133" vbProcedure="false">TUTORIAL!$B$50</definedName>
    <definedName function="false" hidden="false" localSheetId="1" name="_Toc331412162" vbProcedure="false">TUTORIAL!$B$24</definedName>
    <definedName function="false" hidden="false" localSheetId="2" name="Z_CE3BB0B6_9751_4407_8D90_A87AD130C2ED__wvu_Cols" vbProcedure="false">'Monitoria Anual 1'!$AF:$AF</definedName>
    <definedName function="false" hidden="false" localSheetId="4" name="Excel_BuiltIn__FilterDatabase" vbProcedure="false">'Monitoria Anual 4'!$10:$10</definedName>
    <definedName function="false" hidden="false" localSheetId="4" name="Z_CE3BB0B6_9751_4407_8D90_A87AD130C2ED__wvu_Cols" vbProcedure="false">'Monitoria Anual 4'!$AH$1:$AH$65268</definedName>
    <definedName function="false" hidden="false" localSheetId="8" name="Z_CE3BB0B6_9751_4407_8D90_A87AD130C2ED__wvu_Cols" vbProcedure="false">'Monitoria Anual 4'!$AH:$AH</definedName>
    <definedName function="false" hidden="false" localSheetId="10" name="Z_CE3BB0B6_9751_4407_8D90_A87AD130C2ED__wvu_Cols" vbProcedure="false">'Monitoria Anual 5'!$AF:$AF</definedName>
  </definedNames>
  <calcPr iterateCount="100" refMode="A1" iterate="false" iterateDelta="0.0001"/>
  <extLst>
    <ext xmlns:loext="http://schemas.libreoffice.org/" uri="{7626C862-2A13-11E5-B345-FEFF819CDC9F}">
      <loext:extCalcPr stringRefSyntax="ExcelA1"/>
    </ext>
  </extLst>
</workbook>
</file>

<file path=xl/comments10.xml><?xml version="1.0" encoding="utf-8"?>
<comments xmlns="http://schemas.openxmlformats.org/spreadsheetml/2006/main" xmlns:xdr="http://schemas.openxmlformats.org/drawingml/2006/spreadsheetDrawing">
  <authors>
    <author> </author>
  </authors>
  <commentList>
    <comment ref="F16" authorId="0">
      <text>
        <r>
          <rPr>
            <sz val="9"/>
            <color rgb="FF000000"/>
            <rFont val="Tahoma"/>
            <family val="2"/>
            <charset val="1"/>
          </rPr>
          <t xml:space="preserve">Usar a fórmula:
=D16 - nº de ações CINZAS excluídas ou agrupadas</t>
        </r>
      </text>
    </comment>
    <comment ref="F17" authorId="0">
      <text>
        <r>
          <rPr>
            <sz val="9"/>
            <color rgb="FF000000"/>
            <rFont val="Tahoma"/>
            <family val="2"/>
            <charset val="1"/>
          </rPr>
          <t xml:space="preserve">Usar a fórmula:
=D17 - nº de ações VERMELHAS excluídas ou agrupadas</t>
        </r>
      </text>
    </comment>
    <comment ref="F18" authorId="0">
      <text>
        <r>
          <rPr>
            <b val="true"/>
            <sz val="9"/>
            <color rgb="FF000000"/>
            <rFont val="Tahoma"/>
            <family val="2"/>
            <charset val="1"/>
          </rPr>
          <t xml:space="preserve">05260677137:</t>
        </r>
        <r>
          <rPr>
            <sz val="9"/>
            <color rgb="FF000000"/>
            <rFont val="Tahoma"/>
            <family val="2"/>
            <charset val="1"/>
          </rPr>
          <t xml:space="preserve">Usar a fórmula:
=D18 - nº de ações AMARELAS excluídas ou agrupadas</t>
        </r>
      </text>
    </comment>
    <comment ref="F19" authorId="0">
      <text>
        <r>
          <rPr>
            <sz val="9"/>
            <color rgb="FF000000"/>
            <rFont val="Tahoma"/>
            <family val="2"/>
            <charset val="1"/>
          </rPr>
          <t xml:space="preserve">Usar a fórmula:
=D19 - nº de ações VERDES excluídas ou agrupadas</t>
        </r>
      </text>
    </comment>
    <comment ref="F20" authorId="0">
      <text>
        <r>
          <rPr>
            <sz val="9"/>
            <color rgb="FF000000"/>
            <rFont val="Tahoma"/>
            <family val="2"/>
            <charset val="1"/>
          </rPr>
          <t xml:space="preserve">Ações concluídas não devem ser excluídas de uma monitoria para outra</t>
        </r>
      </text>
    </comment>
  </commentList>
</comments>
</file>

<file path=xl/comments12.xml><?xml version="1.0" encoding="utf-8"?>
<comments xmlns="http://schemas.openxmlformats.org/spreadsheetml/2006/main" xmlns:xdr="http://schemas.openxmlformats.org/drawingml/2006/spreadsheetDrawing">
  <authors>
    <author> </author>
  </authors>
  <commentList>
    <comment ref="E16" authorId="0">
      <text>
        <r>
          <rPr>
            <sz val="10"/>
            <rFont val="Arial"/>
            <family val="2"/>
            <charset val="1"/>
          </rPr>
          <t xml:space="preserve">01243006188:</t>
        </r>
        <r>
          <rPr>
            <sz val="11"/>
            <color rgb="FF000000"/>
            <rFont val="Calibri"/>
            <family val="2"/>
            <charset val="1"/>
          </rPr>
          <t xml:space="preserve">Usar a fórmula:
=C16 - nº de ações CINZAS excluídas</t>
        </r>
      </text>
    </comment>
    <comment ref="E17" authorId="0">
      <text>
        <r>
          <rPr>
            <sz val="10"/>
            <rFont val="Arial"/>
            <family val="2"/>
            <charset val="1"/>
          </rPr>
          <t xml:space="preserve">01243006188:</t>
        </r>
        <r>
          <rPr>
            <sz val="11"/>
            <color rgb="FF000000"/>
            <rFont val="Calibri"/>
            <family val="2"/>
            <charset val="1"/>
          </rPr>
          <t xml:space="preserve">Usar a fórmula:
=C17 - nº de ações VERMELHAS excluídas</t>
        </r>
      </text>
    </comment>
    <comment ref="E18" authorId="0">
      <text>
        <r>
          <rPr>
            <sz val="10"/>
            <rFont val="Arial"/>
            <family val="2"/>
            <charset val="1"/>
          </rPr>
          <t xml:space="preserve">01243006188:</t>
        </r>
        <r>
          <rPr>
            <sz val="11"/>
            <color rgb="FF000000"/>
            <rFont val="Calibri"/>
            <family val="2"/>
            <charset val="1"/>
          </rPr>
          <t xml:space="preserve">Usar a fórmula:
=C18 - nº de ações AMARELAS excluídas</t>
        </r>
      </text>
    </comment>
    <comment ref="E19" authorId="0">
      <text>
        <r>
          <rPr>
            <sz val="10"/>
            <rFont val="Arial"/>
            <family val="2"/>
            <charset val="1"/>
          </rPr>
          <t xml:space="preserve">01243006188:</t>
        </r>
        <r>
          <rPr>
            <sz val="11"/>
            <color rgb="FF000000"/>
            <rFont val="Calibri"/>
            <family val="2"/>
            <charset val="1"/>
          </rPr>
          <t xml:space="preserve">Usar a fórmula:
=C19 - nº de ações VERDES excluídas</t>
        </r>
      </text>
    </comment>
    <comment ref="E20" authorId="0">
      <text>
        <r>
          <rPr>
            <sz val="10"/>
            <rFont val="Arial"/>
            <family val="2"/>
            <charset val="1"/>
          </rPr>
          <t xml:space="preserve">01243006188:</t>
        </r>
        <r>
          <rPr>
            <sz val="11"/>
            <color rgb="FF000000"/>
            <rFont val="Calibri"/>
            <family val="2"/>
            <charset val="1"/>
          </rPr>
          <t xml:space="preserve">Ações concluídas não devem ser excluídas de uma monitoria para outra</t>
        </r>
      </text>
    </comment>
  </commentList>
</comments>
</file>

<file path=xl/comments4.xml><?xml version="1.0" encoding="utf-8"?>
<comments xmlns="http://schemas.openxmlformats.org/spreadsheetml/2006/main" xmlns:xdr="http://schemas.openxmlformats.org/drawingml/2006/spreadsheetDrawing">
  <authors>
    <author> </author>
  </authors>
  <commentList>
    <comment ref="E16" authorId="0">
      <text>
        <r>
          <rPr>
            <sz val="10"/>
            <rFont val="Arial"/>
            <family val="2"/>
            <charset val="1"/>
          </rPr>
          <t xml:space="preserve">01243006188:</t>
        </r>
        <r>
          <rPr>
            <sz val="11"/>
            <color rgb="FF000000"/>
            <rFont val="Calibri"/>
            <family val="2"/>
            <charset val="1"/>
          </rPr>
          <t xml:space="preserve">Usar a fórmula:
=C16 - nº de ações CINZAS excluídas</t>
        </r>
      </text>
    </comment>
    <comment ref="E17" authorId="0">
      <text>
        <r>
          <rPr>
            <sz val="10"/>
            <rFont val="Arial"/>
            <family val="2"/>
            <charset val="1"/>
          </rPr>
          <t xml:space="preserve">01243006188:</t>
        </r>
        <r>
          <rPr>
            <sz val="11"/>
            <color rgb="FF000000"/>
            <rFont val="Calibri"/>
            <family val="2"/>
            <charset val="1"/>
          </rPr>
          <t xml:space="preserve">Usar a fórmula:
=C17 - nº de ações VERMELHAS excluídas</t>
        </r>
      </text>
    </comment>
    <comment ref="E18" authorId="0">
      <text>
        <r>
          <rPr>
            <sz val="10"/>
            <rFont val="Arial"/>
            <family val="2"/>
            <charset val="1"/>
          </rPr>
          <t xml:space="preserve">01243006188:</t>
        </r>
        <r>
          <rPr>
            <sz val="11"/>
            <color rgb="FF000000"/>
            <rFont val="Calibri"/>
            <family val="2"/>
            <charset val="1"/>
          </rPr>
          <t xml:space="preserve">Usar a fórmula:
=C18 - nº de ações AMARELAS excluídas</t>
        </r>
      </text>
    </comment>
    <comment ref="E19" authorId="0">
      <text>
        <r>
          <rPr>
            <sz val="10"/>
            <rFont val="Arial"/>
            <family val="2"/>
            <charset val="1"/>
          </rPr>
          <t xml:space="preserve">01243006188:</t>
        </r>
        <r>
          <rPr>
            <sz val="11"/>
            <color rgb="FF000000"/>
            <rFont val="Calibri"/>
            <family val="2"/>
            <charset val="1"/>
          </rPr>
          <t xml:space="preserve">Usar a fórmula:
=C19 - nº de ações VERDES excluídas</t>
        </r>
      </text>
    </comment>
    <comment ref="E20" authorId="0">
      <text>
        <r>
          <rPr>
            <sz val="10"/>
            <rFont val="Arial"/>
            <family val="2"/>
            <charset val="1"/>
          </rPr>
          <t xml:space="preserve">01243006188:</t>
        </r>
        <r>
          <rPr>
            <sz val="11"/>
            <color rgb="FF000000"/>
            <rFont val="Calibri"/>
            <family val="2"/>
            <charset val="1"/>
          </rPr>
          <t xml:space="preserve">Ações concluídas não devem ser excluídas de uma monitoria para outra</t>
        </r>
      </text>
    </comment>
  </commentList>
</comments>
</file>

<file path=xl/comments5.xml><?xml version="1.0" encoding="utf-8"?>
<comments xmlns="http://schemas.openxmlformats.org/spreadsheetml/2006/main" xmlns:xdr="http://schemas.openxmlformats.org/drawingml/2006/spreadsheetDrawing">
  <authors>
    <author> </author>
  </authors>
  <commentList>
    <comment ref="O11" authorId="0">
      <text>
        <r>
          <rPr>
            <sz val="11"/>
            <color rgb="FF000000"/>
            <rFont val="Calibri"/>
            <family val="2"/>
            <charset val="1"/>
          </rPr>
          <t xml:space="preserve">Em que local podemos acrescentar as notas técnicas que fizemos p serem encaminhadas a CT Biodiversidade??? Alguém sabe dos resultados?
	-Sônia Canto</t>
        </r>
      </text>
    </comment>
  </commentList>
</comments>
</file>

<file path=xl/comments6.xml><?xml version="1.0" encoding="utf-8"?>
<comments xmlns="http://schemas.openxmlformats.org/spreadsheetml/2006/main" xmlns:xdr="http://schemas.openxmlformats.org/drawingml/2006/spreadsheetDrawing">
  <authors>
    <author> </author>
  </authors>
  <commentList>
    <comment ref="E16" authorId="0">
      <text>
        <r>
          <rPr>
            <sz val="10"/>
            <rFont val="Arial"/>
            <family val="2"/>
            <charset val="1"/>
          </rPr>
          <t xml:space="preserve">01243006188:</t>
        </r>
        <r>
          <rPr>
            <sz val="11"/>
            <color rgb="FF000000"/>
            <rFont val="Calibri"/>
            <family val="2"/>
            <charset val="1"/>
          </rPr>
          <t xml:space="preserve">Usar a fórmula:
=C16 - nº de ações CINZAS excluídas</t>
        </r>
      </text>
    </comment>
    <comment ref="E17" authorId="0">
      <text>
        <r>
          <rPr>
            <sz val="10"/>
            <rFont val="Arial"/>
            <family val="2"/>
            <charset val="1"/>
          </rPr>
          <t xml:space="preserve">01243006188:</t>
        </r>
        <r>
          <rPr>
            <sz val="11"/>
            <color rgb="FF000000"/>
            <rFont val="Calibri"/>
            <family val="2"/>
            <charset val="1"/>
          </rPr>
          <t xml:space="preserve">Usar a fórmula:
=C17 - nº de ações VERMELHAS excluídas</t>
        </r>
      </text>
    </comment>
    <comment ref="E18" authorId="0">
      <text>
        <r>
          <rPr>
            <sz val="10"/>
            <rFont val="Arial"/>
            <family val="2"/>
            <charset val="1"/>
          </rPr>
          <t xml:space="preserve">01243006188:</t>
        </r>
        <r>
          <rPr>
            <sz val="11"/>
            <color rgb="FF000000"/>
            <rFont val="Calibri"/>
            <family val="2"/>
            <charset val="1"/>
          </rPr>
          <t xml:space="preserve">Usar a fórmula:
=C18 - nº de ações AMARELAS excluídas</t>
        </r>
      </text>
    </comment>
    <comment ref="E19" authorId="0">
      <text>
        <r>
          <rPr>
            <sz val="10"/>
            <rFont val="Arial"/>
            <family val="2"/>
            <charset val="1"/>
          </rPr>
          <t xml:space="preserve">01243006188:</t>
        </r>
        <r>
          <rPr>
            <sz val="11"/>
            <color rgb="FF000000"/>
            <rFont val="Calibri"/>
            <family val="2"/>
            <charset val="1"/>
          </rPr>
          <t xml:space="preserve">Usar a fórmula:
=C19 - nº de ações VERDES excluídas</t>
        </r>
      </text>
    </comment>
    <comment ref="E20" authorId="0">
      <text>
        <r>
          <rPr>
            <sz val="10"/>
            <color rgb="FF000000"/>
            <rFont val="Arial"/>
            <family val="2"/>
            <charset val="1"/>
          </rPr>
          <t xml:space="preserve">01243006188:</t>
        </r>
        <r>
          <rPr>
            <sz val="11"/>
            <color rgb="FF000000"/>
            <rFont val="Calibri"/>
            <family val="2"/>
            <charset val="1"/>
          </rPr>
          <t xml:space="preserve">Ações concluídas não devem ser excluídas de uma monitoria para outra</t>
        </r>
      </text>
    </comment>
  </commentList>
</comments>
</file>

<file path=xl/comments7.xml><?xml version="1.0" encoding="utf-8"?>
<comments xmlns="http://schemas.openxmlformats.org/spreadsheetml/2006/main" xmlns:xdr="http://schemas.openxmlformats.org/drawingml/2006/spreadsheetDrawing">
  <authors>
    <author> </author>
  </authors>
  <commentList>
    <comment ref="T11" authorId="0">
      <text>
        <r>
          <rPr>
            <sz val="11"/>
            <color rgb="FF000000"/>
            <rFont val="Calibri"/>
            <family val="2"/>
            <charset val="1"/>
          </rPr>
          <t xml:space="preserve">Em que local podemos acrescentar as notas técnicas que fizemos p serem encaminhadas a CT Biodiversidade??? Alguém sabe dos resultados?
	-Sônia Canto</t>
        </r>
      </text>
    </comment>
  </commentList>
</comments>
</file>

<file path=xl/comments8.xml><?xml version="1.0" encoding="utf-8"?>
<comments xmlns="http://schemas.openxmlformats.org/spreadsheetml/2006/main" xmlns:xdr="http://schemas.openxmlformats.org/drawingml/2006/spreadsheetDrawing">
  <authors>
    <author> </author>
  </authors>
  <commentList>
    <comment ref="F16" authorId="0">
      <text>
        <r>
          <rPr>
            <sz val="9"/>
            <color rgb="FF000000"/>
            <rFont val="Tahoma"/>
            <family val="2"/>
            <charset val="1"/>
          </rPr>
          <t xml:space="preserve">Usar a fórmula:
=D16 - nº de ações CINZAS excluídas ou agrupadas</t>
        </r>
      </text>
    </comment>
    <comment ref="F17" authorId="0">
      <text>
        <r>
          <rPr>
            <sz val="9"/>
            <color rgb="FF000000"/>
            <rFont val="Tahoma"/>
            <family val="2"/>
            <charset val="1"/>
          </rPr>
          <t xml:space="preserve">Usar a fórmula:
=D17 - nº de ações VERMELHAS excluídas ou agrupadas</t>
        </r>
      </text>
    </comment>
    <comment ref="F18" authorId="0">
      <text>
        <r>
          <rPr>
            <b val="true"/>
            <sz val="9"/>
            <color rgb="FF000000"/>
            <rFont val="Tahoma"/>
            <family val="2"/>
            <charset val="1"/>
          </rPr>
          <t xml:space="preserve">05260677137:</t>
        </r>
        <r>
          <rPr>
            <sz val="9"/>
            <color rgb="FF000000"/>
            <rFont val="Tahoma"/>
            <family val="2"/>
            <charset val="1"/>
          </rPr>
          <t xml:space="preserve">Usar a fórmula:
=D18 - nº de ações AMARELAS excluídas ou agrupadas</t>
        </r>
      </text>
    </comment>
    <comment ref="F19" authorId="0">
      <text>
        <r>
          <rPr>
            <sz val="9"/>
            <color rgb="FF000000"/>
            <rFont val="Tahoma"/>
            <family val="2"/>
            <charset val="1"/>
          </rPr>
          <t xml:space="preserve">Usar a fórmula:
=D19 - nº de ações VERDES excluídas ou agrupadas</t>
        </r>
      </text>
    </comment>
    <comment ref="F20" authorId="0">
      <text>
        <r>
          <rPr>
            <sz val="9"/>
            <color rgb="FF000000"/>
            <rFont val="Tahoma"/>
            <family val="2"/>
            <charset val="1"/>
          </rPr>
          <t xml:space="preserve">Ações concluídas não devem ser excluídas de uma monitoria para outra</t>
        </r>
      </text>
    </comment>
  </commentList>
</comments>
</file>

<file path=xl/sharedStrings.xml><?xml version="1.0" encoding="utf-8"?>
<sst xmlns="http://schemas.openxmlformats.org/spreadsheetml/2006/main" count="2321" uniqueCount="1077">
  <si>
    <t xml:space="preserve">PLANOS DE AÇÃO NACIONAIS DE CONSERVAÇÃO DE ESPÉCIES OU AMBIENTES AMEAÇADOS DE EXTINÇÃO - PAN</t>
  </si>
  <si>
    <t xml:space="preserve">MATRIZES DE MONITORIA ANUAL</t>
  </si>
  <si>
    <t xml:space="preserve">www.matres.com.br</t>
  </si>
  <si>
    <t xml:space="preserve">MATRIZ DE MONITORIA ANUAL</t>
  </si>
  <si>
    <t xml:space="preserve">PLANOS DE AÇÃO NACIONAIS DE CONSERVAÇÃO DE ESPÉCIES AMEAÇADAS DE EXTINÇÃO - PAN</t>
  </si>
  <si>
    <t xml:space="preserve">Plano de Ação Nacional para Conservação dos Quelônios Amazônicos</t>
  </si>
  <si>
    <t xml:space="preserve">Objetivo Geral do PAN</t>
  </si>
  <si>
    <t xml:space="preserve">Aperfeiçoar as estratégias de conservação para os quelônios amazônicos, especialmente as espécies alvo do PAN, e promover sua recuperação e uso sustentável, até 2019.</t>
  </si>
  <si>
    <t xml:space="preserve">MONITORIA ANUAL</t>
  </si>
  <si>
    <t xml:space="preserve">Agrupada</t>
  </si>
  <si>
    <t xml:space="preserve">Excluída</t>
  </si>
  <si>
    <t xml:space="preserve">PLANEJAMENTO DO PAN</t>
  </si>
  <si>
    <t xml:space="preserve">SITUAÇÃO ATUAL</t>
  </si>
  <si>
    <t xml:space="preserve">REPROGRAMAÇÃO DO PAN</t>
  </si>
  <si>
    <t xml:space="preserve">OBJETIVOS ESPECÍFICOS</t>
  </si>
  <si>
    <t xml:space="preserve">AÇÕES</t>
  </si>
  <si>
    <t xml:space="preserve">PRODUTOS</t>
  </si>
  <si>
    <t xml:space="preserve">DATA INÍCIO</t>
  </si>
  <si>
    <t xml:space="preserve">DATA TÉRMINO</t>
  </si>
  <si>
    <t xml:space="preserve">ARTICULADOR</t>
  </si>
  <si>
    <t xml:space="preserve">COLABORADORES</t>
  </si>
  <si>
    <t xml:space="preserve">CUSTO ESTIMADO</t>
  </si>
  <si>
    <t xml:space="preserve">Ação cujo início planejado é posterior ao período monitorado</t>
  </si>
  <si>
    <t xml:space="preserve">Ação não concluída no prazo previsto ou ainda não iniciada conforme planejado</t>
  </si>
  <si>
    <t xml:space="preserve">Ação em andamento com problemas de realização</t>
  </si>
  <si>
    <t xml:space="preserve">Ação em andamento no período previsto</t>
  </si>
  <si>
    <t xml:space="preserve">Ação concluída</t>
  </si>
  <si>
    <t xml:space="preserve">Ação excluída ou agrupada</t>
  </si>
  <si>
    <t xml:space="preserve">Descrição do andamento da ação</t>
  </si>
  <si>
    <t xml:space="preserve">Produto obtido</t>
  </si>
  <si>
    <t xml:space="preserve">Problemas enfrentados que justificam a não execução, a execução parcial da ação, a exclusão ou o agrupamento</t>
  </si>
  <si>
    <t xml:space="preserve">Responsável pela informação sobre o andamento da ação</t>
  </si>
  <si>
    <t xml:space="preserve">Recomendações ou Observações</t>
  </si>
  <si>
    <t xml:space="preserve">Revisão do texto da ação</t>
  </si>
  <si>
    <t xml:space="preserve">Revisão do produto da ação</t>
  </si>
  <si>
    <t xml:space="preserve">Revisão da Data de Início</t>
  </si>
  <si>
    <t xml:space="preserve">Revisão da Data de Término</t>
  </si>
  <si>
    <t xml:space="preserve">Revisão do articulador da ação</t>
  </si>
  <si>
    <t xml:space="preserve">Revisão da estimativa do custo global</t>
  </si>
  <si>
    <t xml:space="preserve">Revisão dos colaboradores</t>
  </si>
  <si>
    <t xml:space="preserve">Recomendações e observações</t>
  </si>
  <si>
    <t xml:space="preserve">1. Adequação dos marcos legais relacionados a criação, comercialização e manejo de base comunitária de quelônios amazônicos</t>
  </si>
  <si>
    <t xml:space="preserve">1.1 Acompanhar o andamento da minuta de norma que foi enviada ao CONAMA e, caso necessário, elaborar uma proposta de revisão e adequação da norma vigente relacionada a criação e comercialização de espécies quelônios amazônicos (IN IBAMA 169/2008), ouvindo as reinvidicações dos setores da sociedade envolvidos</t>
  </si>
  <si>
    <t xml:space="preserve">Minuta de norma revisada e encaminhada ao CONAMA</t>
  </si>
  <si>
    <t xml:space="preserve">Sônia Canto</t>
  </si>
  <si>
    <t xml:space="preserve">Roberto Lacava (COFAU/DBFLO/IBAMA) Antônio Erlindo Braga (Quelonicultor/PA), Adriana Malvásio (UFT/TO), Paulo Andrade (UFAM/AM), Jackson Pantoja (IFAM/AM), Maria Isabel S. G. da Silva (IBAMA), Dionísio Pimentel Neto  (SEMMA/Juruti/PA), Larissa Barreto (UFMA/MA), José Roberto F. Alves Júnior (IFG/GO)</t>
  </si>
  <si>
    <t xml:space="preserve">Devido a mudanças dentro do setor público, mudança de todo o escalão do órgão ambiental estadual, não foi possível fazer qualquer articulação para dar continuidade no que já havia sido programado e dentro do prazo estabelecido.</t>
  </si>
  <si>
    <t xml:space="preserve">1.1 Elaborar um documento técnico que consolide as reinvidicações dos setores da sociedade envolvidos com a criação e comercialização de espécies de quelônios amazônicos (IN IBAMA 07/2015). </t>
  </si>
  <si>
    <t xml:space="preserve">Relatório analisado pelo MMA e Conama</t>
  </si>
  <si>
    <t xml:space="preserve">Roberto Lacava (COFAU/DBFLO/IBAMA) Antônio Erlindo Braga (Quelonicultor/PA), Marilene Brazil (SEMA/AC), Adriana Malvasio (UFT/TO), Paulo Andrade (UFAM/AM), Jackson Pantoja (IFAM/AM), Maria Isabel S. G. da Silva (IBAMA), Dionísio Pimentel Neto  (SEMMA/Juruti/PA), Larissa Barreto (UFMA/MA), José Roberto F. Alves Júnior (IFG/GO)</t>
  </si>
  <si>
    <t xml:space="preserve">1.2 Elaborar propostas de normatização de criação e comercialização de quelônios amazônicos em âmbito estadual, para adequação às realidades locais</t>
  </si>
  <si>
    <t xml:space="preserve">Minutas de norma encaminhada ao órgão ambiental competente</t>
  </si>
  <si>
    <t xml:space="preserve">Pontos focais nos estados: Elaine Oliveira (IBAMA/AC), Rodrigo Custódio (Naturatins/TO), Raimundo Cruz (IBAMA/RR), Antônio Erlindo Braga (Quelonicultor/PA), Paulo Andrade (UFAM/AM), Marilene Brazil (SEMA/AC), Leo Caetano (IBAMA/GO), Wilson Júnior (IBAMA/TO), Ricardo Alexandre M. de Melo (IBAMA/RO), Soraya Tatiana M. Alves (SEMA/PA), José de Ribamar R. Silva (IBAMA/MA), Adriana Malvasio (UFT/TO), José Roberto F. Alves Júnior (IFG/GO), Rubens Portal (IBAMA/AP)</t>
  </si>
  <si>
    <t xml:space="preserve">contactar para compor o grupo de colaboradores - nivea glaucia pereira (IDEFLOR-BIO/PA): 91-8086-7315 </t>
  </si>
  <si>
    <t xml:space="preserve">1.3 Elaborar proposta de regulamentação da proteção e criação de quelônios em bases comunitárias</t>
  </si>
  <si>
    <t xml:space="preserve">Minuta da normatização</t>
  </si>
  <si>
    <t xml:space="preserve">Walmir Nogueira (IBAMA/AM), Camila Ferrara (WCS), José Roberto F. Júnior (IFG/GO), Marcos Eduardo Coutinho (RAN/ICMBio), Maria Isabel Soares G. da Silva (COCFP/DBFLO/IBAMA), Jackson Pantoja (IFAM/AM), Paulo Henrique de Oliveira (UFAM/Parintins/AM), Janderson Garcez (IDAM/AM), Roberto Lacava (COFAU/DBFLO/IBAMA/DF), Maria do Carmo (SDS/CEUC/AM), Paulo Cesar Machado Andrade (UFAM)</t>
  </si>
  <si>
    <t xml:space="preserve">Proposta está sendo analisada, mas o grupo criado aqui no Amazonas para discutir a problemática foi extinto, devido a mudança de secretarias e secretário. Ações de antecessores foram canceladas e sofreram retaliações. Falta de maior articulação política</t>
  </si>
  <si>
    <t xml:space="preserve">Walmir Nogueira (IBAMA/AM), Camila Ferrara (WCS), José Roberto F. Júnior (IFG/GO), Marcos Eduardo Coutinho (RAN/ICMBio), Maria Isabel Soares G. da Silva (COCFP/DBFLO/IBAMA), Jackson Pantoja (IFAM/AM), Paulo Henrique de Oliveira (UFAM/Parintins/AM), Janderson Garcez (IFAM/AM), Roberto Lacava (COFAU/DBFLO/IBAMA/DF), Maria do Carmo (SDS/CEUC/AM), Paulo Cesar Machado Andrade (UFAM)</t>
  </si>
  <si>
    <t xml:space="preserve">A minuta está em sendo finalizada para ser encaminhada para os demais órgãos estaduais de meio ambiente como proposta de regulamentação;</t>
  </si>
  <si>
    <t xml:space="preserve">1.4 Subsidiar a elaboração e adequação de mecanismos legais que possibilitem a implementação de sistemas experimentais de manejo em UCs de Uso Sustentável e Terras Indígenas</t>
  </si>
  <si>
    <t xml:space="preserve">Jackson Pantoja</t>
  </si>
  <si>
    <t xml:space="preserve">Fernando L. Raeder (COIMP/ICMBio), Roberto Lacava (COFAU/DBFLO/IBAMA), Rafael Balestra (RAN/ICMBio), Rosenil Oliveira (CNPT/ICMBio), José Ribamar Pinto  (CPPQA/Eletrobrás/AM), Paulo Andrade (UFAM/AM), Juarez Pezzuti (UFPA/PA), João da Matta (DISAT/ICMBio)</t>
  </si>
  <si>
    <r>
      <rPr>
        <sz val="11"/>
        <color rgb="FF000000"/>
        <rFont val="Calibri"/>
        <family val="2"/>
        <charset val="1"/>
      </rPr>
      <t xml:space="preserve">Não há relatados de medida no âmbito nacional de manejo de quelônios, em especial o uso sustentável. Durante a elaboração do PAN PQA, somente o Estado do Amazonas, sob coordenação da então Secretaria Estado de Desenvolvimento Sustentável – SDS, estava discutindo a elaboração de medida administrativa de manejo de quelônios </t>
    </r>
    <r>
      <rPr>
        <i val="true"/>
        <sz val="11"/>
        <color rgb="FF000000"/>
        <rFont val="Calibri"/>
        <family val="2"/>
        <charset val="1"/>
      </rPr>
      <t xml:space="preserve">in situ e ex-situ</t>
    </r>
    <r>
      <rPr>
        <sz val="11"/>
        <color rgb="FF000000"/>
        <rFont val="Calibri"/>
        <family val="2"/>
        <charset val="1"/>
      </rPr>
      <t xml:space="preserve">. O Governo do Estado do Amazonas fez uma reforma política e administrativa é desestruturou a ação após extinção do Centro Estadual de Unidades de Conservação.</t>
    </r>
  </si>
  <si>
    <t xml:space="preserve">Foram realizadas 05 reuniões e em novembro de 2011 foi obtido uma minuta de instrumento legal (ver documentos em anexo)</t>
  </si>
  <si>
    <t xml:space="preserve">Problemas de ordem política e administrativa atrapalharam a continuidade do processo. Sugiro alterar o articular para algum servidor de órgão ambiental, pois o mesmo tem mais proximidade com o sistema de normatização. </t>
  </si>
  <si>
    <t xml:space="preserve">Jackson Pantoja e atas das reuniões.</t>
  </si>
  <si>
    <t xml:space="preserve">Recomenda-se que o RAN  e ICMBIO tragam a discussão para o PAN e tentem viabilizar o instrumento legal em âmbito nacional. O RAN e ICMBIO deve discutir com as OEMA sobre o assunto. A Lei Complementar 140 trouxe poderes para os estados e municípios, mas o mesmo tem sido pouco utilizado no manejo de fauna;</t>
  </si>
  <si>
    <t xml:space="preserve">DEZEMBRO DE 2018.</t>
  </si>
  <si>
    <t xml:space="preserve">Leo Caetano (IBAMA/GO)</t>
  </si>
  <si>
    <r>
      <rPr>
        <sz val="11"/>
        <color rgb="FFFF0000"/>
        <rFont val="Calibri"/>
        <family val="2"/>
        <charset val="1"/>
      </rPr>
      <t xml:space="preserve">Fernando L. Raeder (IBAMA), </t>
    </r>
    <r>
      <rPr>
        <sz val="11"/>
        <color rgb="FF000000"/>
        <rFont val="Calibri"/>
        <family val="2"/>
        <charset val="1"/>
      </rPr>
      <t xml:space="preserve">Roberto Lacava (COFAU/DBFLO/IBAMA), Rafael Balestra (RAN/ICMBio), Rafael Bernhard (UEA), Rosenil Oliveira (CNPT/ICMBio), José Ribamar Pinto  (CPPQA/Eletrobrás/AM), Paulo Andrade (UFAM/AM), Adriana Malvasio (UFT), Juarez Pezzuti (UFPA/PA),Priscila Minorando (UFPA/PA), João da Matta (DISAT/ICMBio)</t>
    </r>
  </si>
  <si>
    <t xml:space="preserve">1.5 Elaborar uma proposta de projeto de lei para incluir a previsão de compensação ambiental/conversão de multas voltados para o PQA</t>
  </si>
  <si>
    <t xml:space="preserve">Proposta encaminhada à câmara legislativa federal</t>
  </si>
  <si>
    <t xml:space="preserve">Leo Caetano</t>
  </si>
  <si>
    <t xml:space="preserve">Raoni Japiassu (PARNA Araguaia/ICMBio/TO)</t>
  </si>
  <si>
    <t xml:space="preserve">Uma proposta de legislação foi encaminhada para discussão por grupo restrito. Após discussão, procuraremos deputados que possam apresentar o projeto.</t>
  </si>
  <si>
    <t xml:space="preserve">Proposta de projeto de Lei em discussão</t>
  </si>
  <si>
    <t xml:space="preserve">Falta de foco no problema e grande demanda em outras atividades, essa foi deixada em segundo plano;</t>
  </si>
  <si>
    <t xml:space="preserve">Proposta de incluir alguém do MMA, da Secretaria de Biodiversidade e Florestas, com trâmite no meio político;</t>
  </si>
  <si>
    <t xml:space="preserve">Agosto de 2016</t>
  </si>
  <si>
    <r>
      <rPr>
        <sz val="11"/>
        <color rgb="FF000000"/>
        <rFont val="Calibri"/>
        <family val="2"/>
        <charset val="1"/>
      </rPr>
      <t xml:space="preserve"> Raoni Japiassu (PARNA Araguaia/ICMBio/TO), Rafael Balestra (RAN/ICMBio), Roberto Lacava (IBAMA), Marilene Brazil (SEMA/AC), Ugo Vercíllo (SBF/MMA),</t>
    </r>
    <r>
      <rPr>
        <sz val="11"/>
        <color rgb="FFFF0000"/>
        <rFont val="Calibri"/>
        <family val="2"/>
        <charset val="1"/>
      </rPr>
      <t xml:space="preserve"> Ana Júlia Lenz (Mamirauá)</t>
    </r>
  </si>
  <si>
    <t xml:space="preserve">2. Ampliação das informações sobre a exploração das espécies de quelônios amazônicos</t>
  </si>
  <si>
    <t xml:space="preserve">2.1 Fazer levantamento de informações para estimar o consumo e comércio ilegais de quelônios amazônicos por meio de um protocolo mínimo</t>
  </si>
  <si>
    <t xml:space="preserve">Banco de dados sobre o consumo e comércio ilegais</t>
  </si>
  <si>
    <t xml:space="preserve">Raphael Fonseca (IBAMA/PA), Paulo Andrade (UFAM/AM), Maria do Carmo (SDS/CEUC/AM), Rosenil Oliveira (CNPT/ICMBio), Rubens Portal (IBAMA/AP), Gaspar Rocha (IBAMA/MT), Roberto Lacava (COFAU/DBFLO/IBAMA), Camila Ferrara (WCS), Larissa Barreto (UFMA/MA), Ana Júlia Lenz (Instituto Mamirauá/AM), Adriana Malvasio (UFT/TO), Dionísio Pimental Neto (SEMMA/Juruti/PA), Rafael Bernhard (UEA)</t>
  </si>
  <si>
    <r>
      <rPr>
        <sz val="11"/>
        <color rgb="FF000000"/>
        <rFont val="Calibri"/>
        <family val="2"/>
        <charset val="1"/>
      </rPr>
      <t xml:space="preserve">Até o presente momento não existe nenhum monitoramento padronizado do consumo de quelônios, em escala regional. Segue abaixo a lista de experiências individualizadas: 1. 1- Monitoramento de consumo de quelônios na Bacia do Rio Xingu – coordenação Dr. Juarez Carlos Brito Pezzuti; 2. RDS do Uacari (Estadual) - PROBUC 3. RESEX do Médio Juruá (Federal) - PROBUC; </t>
    </r>
    <r>
      <rPr>
        <sz val="11"/>
        <color rgb="FFFF0000"/>
        <rFont val="Calibri"/>
        <family val="2"/>
        <charset val="1"/>
      </rPr>
      <t xml:space="preserve">4. Resex do Unini (Simur/FVA/AM) - fonte da informação: Camila Ferrara</t>
    </r>
  </si>
  <si>
    <t xml:space="preserve">Relatórios ainda não disponíveis.</t>
  </si>
  <si>
    <t xml:space="preserve">a. Falta de recursos para financiamento de pesquisas sobre o consumo de quelônios; b. b. Falta de articulação das instituições de pesquisa e grupos de pesquisa para trabalhar de forma integrada; A ação deve ser mantida, mas há a necessidade de ter este protocolo mínimo normatizado para ser exigido nas autorizações de pesquisa, principalmente nos estudos de monitoramento de impactos de empreendimentos sobre ambientes aquáticos.</t>
  </si>
  <si>
    <t xml:space="preserve">Paulo César Machado de Andrade/UFAM e Juarez Carlos Brito Pezzuti/NAEA/UFPA</t>
  </si>
  <si>
    <t xml:space="preserve">Proposta de protocolo mínimo de coleta de dados para a estrutura do banco de dados. Sugestões são bem vindas!</t>
  </si>
  <si>
    <t xml:space="preserve">Realização de um workshop para a elaboração de protocolo de monitoramento de uso e consumo</t>
  </si>
  <si>
    <r>
      <rPr>
        <sz val="11"/>
        <color rgb="FF000000"/>
        <rFont val="Calibri"/>
        <family val="2"/>
        <charset val="1"/>
      </rPr>
      <t xml:space="preserve">2.2 Gerar informações para avaliar o </t>
    </r>
    <r>
      <rPr>
        <i val="true"/>
        <sz val="11"/>
        <color rgb="FF000000"/>
        <rFont val="Calibri"/>
        <family val="2"/>
        <charset val="1"/>
      </rPr>
      <t xml:space="preserve">status </t>
    </r>
    <r>
      <rPr>
        <sz val="11"/>
        <color rgb="FF000000"/>
        <rFont val="Calibri"/>
        <family val="2"/>
        <charset val="1"/>
      </rPr>
      <t xml:space="preserve">populacional das espécies alvo do PAN e de espécies classificadas como dados insuficientes (DD)</t>
    </r>
  </si>
  <si>
    <t xml:space="preserve">Relatórios técnicos</t>
  </si>
  <si>
    <t xml:space="preserve">Camila Ferrara</t>
  </si>
  <si>
    <t xml:space="preserve">Raphael Fonseca (IBAMA/PA), Paulo Andrade (UFAM/AM),  Rubens Portal (IBAMA/AP), Ricardo Alexandre Mendonça de Melo (IBAMA/RO), Maria Aparecida de Oliveira A. Lopes (SOS Amazônia), Juarez Pezzuti (UFPA/PA), José Roberto de Alencar Moreira (EMBRAPA/CENARGEN/DF), Larissa Barreto (UFMA/MA), Richard Vogt (INPA/AM), Ana Júlia Lenz (Instituto Mamirauá/AM), Roberto Lacava (COFAU/DBFLO/IBAMA), Rosana Subirá (COABIO/DIBIO/ICMBio), Yeda Bataus (RAN/ICMBio), Adriana Malvasio (UFT/TO)</t>
  </si>
  <si>
    <t xml:space="preserve">Coletando os datos sobre status de populações de espécies de quelônios;</t>
  </si>
  <si>
    <t xml:space="preserve">Lista de cada população com uma avaliação sobre seu status, e sim se a população está crescendo, diminuindo ou não está mudando. Banco de dados do RAN.</t>
  </si>
  <si>
    <t xml:space="preserve">Estou fazendo tudo sozinho niguém está mandando nada para mim.</t>
  </si>
  <si>
    <t xml:space="preserve">So tem datos de meus pesquisas e meus alunos de Rondonia, Para, Amazonas, Acre, e Roraima</t>
  </si>
  <si>
    <t xml:space="preserve">É preciso estimular as outros pessoas a contribuir com seus dados</t>
  </si>
  <si>
    <t xml:space="preserve">Richard Vogt (INPA)</t>
  </si>
  <si>
    <t xml:space="preserve">Raphael Fonseca (IBAMA/PA),Camila Ferrara (WCS), Rafael Bernhard (UEA), Paulo Andrade (UFAM/AM),  Rubens Portal (IBAMA/AP), Ricardo Alexandre Mendonça de Melo (IBAMA/RO), Maria Aparecida de Oliveira A. Lopes (SOS Amazônia), Juarez Pezzuti (UFPA/PA), José Roberto de Alencar Moreira (EMBRAPA/CENARGEN/DF), Larissa Barreto (UFMA/MA), Richard Vogt (INPA/AM), Ana Júlia Lenz (Instituto Mamirauá/AM), Roberto Lacava (COFAU/DBFLO/IBAMA), Rosana Subirá (COABIO/DIBIO/ICMBio), Yeda Bataus (RAN/ICMBio), Adriana Malvasio (UFT/TO)</t>
  </si>
  <si>
    <r>
      <rPr>
        <sz val="11"/>
        <color rgb="FF000000"/>
        <rFont val="Calibri"/>
        <family val="2"/>
        <charset val="1"/>
      </rPr>
      <t xml:space="preserve">2.3 Compilar e sistematizar as informações existentes sobre o</t>
    </r>
    <r>
      <rPr>
        <i val="true"/>
        <sz val="11"/>
        <color rgb="FF000000"/>
        <rFont val="Calibri"/>
        <family val="2"/>
        <charset val="1"/>
      </rPr>
      <t xml:space="preserve">status</t>
    </r>
    <r>
      <rPr>
        <sz val="11"/>
        <color rgb="FF000000"/>
        <rFont val="Calibri"/>
        <family val="2"/>
        <charset val="1"/>
      </rPr>
      <t xml:space="preserve">populacional de espécies alvo do PAN</t>
    </r>
  </si>
  <si>
    <t xml:space="preserve">Banco de dados</t>
  </si>
  <si>
    <t xml:space="preserve">Richard Vogt</t>
  </si>
  <si>
    <t xml:space="preserve">Raphael Fonseca (IBAMA/PA), Paulo Andrade (UFAM/AM),  Rubens Portal (IBAMA/AP), Ricardo Alexandre M. de Melo (IBAMA/RO), Maria Aparecida Lopes de O. Alves  (SOS Amazônia), Juarez Pezzuti (UFPA/PA)</t>
  </si>
  <si>
    <t xml:space="preserve">Sim precisa mais tempo, e grupo respondendo</t>
  </si>
  <si>
    <t xml:space="preserve">Camila Ferrara (WSC)</t>
  </si>
  <si>
    <t xml:space="preserve">Raphael Fonseca (IBAMA/PA), Rafael Bernhard (UEA), Priscila Minorando (UFPA), Richard Vogt (INPA), Paulo Andrade (UFAM/AM),  Rubens Portal (IBAMA/AP), Ricardo Alexandre M. de Melo (IBAMA/RO), Maria Aparecida Lopes de O. Alves  (SOS Amazônia), Juarez Pezzuti (UFPA/PA)</t>
  </si>
  <si>
    <t xml:space="preserve">Precisa de tarefas para cada pessoa, tarefas exatas e cobrança com datas específicas para consiguir cooperação com esta gente</t>
  </si>
  <si>
    <t xml:space="preserve">2.4 Compilar e analisar informações de apreensões de quelônios amazônicos</t>
  </si>
  <si>
    <t xml:space="preserve">Relatório técnico anual</t>
  </si>
  <si>
    <t xml:space="preserve">Marilene Brazil</t>
  </si>
  <si>
    <r>
      <rPr>
        <sz val="11"/>
        <color rgb="FF000000"/>
        <rFont val="Calibri"/>
        <family val="2"/>
        <charset val="1"/>
      </rPr>
      <t xml:space="preserve">Walmir Nogueira (IBAMA/AM), Elaine Oliveira (IBAMA/AC), Gaspar Rocha (IBAMA/MT), Sônia Canto (IPAAM/AM), Rodrigo Custódio (Naturatins/TO), Raimundo Cruz (IBAMA/RR),</t>
    </r>
    <r>
      <rPr>
        <sz val="11"/>
        <color rgb="FFDD0806"/>
        <rFont val="Calibri"/>
        <family val="2"/>
        <charset val="1"/>
      </rPr>
      <t xml:space="preserve">IDENTIFICAR PONTOS FOCAIS DA CGPRO/ICMBio  E DA COFIS/DIPRO/IBAMA</t>
    </r>
  </si>
  <si>
    <t xml:space="preserve">Em agosto de 2015 entrei em contato com Roberto Lacava para obter os contatos dos demais co-responsáveis pela ação e perguntei sobre a possibilidade de obter os dados e usá-los na minha tese de doutorado. Ele prontamente me respondeu enviando a “planilha de apreensões do IBAMA até 2014” e os contatos dos co-responsáveis. Escrevi à todos e a única resposta recebida foi de Raimundo Pereira (IBAMA/RR). As apreensões deste ano foram de 418 quelônios. Não foi repassada as atividades para o estado. Trabalhamos em conjunto: Ibama, femarh (fundação do estado de Foraima), ICMBio - Parna Viruá. No momento estou verificando junto ao jurídico da SEMA/AC qual o melhor modo de obter os dados já que serão usados simultaneamente no PAN e no meu doutorado (com provável artigo publicado), e se há impedimento legal para uso destes</t>
  </si>
  <si>
    <t xml:space="preserve">Por enquanto, o único produto que posso avaliar que tenho é a planilha enviada por Roberto Lacava.</t>
  </si>
  <si>
    <t xml:space="preserve">O prazo da ação é até 2019, período também para a conclusão do meu curso de doutorado, o que se torna obrigatória a execução. O problema que tenho considerado é o fato da execução do LC 140 estar em fases diferenciadas em cada estado, o que me deixa pouco atualizada quanto a quem devo pedir as informações, se aos órgãos estaduais ou federais de fiscalização ambiental, além das polícias civil, estadual e federal.</t>
  </si>
  <si>
    <t xml:space="preserve">Marilene Vasconcelos da Silva Brazil</t>
  </si>
  <si>
    <t xml:space="preserve">Gostaria de verificar a possibilidade de enviar os ofícios diretamente via PAN ou RAN, nele já constando a questão do meu curso de doutorado e uso em publicação. Para isso devo enviar as minutas de ofício?</t>
  </si>
  <si>
    <t xml:space="preserve">Não elaborado.</t>
  </si>
  <si>
    <t xml:space="preserve">Tendo em vista que requisitando os dados em agosto de 2015, obtivemos dados até junho de 2014, talvez pudéssemos reavaliar junto aos órgãos como é a melhor cessão e análise dos dados. Estou pensando no doutorado de fazer duas análises: 1ª Até dezembro de 2016, que é o prazo máximo para a transferência de ações aos Estados e uma 2ª analisando os anos em que os Estados estarão responsabilizados pelos recursos de fauna. Já que isso poderá influenciar a fiscalização de modo geral. O produto pode ser artigo submetido ou relatórios, porém acho que relatórios anuais serão complicados de obter.</t>
  </si>
  <si>
    <t xml:space="preserve">Poderíamos rever individualmente quem gostaria de participar da ação, perguntando à cada um, uma vez que pretendo propor ao meu orientador que os colaboradores  ativos possam ser co-autores se publicarmos artigo</t>
  </si>
  <si>
    <t xml:space="preserve">3. Controle da exploração das populações de quelônios amazônicos, especialmente das espécies alvo do PAN</t>
  </si>
  <si>
    <t xml:space="preserve">3.1 Elaborar e executar o plano de fiscalização para quelônios amazônicos</t>
  </si>
  <si>
    <t xml:space="preserve">Plano de fiscalização de quelônios amazônicos, Relatório de resultados das operações de fiscalização</t>
  </si>
  <si>
    <t xml:space="preserve">Raquel Barreto (IBAMA/Sede)</t>
  </si>
  <si>
    <t xml:space="preserve">Raphael Fonseca (IBAMA), Elaine Oliveira (IBAMA/AC), Diogo Farias (IBAMA/AM), Sônia Canto (IPAAM/AM)</t>
  </si>
  <si>
    <t xml:space="preserve">Plano de fiscalização de quelônios amazônicos e relatórios de resultados das operações de fiscalização anuais</t>
  </si>
  <si>
    <t xml:space="preserve">Raphael Fonseca (IBAMA), Elaine Oliveira (IBAMA/AC), Diogo Farias (IBAMA/AM), Sônia Canto (IPAAM/AM), Raimundo Cruz (IBAMA/RR), Roberto Lacava (IBAMA/Sede), Marilene Brazil (SEMA/AC)</t>
  </si>
  <si>
    <t xml:space="preserve">Roberto: informou que a articuladora ainda está reunindo informações com os articuladores - Roberto contactará a articuladora para reunir mais informações e produtos dessa ação; recomendação: reunião DBFLO e DIPRO para focar mais ações de inteligência e fiscalização para quelônios - Roberto será responsável por articular essa reunião; Camila Ferrara informou que foram apreendidos 700 quelônios e 1500 ovos no Rio Purus pelo Batalhão de Polícia Militar de Manacapuru</t>
  </si>
  <si>
    <t xml:space="preserve">3.2 Elaborar e executar plano de fiscalização para quelônios em Unidades de Conservação</t>
  </si>
  <si>
    <t xml:space="preserve">Plano de fiscalização de quelônios em UCs, Relatório de resultados das operações de fiscalização em Ucs</t>
  </si>
  <si>
    <t xml:space="preserve">Raoni Japiassu (PARNA Araguaia)</t>
  </si>
  <si>
    <r>
      <rPr>
        <sz val="11"/>
        <color rgb="FF000000"/>
        <rFont val="Calibri"/>
        <family val="2"/>
        <charset val="1"/>
      </rPr>
      <t xml:space="preserve">Luis Alfredo Freitas (RAN/ICMBio), Ângela Midori (REBIO Abufari/ICMBio), Maria do Carmo (SDS/CEUC/AM), Sônia Canto (IPAAM/AM),</t>
    </r>
    <r>
      <rPr>
        <sz val="11"/>
        <color rgb="FFDD0806"/>
        <rFont val="Calibri"/>
        <family val="2"/>
        <charset val="1"/>
      </rPr>
      <t xml:space="preserve">IDENTIFICAR PONTO FOCAL DA CGPRO/ICMBio</t>
    </r>
  </si>
  <si>
    <t xml:space="preserve">O articulador informou que foram realizadas duas operações de fiscalização no PARNA Araguaia até o momento. Roberto Lacava: informou que foram apreendidos aproximadamente 500 quelônios no PARNA Viruá em 2015; Camila Ferrara: relatou que foram apreendidos na REBIO Abufari, entre julho e setembro de 2015, aproximadamente 120 malhadeiras e pelo menos 100 quelônios; Camila Ferrara: houve apreensões de quelônios no PARNA Jaú, em que foram apreendios 109 quelônios (99 tracajás e 10 cabeçudos) e 73 ovos; 115 tartarugas da amzônia no PARNA Viruá; em agosto de 2015 - ocorreu operação na RESEX do Unini e PARNA Jaú e Anavilhanas em que ocorreu a apreensão de 365 tracajás;</t>
  </si>
  <si>
    <t xml:space="preserve">Informações ainda dispersar e não consolidadas na forma do produto esperado.</t>
  </si>
  <si>
    <t xml:space="preserve">Houve uma mudança na forma de o ICMBio descentralizar os recursos destinados às operações de fiscalização, os quais passaram a ser geridos pela Coordenação Regional, e não mais diretamente pela Pela Coordenação Geral de Proteção, o que acarretou dificuldades iniciais de gerir o processo</t>
  </si>
  <si>
    <t xml:space="preserve">Raoni Japiassu Merisse</t>
  </si>
  <si>
    <t xml:space="preserve">Plano de fiscalização de quelônios em Ucs e relatório de resultados das operações de fiscalização em Ucs anuais</t>
  </si>
  <si>
    <r>
      <rPr>
        <sz val="11"/>
        <color rgb="FF000000"/>
        <rFont val="Calibri"/>
        <family val="2"/>
        <charset val="1"/>
      </rPr>
      <t xml:space="preserve">Luis Alfredo Freitas (RESEX Lago do Cedro/ICMBio), Ângela Midori (REBIO Abufari/ICMBio), Maria do Carmo (DEMUC/AM), Sônia Canto (IPAAM/AM),Rafael Balestra (RAN/ICMBio) </t>
    </r>
    <r>
      <rPr>
        <sz val="11"/>
        <color rgb="FFFF0000"/>
        <rFont val="Calibri"/>
        <family val="2"/>
        <charset val="1"/>
      </rPr>
      <t xml:space="preserve">IDENTIFICAR PONTO FOCAL DA CGPRO/ICMBio</t>
    </r>
  </si>
  <si>
    <t xml:space="preserve">Recomendação para o articulador: contactar os coordenadores regionais do ICMBio para consolidar as informações de fiscalização nas Ucs federais; articular com os colaboradores representantes dos entes estaduais para trabalho semelhante; identificar na CGPRO/ICMBio ponto focal para repassar as informações de interesse; identificar gestores de UCs que monitoram (ou se interessam) sítios de reprodução de quelônios (contactar CEPAM/ICMBio para referências do Amazonas);</t>
  </si>
  <si>
    <t xml:space="preserve">3.3 Elaborar, implementar e fortalecer ações de educação ambiental voltadas para conservação de quelônios amazônicos</t>
  </si>
  <si>
    <t xml:space="preserve">Material educativo, Oficinas, Cursos de capacitação, Palestras</t>
  </si>
  <si>
    <t xml:space="preserve">Luis Alfredo Freitas (Resex Lago do Cedro/ICMBio)</t>
  </si>
  <si>
    <t xml:space="preserve">Dionísio Pimentel Neto (SEMA/Juruti/PA), Ribamar Pinto (CPPQA/Eletrobrás/AM), Elisa Barreto (Aliança da Terra/MT), Rodrigo Custódio (Naturatins/TO), Léo Caetano (IBAMA/GO), Rafael Balestra (RAN/ICMBio), Giovana Maciel (IBAMA/RR), Marilene Brazil (SEMA/AC), José Soares Neto (ECOVALE/RO), Raimundo Dima Lima (Parque Estadual Corumbiara/RO), Paulo Cesar Machado (UFAM/AM)</t>
  </si>
  <si>
    <t xml:space="preserve">1 - Realização de cursos de Capacitação de Educadores Ambientais Voluntários para Manejo de Impacto de Visitação, envolvendo universitários da região, visando ordenamento do turismo de massa para proteger territórios de desova de quelônios na APA Meandros do Rio Araguaia (GO) e na Resex Lago do Cedro (GO) e entorno. 2 - Realização de Encontro sobre Manejo Conservacionista de Quelônios Amazônicos com técnicos e comunidades na Rebio Trombetas, PA. 3 – Realização de atividades de educação ambiental e prevenção de impacto de visitação  junto aos visitantes e turistas acampados na Resex Lago do Cedro e entorno e na APA Meandros do Rio Araguaia</t>
  </si>
  <si>
    <t xml:space="preserve">1A - Curso na Resex Lago do Cedro – 3 a 5 de abril de 2015 – 30 horas
12 concluintes, 6 comprometidos com o trabalho voluntário na Resex.
1B – Curso na APA Meandros do Rio Araguaia – 19 de abril a 06 de julho – 60 horas
11 concluintes. Todos se comprometeram com o trabalho voluntário na APA
1C – Curso na UEG em Porangatu – 8 a 12 de junho de 2015 – 50 horas
93 concluintes, 17 participaram como educadores ambientais voluntários na APA Meandros do Rio Araguaia. 2A - Minicurso Agentes de praia como educadores ambientais voluntários – 4 horas
20 concluintes: técnicos do ICMBio
2B – Minicurso Agentes de praia como educadores ambientais voluntários – 4 horas
40 concluintes: comunitários do Lago Erepecu (27 famílias)
Obs. Fomos convidados a dar continuidade ao treinamento no primeiro semestre de 2016. 3 – Ordenamento do Uso Público de Unidades de Conservação do Médio Araguaia – 9 de julho a 3 de agosto – 25 dias – Na APA Meandros do Rio Araguaia e na Resex Lago do Cedro
- distribuição de 1.000 sacos de lixo aos campistas
- distribuição de 1.000 panfletos com as Normas de Convivência com o Rio
- 54 universitários capacitados realizaram o trabalho voluntário de Educação Ambiental 
- cadastramento de 243 acampamentos, atingindo 22.201 visitantes
- Realização de 77 reuniões de sensibilização e discussão sobre o impacto do turismo na reprodução dos quelônios amazônicos
- 99 vistorias de desocupação; 93% fizeram a desocupação de forma adequada.
- 73% dos acampamentos respeitaram as normas de convivência com o rio.</t>
  </si>
  <si>
    <t xml:space="preserve">Luis Alfredo Costa Freitas</t>
  </si>
  <si>
    <r>
      <rPr>
        <sz val="11"/>
        <color rgb="FF000000"/>
        <rFont val="Calibri"/>
        <family val="2"/>
        <charset val="1"/>
      </rPr>
      <t xml:space="preserve">Dionísio Pimentel Neto (SEMA/Juruti/PA), Ribamar Pinto (CPPQA/Eletrobrás/AM), Elisa Barreto (Aliança da Terra/MT), Rodrigo Custódio (Naturatins/TO), Léo Caetano (IBAMA/GO), Rafael Balestra (RAN/ICMBio), Giovana Maciel (IBAMA/RR), Marilene Brazil (SEMA/AC), José Soares Neto (ECOVALE/RO), Raimundo Dima Lima (Parque Estadual Corumbiara/RO), Paulo Cesar Machado (UFAM/AM), </t>
    </r>
    <r>
      <rPr>
        <sz val="11"/>
        <color rgb="FFFF0000"/>
        <rFont val="Calibri"/>
        <family val="2"/>
        <charset val="1"/>
      </rPr>
      <t xml:space="preserve">Maria Aparecida (SOS Amazônia/AC), Ricardo Alexandre (Ibama/RO), Raoni Japiasssu (PARNA Araguaia/TO), Rubens Portal (Ibama/AP), Richard Vogt (CEQUA/INPA/AM), Adriana Malvasio (UFT/TO)</t>
    </r>
  </si>
  <si>
    <t xml:space="preserve">recomendação: contactar os colaboradores, inclsusive convidando os novos parceiros; o articulador reuna todas as informações dos colaboradores e disponibilize para o grupo do PAN;</t>
  </si>
  <si>
    <t xml:space="preserve">3.4 Implementar o monitoramento das áreas de reprodução dos quelônios amazônicos, conforme manual técnico de manejo conservacionista e monitoramento populacional de quelônios amazônicos</t>
  </si>
  <si>
    <t xml:space="preserve">Roberto Lacava (Ibama/Sede)</t>
  </si>
  <si>
    <t xml:space="preserve">Richard Vogt (INPA/AM), Rafael Balestra (RAN/ICMBio), José Roberto de Alencar Moreira (EMBRAPA/CENARGEN/DF), membros do Comitê Técnico Permanente do PQA,  Paulo Cesar Machado (UFAM/AM)</t>
  </si>
  <si>
    <t xml:space="preserve">As atividades rotineiras do PQA estão em andamento.</t>
  </si>
  <si>
    <t xml:space="preserve">Alguns relatórios técnicos das unidades executoras do PQA foram gerados pelo SisQuelônios</t>
  </si>
  <si>
    <t xml:space="preserve">O corte orçamentário feito pelo governo federal reduziu drasticamente os recursos disponíveis para as atividades do PQA em 2015. Também temos grande dificuldade na execução do recurso e falta recurso para compra de material permanente. Também existe grande resistência por parte dos servidores do Ibama na inserção dos dados no Sisquelônios.</t>
  </si>
  <si>
    <t xml:space="preserve">Roberto Lacava</t>
  </si>
  <si>
    <t xml:space="preserve">O coordenador do PQA precisa cobrar a inclusão dos dados do monitoramento no Sisquelônios.</t>
  </si>
  <si>
    <t xml:space="preserve">Relatórios técnicos anuais</t>
  </si>
  <si>
    <r>
      <rPr>
        <sz val="11"/>
        <color rgb="FF000000"/>
        <rFont val="Calibri"/>
        <family val="2"/>
        <charset val="1"/>
      </rPr>
      <t xml:space="preserve">Richard Vogt (INPA/AM), Rafael Balestra (RAN/ICMBio), José Roberto de Alencar Moreira (EMBRAPA/CENARGEN/DF), membros do Comitê Técnico Permanente do PQA,  Paulo Cesar Machado (UFAM/AM), </t>
    </r>
    <r>
      <rPr>
        <sz val="11"/>
        <color rgb="FFFF0000"/>
        <rFont val="Calibri"/>
        <family val="2"/>
        <charset val="1"/>
      </rPr>
      <t xml:space="preserve">Cristiane Carneiro (UFPA), Saloma Mendes Oliveira (SEMA/Senador José Porfírio/PA)</t>
    </r>
  </si>
  <si>
    <t xml:space="preserve">Recomendação: necessidade de uma reunião com a representação do PAN Quelônios, o Superintendente do Ibama/TO, ICMBio, UFT, Naturatins, entre outros parceiros do PAN, para efetivar a implementação do PQA no Tocantins. A coordenação do PQA defina alguém para fazer a consolidação dos relatórios pendentes do IBAMA no SisQuelônios e que o equivalente seja feito pelo RAN/ICMBio; articulador deve contactar os novos colaboradores sugeridos e verificar a possibilidade contribuirem nessa ação</t>
  </si>
  <si>
    <r>
      <rPr>
        <b val="true"/>
        <sz val="11"/>
        <color rgb="FF000000"/>
        <rFont val="Calibri"/>
        <family val="2"/>
        <charset val="1"/>
      </rPr>
      <t xml:space="preserve">4. Padronização dos métodos de manejo </t>
    </r>
    <r>
      <rPr>
        <b val="true"/>
        <i val="true"/>
        <sz val="11"/>
        <color rgb="FF000000"/>
        <rFont val="Calibri"/>
        <family val="2"/>
        <charset val="1"/>
      </rPr>
      <t xml:space="preserve">in situ </t>
    </r>
    <r>
      <rPr>
        <b val="true"/>
        <sz val="11"/>
        <color rgb="FF000000"/>
        <rFont val="Calibri"/>
        <family val="2"/>
        <charset val="1"/>
      </rPr>
      <t xml:space="preserve">de espécies de quelônios amazônicos</t>
    </r>
  </si>
  <si>
    <t xml:space="preserve">4.1 Concluir o manual técnico de manejo conservacionista e monitoramento populacional de quelônios amazônicos</t>
  </si>
  <si>
    <t xml:space="preserve">Manual Técnico publicado</t>
  </si>
  <si>
    <t xml:space="preserve">Rafael Balestra</t>
  </si>
  <si>
    <t xml:space="preserve">Adriana Malvásio (UFT/TO), Camila Ferrara (WCS), Rafael Bernhard (UEA/AM),  Roberto Lacava (COFAU/DBFLO/IBAMA), José Roberto de Alencar Moreira (EMBRAPA/CENARGEN/DF), Richard Vogt (INPA/AM), Ana Julia Lenz (Instituto Mamirauá), Rubens Portal (IBAMA/AP), Larissa Barreto (UFMA/MA),  Paulo Cesar Machado (UFAM/AM), Paulo Henrique Oliveria (UFAM/Paratins)</t>
  </si>
  <si>
    <r>
      <rPr>
        <sz val="11"/>
        <rFont val="Calibri"/>
        <family val="2"/>
        <charset val="1"/>
      </rPr>
      <t xml:space="preserve">O livro está com o conteúdo finalizado e diagramado. Não está efetivamente publicado, pois após a finalização da parte técnica da obra, com sucessivas revisões e complementações de conteúdo pelos editores, em junho de 2015, a mesma foi submetida á apreciação pelo Comitê Editorial do Ministério do Meio Ambiente, que aprovou o livro sem ressalvas e com expressa recomendação à publicação pelo Ibama/CNIA, em novembro de 2015 . O CNIA/Ibama, por sua vez, revisou os aspectos formais do manual e propôs a diagramação aos seu estilo editorial, e encaminhou o produto para a prova final, em março de 2016, que está a cargo dos Analistas Ambientais Rafael Balestra (RAN/ICMBio), articulador desta ação e editor da obra, e Roberto Lacava (DBFLO/Ibama), também editor. Estima-se que esta prova final seja concluída até maio e a publicação da versão</t>
    </r>
    <r>
      <rPr>
        <i val="true"/>
        <sz val="11"/>
        <rFont val="Calibri"/>
        <family val="2"/>
        <charset val="1"/>
      </rPr>
      <t xml:space="preserve">on line</t>
    </r>
    <r>
      <rPr>
        <sz val="11"/>
        <rFont val="Calibri"/>
        <family val="2"/>
        <charset val="1"/>
      </rPr>
      <t xml:space="preserve">, a priori, deste manual até julho de 2016. Em razão do contingenciamento de recursos financeiros do Governo Federal, não há previsão de quando a obra será publicada em papel</t>
    </r>
  </si>
  <si>
    <t xml:space="preserve">Manual técnico elaborado e em fase final de revisão</t>
  </si>
  <si>
    <t xml:space="preserve">Já descrito anteriormente.</t>
  </si>
  <si>
    <t xml:space="preserve">Rafael Antônio Machado Balestra</t>
  </si>
  <si>
    <t xml:space="preserve">Nada a relatar.</t>
  </si>
  <si>
    <t xml:space="preserve"> Junho de 2016 (para a versão digital)</t>
  </si>
  <si>
    <t xml:space="preserve">Observação: para a publicação física do material, foi sugerido concorrer aos editais específicos da UEA e INPA (e outras universidades); possibilidade de publicação através da Caixa Econônimica Federal; possibilidade de recursos para publicação via FAPEAM</t>
  </si>
  <si>
    <t xml:space="preserve">4.2 Capacitar as diferentes instituições/atores com base no manual técnico técnico de manejo conservacionista e monitoramento populacional de quelônios amazônicos</t>
  </si>
  <si>
    <t xml:space="preserve">Cursos, oficinas e documentos técnicos</t>
  </si>
  <si>
    <t xml:space="preserve">Paulo Andrade</t>
  </si>
  <si>
    <t xml:space="preserve">Rafael Balestra (RAN/ICMBio), Adriana Malvásio (UFT/TO), Camila Ferrara (WCS), Rafael Bernhard (UEA/AM),  Roberto Lacava (COFAU/DBFLO/IBAMA), José Roberto de Alencar Moreira (EMBRAPA/CENARGEN/DF), Richard Vogt (INPA/AM), Ana Julia Lenz (Instituto Mamirauá), Rubens Portal (IBAMA/AP), Larissa Barreto (UFMA/MA), Paulo Henrique Oliveria (UFAM/Paratins)</t>
  </si>
  <si>
    <t xml:space="preserve">Paulo Andrade informou que foram realizados cursos de manejo conservacionista de quelônios para monitores e gestores de UC no PARNA Jaú e da RESEX do Unini e no Rio Jauaperi em Novo Airão (ago/2014, set/2014 e ago/2015), na APA Nhamundá (set/2014), na RDS do Uatumã (ago/2014 e  set/2015), na RDS Puranga-Conquista (maio/2015) e na FLONA Tefé (ago/2014 e fev/2015),  nos muncípios de Parintins (set/2014 e ago/2015), Guajará  (nov/2014), Maués (set/2014) e Barreirinha (set/2014), uma oficina na RESEX Ituxi (Lábrea/AM) em manejo conservacionista em janeiro de 2015; Adriana: realizaram capacitação em manejo conservacionista na Terra Indígena dos Karajá em Xambioá (TO) entre 2014 e 2015; Roberto: curso de capacitação dos executores do PQA/IBAMA para o monitoramento populacional em  julho de 2015; José Erickson: três cursos de capacitação de monitores em manejo conservacionista na RDS Piagaçu-Purus (AM) entre 2012 e 2014; Camila informou que WCS participou de uma capacitação em manejo conservacionista na RESEX Alto Juruá (julho de 2015).</t>
  </si>
  <si>
    <t xml:space="preserve">Participação de 340 pessoas (9 cursos e 147 horas) em 2014 e  179 pessoas em 2015 (5 cursos e 80 horas). Foram produzidos dois manuais para os cursos pelo Projeto Pé-de-pincha/UFAM, um para monitores de campo (100 páginas) e outro para  gestores (156 páginas), com as técnicas de manejo e conservação de quelônios e de monitoramento de populações com o protocolo definido pelo RAN; Roberto: 11 servidores do setores do Ibama capacitados; Adriana: em torno de 20 pessoas; José Erickson: em torno de 30 pessoas</t>
  </si>
  <si>
    <t xml:space="preserve">As atividades planejadas entre 2015 e 2016 foram executados parcialmente devido à falta de recursos financeiros.</t>
  </si>
  <si>
    <t xml:space="preserve">Prof. Dr. Paulo Cesar Machado Andrade/ Projeto Pé-de-pincha/UFAM; Adriana Malvasio (UFT), José Erickson (Instituto Piagaçu), Roberto Lacava (COFAU/IBAMA), Camila Ferrara (WCS)</t>
  </si>
  <si>
    <t xml:space="preserve">Recomendação: publicar com urgência o manual técnico previsto na ação 4.1 para que possa servir de material unificado para os futuros cursos de manejo e conservação de praias. Observação: vale salientar que muitos cursos foram realizados ainda no 2º.semestre de 2014.</t>
  </si>
  <si>
    <r>
      <rPr>
        <sz val="11"/>
        <color rgb="FF000000"/>
        <rFont val="Calibri"/>
        <family val="2"/>
        <charset val="1"/>
      </rPr>
      <t xml:space="preserve">Rafael Balestra (RAN/ICMBio), Adriana Malvásio (UFT/TO), Camila Ferrara (WCS), Rafael Bernhard (UEA/AM),  Roberto Lacava (COFAU/DBFLO/IBAMA), José Roberto de Alencar Moreira (EMBRAPA/CENARGEN/DF), Richard Vogt (INPA/AM), Ana Julia Lenz (Instituto Mamirauá), Rubens Portal (IBAMA/AP), Larissa Barreto (UFMA/MA), Paulo Henrique Oliveria (UFAM/Parintins),</t>
    </r>
    <r>
      <rPr>
        <sz val="11"/>
        <color rgb="FFFF0000"/>
        <rFont val="Calibri"/>
        <family val="2"/>
        <charset val="1"/>
      </rPr>
      <t xml:space="preserve"> José Erickson (Instituto Piagaçu), Priscila Miorando (UFPA), Juarez Pezzuti (UFPA)</t>
    </r>
  </si>
  <si>
    <t xml:space="preserve">Observação: Roberto - consultar a possibilidade de José Erickson compor o grupo de colaboradores desta ação (contatos: erickson.herpeto@gmail.com; presidente do Instituto Piagaçu - Felipe Rossoni - feliperossoni@gmail.com)</t>
  </si>
  <si>
    <r>
      <rPr>
        <sz val="11"/>
        <color rgb="FF000000"/>
        <rFont val="Calibri"/>
        <family val="2"/>
        <charset val="1"/>
      </rPr>
      <t xml:space="preserve">4.3 Normatizar os métodos de manejo </t>
    </r>
    <r>
      <rPr>
        <i val="true"/>
        <sz val="11"/>
        <color rgb="FF000000"/>
        <rFont val="Calibri"/>
        <family val="2"/>
        <charset val="1"/>
      </rPr>
      <t xml:space="preserve">in situ </t>
    </r>
    <r>
      <rPr>
        <sz val="11"/>
        <color rgb="FF000000"/>
        <rFont val="Calibri"/>
        <family val="2"/>
        <charset val="1"/>
      </rPr>
      <t xml:space="preserve">previstos no manual técnico de manejo conservacionista e monitoramento populacional de quelônios amazônicos</t>
    </r>
  </si>
  <si>
    <t xml:space="preserve">Minuta de norma</t>
  </si>
  <si>
    <t xml:space="preserve">Rafael Bernhard (UEA/AM), Rubens Portal (IBAMA/AP), Fernando L. Raeder (COIMP/ICMBio), membros do Comitê Técnico Permanente do PQA</t>
  </si>
  <si>
    <t xml:space="preserve">Ainda não foi iniciada a elaboração da minuta uma vez que o manual não foi publicado.</t>
  </si>
  <si>
    <t xml:space="preserve">Para o início dessa ação é necessária a publicação do manual técnico previsto na ação 4.1</t>
  </si>
  <si>
    <r>
      <rPr>
        <sz val="11"/>
        <color rgb="FF000000"/>
        <rFont val="Calibri"/>
        <family val="2"/>
        <charset val="1"/>
      </rPr>
      <t xml:space="preserve">Rafael Bernhard (UEA/AM), Rubens Portal (IBAMA/AP), </t>
    </r>
    <r>
      <rPr>
        <sz val="11"/>
        <color rgb="FFFF0000"/>
        <rFont val="Calibri"/>
        <family val="2"/>
        <charset val="1"/>
      </rPr>
      <t xml:space="preserve">Fernando L. Raeder (Ibama/SP)</t>
    </r>
    <r>
      <rPr>
        <sz val="11"/>
        <color rgb="FF000000"/>
        <rFont val="Calibri"/>
        <family val="2"/>
        <charset val="1"/>
      </rPr>
      <t xml:space="preserve">, membros do Comitê Técnico Permanente do PQA</t>
    </r>
  </si>
  <si>
    <t xml:space="preserve">4.4 Realizar encontros bienais nacionais de avaliação do manual técnico de manejo conservacionista e monitoramento populacional de quelônios amazônicos</t>
  </si>
  <si>
    <t xml:space="preserve">Manual técnico revisado com base nas experiências técnicas e revisão bibliográfica</t>
  </si>
  <si>
    <t xml:space="preserve">Camila Ferrara (WCS)</t>
  </si>
  <si>
    <t xml:space="preserve">Rafael Balestra (RAN/ICMBio), Roberto Lacava (COFAU/DBFLO/IBAMA), Marilene Brazil (SEMA/AC), Sônia Canto (IPAAM/AM), Rafael Bernhard (UEA/AM),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t>
  </si>
  <si>
    <t xml:space="preserve">4.4 Realizar encontros bienais nacionais de avaliação das práticas de manejo conservacionista e monitoramento populacional de quelônios amazônicos</t>
  </si>
  <si>
    <t xml:space="preserve">Relatório técnico dos workshops com recomendações para o manual técnico</t>
  </si>
  <si>
    <r>
      <rPr>
        <sz val="11"/>
        <color rgb="FF000000"/>
        <rFont val="Calibri"/>
        <family val="2"/>
        <charset val="1"/>
      </rPr>
      <t xml:space="preserve">Rafael Balestra (RAN/ICMBio), Roberto Lacava (COFAU/DBFLO/IBAMA), Marilene Brazil (SEMA/AC), Sônia Canto (IPAAM/AM), Rafael Bernhard (UEA/AM), Leo Caetano (IBAMA/GO), Richard Vogt (INPA/AM), Paulo Andrade (UFAM/AM), Jackson Pantoja (IFAM/AM), Camila Ferrara (WCS), Adriana Malvasio (UFT/TO), Soraya Alves (SEMA/PA), Maria do Carmo G. Pereira (DEMUC/AM), Rodrigo Custódio (Naturatins/TO), Larissa Barreto (UFMA/MA), Maria Aparecida de Oliveira A. Lopes (SOS Amazônia), </t>
    </r>
    <r>
      <rPr>
        <sz val="11"/>
        <color rgb="FFFF0000"/>
        <rFont val="Calibri"/>
        <family val="2"/>
        <charset val="1"/>
      </rPr>
      <t xml:space="preserve">Priscila Miorando (UFPA)</t>
    </r>
  </si>
  <si>
    <t xml:space="preserve">4.5 Sistematizar os dados de manejo reprodutivo e monitoramento populacional de quelônios amazônicos (SISQUELÔNIOS)</t>
  </si>
  <si>
    <t xml:space="preserve">Banco de dados do sistema atualizado</t>
  </si>
  <si>
    <t xml:space="preserve">A Coordenação do Programa Quelônios da Amazônia (PQA) e os Executores Regionais desse Programa se comprometeram unanimamente e formalmente em planejamento estratégico a realizar um esforço coletivo de atualização das informações requeridas pelo banco de dados do SisQuelônios, a partir dos dados levantados pelo Programa sob gestão do RAN/ICMBio, que na maioria das Unidades Executoras remonta o ano de 2007, ou seja, constava cadastrado nesse sistema toda informação técnica e administrativa relativa ao histórico de dados do PQA até o citado ano, informações sistematizadas pela Área Técnica Quelônios do RAN, entre 2012 e 2014. Para tanto, a DBFLO/Ibama, através da Coordenação do PQA fomentou um projeto de capacitação dos técnicos responsáveis pela gerência e execução do PQA em suas unidades descentralizadas. Essa capacitação foi realizada pelo Analista do RAN, Rafael Antônio M. Balestra, em 2014, sendo que dentre os executores regionais do Programa, com exceção do servidor responsável pelo PQA no Estado do Amapá, Sr. Rubens da Rocha Portal, todos os demais participaram do evento, tendo êxito comprovado em suas capacitações, além da devida homologação prática que os mesmos concederam ao SisQuelônios à época em fase experimental. Entretanto, em consulta realizada no banco de dados do sistema, em 03 de março de 2016, constatou-se que apenas a Unidade Executora do PQA da sub-regional de Santarém/PA está efetivamente se esforçando para alcançar a meta de atualização em questão, e há também alguns registros avulsos realizados pela sede do PQA (COFAU/DBFLO/Ibama), referentes às unidades executoras de Goiás e Amapá, aparentemente em caráter de teste operacional do sistema.</t>
  </si>
  <si>
    <r>
      <rPr>
        <sz val="11"/>
        <color rgb="FF000000"/>
        <rFont val="Calibri"/>
        <family val="2"/>
        <charset val="1"/>
      </rPr>
      <t xml:space="preserve">O SisQuelônios - Sistema de Gestão e Informação dos Quelônios Amazônicos foi desenvolvido e é coordenado pelo RAN. Operacionalmente</t>
    </r>
    <r>
      <rPr>
        <sz val="11"/>
        <color rgb="FF333A3F"/>
        <rFont val="Calibri"/>
        <family val="2"/>
        <charset val="1"/>
      </rPr>
      <t xml:space="preserve">é compartilhado com a Coordenação geral de Fauna do Ibama – COFAU/DBFLO/Ibama, através do Programa Quelônios da Amazônia – PQA, cujas unidades executoras regionais são potencialmente as principais usuárias do sistema. Consiste em um </t>
    </r>
    <r>
      <rPr>
        <i val="true"/>
        <sz val="11"/>
        <color rgb="FF333A3F"/>
        <rFont val="Calibri"/>
        <family val="2"/>
        <charset val="1"/>
      </rPr>
      <t xml:space="preserve">software </t>
    </r>
    <r>
      <rPr>
        <sz val="11"/>
        <color rgb="FF333A3F"/>
        <rFont val="Calibri"/>
        <family val="2"/>
        <charset val="1"/>
      </rPr>
      <t xml:space="preserve">com plataforma</t>
    </r>
    <r>
      <rPr>
        <i val="true"/>
        <sz val="11"/>
        <color rgb="FF333A3F"/>
        <rFont val="Calibri"/>
        <family val="2"/>
        <charset val="1"/>
      </rPr>
      <t xml:space="preserve">web</t>
    </r>
    <r>
      <rPr>
        <sz val="11"/>
        <color rgb="FF333A3F"/>
        <rFont val="Calibri"/>
        <family val="2"/>
        <charset val="1"/>
      </rPr>
      <t xml:space="preserve">utilizado por diversas entidades públicas e não governamentais</t>
    </r>
  </si>
  <si>
    <t xml:space="preserve">Rafael Antônio M. Balestra</t>
  </si>
  <si>
    <t xml:space="preserve">Solicita-se á Coordenação do PQA maior cobrança, supervisão e apoio às Unidades Executoras no processo de atualização das bases de dados históricas do Programa através do SisQuelônios.</t>
  </si>
  <si>
    <t xml:space="preserve">Banco de dados do sistema atualizado anualmente</t>
  </si>
  <si>
    <r>
      <rPr>
        <sz val="11"/>
        <color rgb="FF000000"/>
        <rFont val="Calibri"/>
        <family val="2"/>
        <charset val="1"/>
      </rPr>
      <t xml:space="preserve">Rafael Balestra (RAN/ICMBio), Roberto Lacava (COFAU/DBFLO/IBAMA), Sônia Canto (IPAAM/AM), Rafael Bernhard (UEA/AM), Leo Caetano (IBAMA/GO), Richard Vogt (INPA/AM), Paulo Andrade (UFAM/AM), Jackson Pantoja (IFAM/AM), Camila Ferrara (WCS), Adriana Malvasio (UFT/TO), Soraya Alves (SEMA/PA), Maria do Carmo G. Pereira (CEMUC/AM), Rodrigo Custódio (Naturatins/TO), Larissa Barreto (UFMA/MA), Maria Aparecida de Oliveira A. Lopes (SOS Amazônia), </t>
    </r>
    <r>
      <rPr>
        <sz val="11"/>
        <color rgb="FFFF0000"/>
        <rFont val="Calibri"/>
        <family val="2"/>
        <charset val="1"/>
      </rPr>
      <t xml:space="preserve">executores estaduais do PQA, Priscila Miorando (UFPA)</t>
    </r>
  </si>
  <si>
    <t xml:space="preserve">Observação: conforme recomendação constante na ação 3.4; Recomendação: planejamento de um novo ciclo de capacitação operacional do sistema pelos agentes executores do PQA e outros interessados;</t>
  </si>
  <si>
    <t xml:space="preserve">4.6 Apoiar a implementação de protocolos participativos de monitoramento populacional de quelônios amazônicos com potencial de uso sustentável</t>
  </si>
  <si>
    <t xml:space="preserve">Protocolos implementados nas UC's demandantes</t>
  </si>
  <si>
    <t xml:space="preserve">José Ribamar (CPPQA/Eletrobrás/AM)</t>
  </si>
  <si>
    <r>
      <rPr>
        <sz val="11"/>
        <color rgb="FF000000"/>
        <rFont val="Calibri"/>
        <family val="2"/>
        <charset val="1"/>
      </rPr>
      <t xml:space="preserve">Jackson Pantoja (IFAM/AM),  Juarez Pezzuti (UFPA/PA), Adriana Malvasio (UFT/TO), Maressa Girão do Amaral (CR2), Ana Julia Lenz (Instituto Mamirauá), Paulo Henrique de Oliveira (UFAM/Parintins/AM), Raoni Japiassu Merisse (PARNA Araguaia/ICMBio/TO), Rubens Portal (IBAMA/AP,  Ricardo Alexandre M. de Melo (IBAMA/RO), Raimundo Cruz (IBAMA/RR), Paulo Andrade (UFAM/AM),</t>
    </r>
    <r>
      <rPr>
        <sz val="11"/>
        <color rgb="FFDD0806"/>
        <rFont val="Calibri"/>
        <family val="2"/>
        <charset val="1"/>
      </rPr>
      <t xml:space="preserve">INDICAR REPRESENTANTE DA CR1</t>
    </r>
  </si>
  <si>
    <r>
      <rPr>
        <sz val="11"/>
        <color rgb="FF000000"/>
        <rFont val="Calibri"/>
        <family val="2"/>
        <charset val="1"/>
      </rPr>
      <t xml:space="preserve">Camila: estão em implementação protocolos participativos de monitoramento populacional na RESEX Unini, PARNA Jaú; Sônia Canto: ocorre também a implementação de protocolos participativos de monitoramento populacional na RDS Uatumã; José Erickson: ocorre também a implementação de protocolos partic</t>
    </r>
    <r>
      <rPr>
        <sz val="11"/>
        <rFont val="Calibri"/>
        <family val="2"/>
        <charset val="1"/>
      </rPr>
      <t xml:space="preserve">ipativos de monitoramento populacional na RDS Piagaçu-Purus; Paulo Andrade: RESEX Médio Juruá, RESEX Baixo Juruá, RDS Uacari, RESEX Canutama, FLOE Canutama. Também ocorre nas comunidades de Barreirinha (AM) - rio Andirá e na comunidade de Terra Santa (PA), no rio Nhamundá; Priscila: relatou que estão ocorrendo experiências nas comunidades Água Preta e Ilha do Meio (PA) - no baixo Amazonas (Santarém/PA)</t>
    </r>
  </si>
  <si>
    <t xml:space="preserve">Protocolos implementados</t>
  </si>
  <si>
    <r>
      <rPr>
        <sz val="11"/>
        <color rgb="FF000000"/>
        <rFont val="Calibri"/>
        <family val="2"/>
        <charset val="1"/>
      </rPr>
      <t xml:space="preserve">Jackson Pantoja (IFAM/AM),  Juarez Pezzuti (UFPA/PA), Adriana Malvasio (UFT/TO), Maressa Girão do Amaral (CR2/ICMBio), Ana Julia Lenz (Instituto Mamirauá), Paulo Henrique de Oliveira (UFAM/Parintins/AM), Raoni Japiassu Merisse (PARNA Araguaia/ICMBio/TO), Rubens Portal (IBAMA/AP),  Ricardo Alexandre M. de Melo (IBAMA/RO), Raimundo Cruz (IBAMA/RR), Paulo Andrade (UFAM/AM),</t>
    </r>
    <r>
      <rPr>
        <sz val="11"/>
        <color rgb="FFDD0806"/>
        <rFont val="Calibri"/>
        <family val="2"/>
        <charset val="1"/>
      </rPr>
      <t xml:space="preserve">INDICAR REPRESENTANTE DA CR1</t>
    </r>
  </si>
  <si>
    <t xml:space="preserve">Obs: José Erickson vai disponibilizar artigo científico sobre a avaliação da caça de quelônios através do monitoramento participativo; Roberto - contactar o articulador para verificar a complementação de mais informações e o interesse em continuar como articulador desta ação (caso não confirme nada, Paulo Andrade assume por osmose)</t>
  </si>
  <si>
    <t xml:space="preserve">4.7 Avaliar e implementar sistemas comunitários experimentais de manejo sustentável em Unidades de Conservação de uso sustentável e terras indígenas</t>
  </si>
  <si>
    <t xml:space="preserve">Protocolo de manejo sustentável</t>
  </si>
  <si>
    <t xml:space="preserve">Rosi Batista (RESEX Médio Juruá/ICMBio/AM), Gilberto Olavo (SDS/CEUC/AM), Camila Ferrara (WCS), Maria do Carmo G. Pereira (CEUC), Sônia Canto (IPAAM/AM), Jackson Pantoja (IFAM/AM), Adriana Malvásio (UFT/TO), Maressa Girão do Amaral (CR2), Marcelo Raseira (CEPAM/ICMBio)</t>
  </si>
  <si>
    <t xml:space="preserve">1 - Já existe material bibliográfico  produzido pelo articulador sobre a experiência de manejo comunitário durante 16 anos pelo Programa Pé-de-pincha/UFAM, relatando a experiência de manejo comunitário de quelônios. Adriana: realizaram capacitação em manejo conservacionista na Terra Indígena dos Karajá em Xambioá (TO) entre 2014 e 2015;</t>
  </si>
  <si>
    <t xml:space="preserve">Além do material bibliográfico existente descrevendo o protocolo de manejo comunitário desenvolvido pelo Projeto Pé-de-pincha e pelo PROBUC Quelônios no Amazonas, em junho de 2015, o articulador dessa ação defendeu tese de doutorado diretamente relacionada ao tema manejo comunitário de quelônios com dados da eficiência dos sistemas de proteção, dados sobre estrutura e abundância da população de quelônios na Resex Médio Juruá e avaliação da sustentabilidade do manejo ex-situ nas áreas trabalhadas pelo Projeto Pé-de-pincha no Amazonas e Pará. Foi realizada em setembro de 2014, reunião na REsex Médio Juruá para discutir com as comunidades uma proposta de manejo, com a participação de 30 pessoas</t>
  </si>
  <si>
    <t xml:space="preserve">O principal problema para continuidade das ações de avaliação de um protocolo de manejo in situ na Resex Médio Juruá/RDS Uacari foi a falta de recursos durante todo ano de 2015 tanto por parte do Governo Federal como pelo Governo do Amazonas e pelo patrocinador do Projeto Pé-de-pincha/UFAM.</t>
  </si>
  <si>
    <t xml:space="preserve">Prof. Dr. Paulo Cesar Machado Andrade/Projeto Pé-de-pincha/UFAM</t>
  </si>
  <si>
    <t xml:space="preserve">Recomendações: 1 - Definir em reunião de monitoria do PAN pelo menos duas unidades de conservação para implantação e monitoramento de áreas piloto de manejo; 2 - Para dar continuidade a avaliação destes sistemas experimentais de manejo in situ,  seria necessário a  implantação de uma experiência de manejo preferencialmente, em uma unidade de conservação onde as populações de quelônios possuem dados de monitoramento populacional (estrutura e dinâmica) e onde haja informações sobre os dados de consumo e captura. A unidade prevista para a experiência/área piloto desta ação é a Resex Médio Juruá/RDS Uacari. Foi indicada a possibilidade da RDS Piagaçu-Purus (AM) como área piloto deste experimento;</t>
  </si>
  <si>
    <t xml:space="preserve">4.7 Implementar e avaliar sistemas comunitários experimentais de manejo sustentável</t>
  </si>
  <si>
    <t xml:space="preserve">Necessário aumentar o prazo para conclusão da ação.</t>
  </si>
  <si>
    <r>
      <rPr>
        <sz val="11"/>
        <color rgb="FF000000"/>
        <rFont val="Calibri"/>
        <family val="2"/>
        <charset val="1"/>
      </rPr>
      <t xml:space="preserve">Rosi Batista (RESEX Médio Juruá/ICMBio/AM),</t>
    </r>
    <r>
      <rPr>
        <sz val="11"/>
        <color rgb="FFFF0000"/>
        <rFont val="Calibri"/>
        <family val="2"/>
        <charset val="1"/>
      </rPr>
      <t xml:space="preserve"> Gilberto Olavo (DEMUC/AM)</t>
    </r>
    <r>
      <rPr>
        <sz val="11"/>
        <color rgb="FF000000"/>
        <rFont val="Calibri"/>
        <family val="2"/>
        <charset val="1"/>
      </rPr>
      <t xml:space="preserve">, Camila Ferrara (WCS), Maria do Carmo G. Pereira (DEMUC/AM), Sônia Canto (IPAAM/AM), Jackson Pantoja (IFAM/AM), Adriana Malvásio (UFT/TO), Maressa Girão do Amaral (CR2/ICMBio), Marcelo Raseira (CEPAM/ICMBio), </t>
    </r>
    <r>
      <rPr>
        <sz val="11"/>
        <color rgb="FFFF0000"/>
        <rFont val="Calibri"/>
        <family val="2"/>
        <charset val="1"/>
      </rPr>
      <t xml:space="preserve">José Erickson (Instituto Piagaçu -IPI),Juarez Pezzuti (UFPA), Priscila Miorando (UFPA)</t>
    </r>
  </si>
  <si>
    <t xml:space="preserve">Observação: Roberto - confirmar os nomes destacados para compor o grupo de colaboradores desta ação</t>
  </si>
  <si>
    <r>
      <rPr>
        <b val="true"/>
        <sz val="11"/>
        <color rgb="FF000000"/>
        <rFont val="Calibri"/>
        <family val="2"/>
        <charset val="1"/>
      </rPr>
      <t xml:space="preserve">5. Revisão e aprimoramento dos métodos de manejo </t>
    </r>
    <r>
      <rPr>
        <b val="true"/>
        <i val="true"/>
        <sz val="11"/>
        <color rgb="FF000000"/>
        <rFont val="Calibri"/>
        <family val="2"/>
        <charset val="1"/>
      </rPr>
      <t xml:space="preserve">ex situ </t>
    </r>
    <r>
      <rPr>
        <b val="true"/>
        <sz val="11"/>
        <color rgb="FF000000"/>
        <rFont val="Calibri"/>
        <family val="2"/>
        <charset val="1"/>
      </rPr>
      <t xml:space="preserve">de espécies de quelônios amazônicos</t>
    </r>
  </si>
  <si>
    <t xml:space="preserve">5.1 Avaliar e implementar sistemas comunitários experimentais de manejo sustentável em Unidades de Conservação de uso sustentável e terras indígenas</t>
  </si>
  <si>
    <t xml:space="preserve">Rosi Batista (RESEX Médio Juruá/ICMBio/AM), Gilberto Olavo (DEMUC/AM), Camila Ferrara (WCS), Maria do Carmo G. Pereira (DEMUC/AM), Sônia Canto (IPAAM/AM), Jackson Pantoja (IFAM/AM), Adriana Malvasio (UFT/TO), Maressa Girão do Amaral (CR2), Marcelo Raseira (CEPAM/ICMBio)</t>
  </si>
  <si>
    <t xml:space="preserve">Paulo informou que existe um material bibliográfico (livros, cartilhas…) produzido à partir do Projeto ProVárzea e que vem sido utilizado e aprimorado até o presentesobre a experiência de criação comunitária de quelônios em comunidades de Parintins, Barreirinha, Terra Santa (PA) e Carauari (AM). Adriana: existe a criação na Terra Indígena dos Karajas em Xambioá (TO), além de uma dissertação de mestrado à respeito desse tema.</t>
  </si>
  <si>
    <t xml:space="preserve">Implantação de uma unidade demonstrativa de criação na RESEX Médio Juruá (AM). Atualização do material produzido durante o Programa ProVárzea.</t>
  </si>
  <si>
    <t xml:space="preserve">5.1 Implementar e avaliar sistemas comunitários experimentais de criação de quelônios </t>
  </si>
  <si>
    <t xml:space="preserve">Unidades de criação comunitária implementadas</t>
  </si>
  <si>
    <t xml:space="preserve">5.2 Elaborar um manual técnico de criação comercial de espécies quelônios amazônicos</t>
  </si>
  <si>
    <t xml:space="preserve">Manual publicado</t>
  </si>
  <si>
    <t xml:space="preserve">José Roberto Ferreira Júnior (IFGO)</t>
  </si>
  <si>
    <t xml:space="preserve">Quelonicultores, Richard Vogt (INPA/AM), Adriana Malvásio (UFT/TO), Paulo Andrade (UFAM/AM), Jackson Pantoja (IFAM/AM), José Roberto de Alencar Moreira (EMBRAPA/CENARGEM/DF), Roberto Lacava (COFAU/DBFLO/IBAMA), Soares Gomes da Silva (COCFP/DBFLO/IBAMA), Dionísio Pimentel Neto (SEMA/Juruti/PA), Larissa Barreto (UFMA/MA)</t>
  </si>
  <si>
    <t xml:space="preserve">6. Criação de um sistema de governança para manutenção das ações de conservação dos quelônios amazônicos</t>
  </si>
  <si>
    <t xml:space="preserve">6.1 Estabelecer uma rede de cooperação para proteção dos quelônios amazônicos integrando todos os atores apoiadores e potenciais colaboradores do PAN</t>
  </si>
  <si>
    <t xml:space="preserve">Rede Estabelecida</t>
  </si>
  <si>
    <t xml:space="preserve">Rafael Balestra (RAN/ICMBio), Roberto Lacava (COFAU/DBFLO/IBAMA), Marilene Brazil (SEMA/AC), Rafael Bernhard (UEA/AM),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 Walmir Nogueira (Ibama/AM)</t>
  </si>
  <si>
    <t xml:space="preserve">Falta consolidar um pequeno grupo local, para ampliar aos demais colaboradores e apreciadores. Dificuldade de contactar os colaboradores, e-mails desatualizados.</t>
  </si>
  <si>
    <r>
      <rPr>
        <sz val="11"/>
        <color rgb="FF000000"/>
        <rFont val="Calibri"/>
        <family val="2"/>
        <charset val="1"/>
      </rPr>
      <t xml:space="preserve">Rafael Balestra (RAN/ICMBio), Roberto Lacava (COFAU/DBFLO/IBAMA), Marilene Brazil (SEMA/AC), Rafael Bernhard (UEA/AM), Leo Caetano (IBAMA/GO), Richard Vogt (INPA/AM), Paulo Andrade (UFAM/AM), Jackson Pantoja (IFAM/AM), Camila Ferrara (WCS), Adriana Malvasio (UFT/TO), Soraya Alves (SEMA/PA), Maria do Carmo G. Pereira (DEMUC/AM), Rodrigo Custódio (Naturatins/TO), Larissa Barreto (UFMA/MA), Maria Aparecida de Oliveira A. Lopes (SOS Amazônia), Walmir Nogueira (Ibama/AM), </t>
    </r>
    <r>
      <rPr>
        <sz val="11"/>
        <color rgb="FFFF0000"/>
        <rFont val="Calibri"/>
        <family val="2"/>
        <charset val="1"/>
      </rPr>
      <t xml:space="preserve">Raoni Japiassu (PARNA Araguaia),  Priscila Miorando (UFPA), executores do PQA, Ana Júlia Lenz (RDS Mamirauá)</t>
    </r>
  </si>
  <si>
    <t xml:space="preserve">Observação: Roberto, please, fazer uma lista de contatos atualizada e distribuir aos integrantes do PAN. Paulo Andrade sugeriu que cada colaborador envie para a articuladora da ação uma lista de contatos de prováveis colaboradores do PAN (emails, fones, cels, skype, facebook, rádio….). Roberto: consultar o Raoni, executores (?) do PQA e Ana Júlia para compor o grupo de colaboradores </t>
  </si>
  <si>
    <t xml:space="preserve">6.2 Institucionalizar parcerias entre os atores colaboradores do PAN com as esferas governamentais e não governamentais no âmbito dos projetos de conservação dos quelônios</t>
  </si>
  <si>
    <t xml:space="preserve">Termos de Cooperação</t>
  </si>
  <si>
    <t xml:space="preserve">Rafael Balestra (RAN/ICMBio), Marilene Brazil (SEMA/AC), Sônia Canto (IPAAM/AM), Rafael Bernhard (UEA/AM),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t>
  </si>
  <si>
    <t xml:space="preserve">Com o advento da Lei 13.019, a realização de parcerias público-privado está mais complicada, sendo necessária a realização de um chamamento público para a seleção de organizações da sociedade civil. Dessa forma, estou elaborando um edital para realização do chamamento. Entretanto, as ONG's que tenham interesse em realizar o manejo conservacionista de quelônios pode solicitar a autorização de manejo via Sisbio (Instrução Normativa nº 1, de 8 de dezembro de 2014).</t>
  </si>
  <si>
    <t xml:space="preserve">Até o momento não foi firmado nenhum acordo de cooperação, entretanto a ONG Aliança da Terra já conseguiu a autorização do Sisbio para realizar o manejo.</t>
  </si>
  <si>
    <t xml:space="preserve">O advento da Lei 13.019/2014.</t>
  </si>
  <si>
    <t xml:space="preserve">Acredito que poderia ser considerada uma parceria quando for emitida uma autorização de manejo via Sisbio. Sugiro confirmar com os demais membros do GAT.</t>
  </si>
  <si>
    <t xml:space="preserve">Termos de cooperação e/ou autorizações via Sisbio.</t>
  </si>
  <si>
    <t xml:space="preserve">6.3 Submeter projetos relacionados ao PAN para agências de fomento</t>
  </si>
  <si>
    <t xml:space="preserve">Projetos elaborados e submetidos</t>
  </si>
  <si>
    <t xml:space="preserve">Rafael Balestra (RAN/ICMBio), Roberto Lacava (COFAU/DBFLO/IBAMA), Marilene Brazil (SEMA/AC), Sônia Canto (IPAAM/AM), Rafael Bernhard (UEA/AM), Leo Caetano (IBAMA/GO), Paulo Andrade (UFAM/AM), Jackson Pantoja (IFAM/AM), Camila Ferrara (WCS), Adriana Malvasio (UFT/TO), Soraya Alves (SEMA/PA), Maria do Carmo G. Pereira (SDS/CEUC/AM), Rodrigo Custódio (Naturatins/TO), Larissa Barreto (UFMA/MA), Maria Aparecida de Oliveira A. Lopes (SOS Amazônia)</t>
  </si>
  <si>
    <t xml:space="preserve">Richard: submeteu 5 projetos elaborados pelo seu grupo de pesquisa. Adriana: submeteu um projeto ao Edital Universal do CNPq um projeto, submeteu também outro projeto ao Edital TCF/EUA; Roberto: submeteu um projeto de emenda parlamentar, outro projeto para o Banco da Amazônia; Rafael: submeteu um projeto para FAPEAM; </t>
  </si>
  <si>
    <t xml:space="preserve">Projetos para o CNPq R$10,0000,000, Projeto de CNPq Aquecimento Global, Projeto de CNPq Universal, Projeto de Petrobras, Projeto de Nacional Geographic, Projeto de WCS, Projeto de Conservation International, Projeto de Turtle Conservancy</t>
  </si>
  <si>
    <t xml:space="preserve">Richard C. Vogt, Camila Ferrara, Sofia Leão, Rafael Bernard, Virginia Bernardes, Fabio Cunha</t>
  </si>
  <si>
    <r>
      <rPr>
        <sz val="11"/>
        <color rgb="FF000000"/>
        <rFont val="Calibri"/>
        <family val="2"/>
        <charset val="1"/>
      </rPr>
      <t xml:space="preserve">Rafael Balestra (RAN/ICMBio), Roberto Lacava (COFAU/DBFLO/IBAMA), Marilene Brazil (SEMA/AC), Sônia Canto (IPAAM/AM), Rafael Bernhard (UEA/AM), Leo Caetano (IBAMA/GO), Paulo Andrade (UFAM/AM), Jackson Pantoja (IFAM/AM), Camila Ferrara (WCS), Adriana Malvasio (UFT/TO), Soraya Alves (SEMA/PA), Maria do Carmo G. Pereira (CEMUC/AM), Rodrigo Custódio (Naturatins/TO), Larissa Barreto (UFMA/MA), Maria Aparecida de Oliveira A. Lopes (SOS Amazônia), </t>
    </r>
    <r>
      <rPr>
        <sz val="11"/>
        <color rgb="FFFF0000"/>
        <rFont val="Calibri"/>
        <family val="2"/>
        <charset val="1"/>
      </rPr>
      <t xml:space="preserve">Juarez Pezzuti (UFPA)</t>
    </r>
  </si>
  <si>
    <t xml:space="preserve">Observação: articulador deve contactar com mais frequencia os colaboradores da ação;</t>
  </si>
  <si>
    <t xml:space="preserve">7. Redução da poluição sonora, abalroamentos e desmoronamento das margens (barrancos/praias) de rios de ocorrência de quelônios amazônicos</t>
  </si>
  <si>
    <t xml:space="preserve">7.1 Diagnosticar os locais de ocorrência de poluição sonora, abalroamentos e desmoronamento das margens de rios de ocorrência de quelônios amazônicos</t>
  </si>
  <si>
    <t xml:space="preserve">Relatório Elaborado</t>
  </si>
  <si>
    <t xml:space="preserve">Rafael Bernhard</t>
  </si>
  <si>
    <t xml:space="preserve">Victor Yunes (Biota), Maria do Carmo Pereira (SDS/PROBUC/AM), Rafael Balestra (RAN/ICMBio), Roberto Lacava (COFAU/DBFLO/IBAMA), Paulo Andrade (UFAM/AM), Camila Ferrara (WCS), José Soares Neto (ECOVALE/RO), Raimundo Dima Lima (Parque Estadual Corumbiara/AM), Adriana Malvasio (UFT/TO)</t>
  </si>
  <si>
    <t xml:space="preserve">Ação ainda não iniciada.</t>
  </si>
  <si>
    <t xml:space="preserve">Houve um aumento na carga de trabalho pessoal na minha universidade decorrente da diminuição do número de professores no colegiado e aumento no número de cursos.</t>
  </si>
  <si>
    <t xml:space="preserve">O relatório precisa ser divulgado de outra forma ou não será efetivo para a conservação de quelônios, objetivo principal do PAN.</t>
  </si>
  <si>
    <t xml:space="preserve">Um relatório elaborado </t>
  </si>
  <si>
    <t xml:space="preserve">Mudança para dezembro de 2018.</t>
  </si>
  <si>
    <r>
      <rPr>
        <sz val="11"/>
        <color rgb="FF000000"/>
        <rFont val="Calibri"/>
        <family val="2"/>
        <charset val="1"/>
      </rPr>
      <t xml:space="preserve">Victor Yunes (Biota), Maria do Carmo Pereira (DEMUC/AM), Rafael Balestra (RAN/ICMBio), Roberto Lacava (COFAU/DBFLO/IBAMA), Paulo Andrade (UFAM/AM), José Soares Neto (ECOVALE/RO), Raimundo Dima Lima (Parque Estadual Corumbiara/AM), Adriana Malvasio (UFT/TO), </t>
    </r>
    <r>
      <rPr>
        <sz val="11"/>
        <color rgb="FFFF0000"/>
        <rFont val="Calibri"/>
        <family val="2"/>
        <charset val="1"/>
      </rPr>
      <t xml:space="preserve">Cristiane Carneiro (UFPA), Jackson Pantoja (IFAM/AM)</t>
    </r>
  </si>
  <si>
    <t xml:space="preserve">7.2 Realizar estudos para avaliar o efeito do fluxo de embarcações de diferentes tamanhos sobre o comportamento das espécies alvo do PAN nas áreas críticas</t>
  </si>
  <si>
    <t xml:space="preserve">Richard Vogt (INPA/AM), Juarez Pezzuti (UFPA/PA), Domingos Savio (ECOVALE/RO), Victor Yunes (BIOTA), Célia Barros (BIOTA), Paulo Ferreira Júnior (UFMG), Jackson Pantoja (IFAM/AM), Adriana Malvasio (UFT/TO), Guilherme Lima (UEG/GO)</t>
  </si>
  <si>
    <t xml:space="preserve">Ação agrupada</t>
  </si>
  <si>
    <t xml:space="preserve">Nenhum dos colaboradores respondeu ao meu email.</t>
  </si>
  <si>
    <t xml:space="preserve">Agrupada na 7.4</t>
  </si>
  <si>
    <t xml:space="preserve">7.3 Construir propostas de ordenamento do fluxo de embarcações com os órgãos competentes e agentes associados, visando mitigar os impactos sobre as espécies alvo do PAN</t>
  </si>
  <si>
    <t xml:space="preserve">Propostas elaboradas, Termos de compromissos assinados</t>
  </si>
  <si>
    <t xml:space="preserve">Maria do Carmo Pereira (DEMUC/AM)</t>
  </si>
  <si>
    <t xml:space="preserve">Captania dos Portos (Marinha), Victor Yunes (BIOTA), Rafael Balestra (RAN/ICMBio), Roberto Lacava (COFAU/DBFLO/IBAMA), Paulo Andrade (UFAM/AM), Camila Ferrara (WCS), José Soares (ECOVALE/RO), Raimundo Dima Lima (Parque Estadual Corumbiara/AM), Adriana Malvasio (UFT/TO)</t>
  </si>
  <si>
    <t xml:space="preserve">Propostas elaboradas e encaminhada à Capitania dos Portos (Marinha do Brasil)</t>
  </si>
  <si>
    <t xml:space="preserve">7.4 Elaborar e encaminhar um protocolo para orientar o licenciamento de empreendimentos com potencial impacto do fluxo de embarcações sobre os quelônios amazônicos</t>
  </si>
  <si>
    <t xml:space="preserve">Protocolo encaminhado</t>
  </si>
  <si>
    <t xml:space="preserve">Raoni Japiassu Merisse (PARNA Araguaia/ICMBio), Fabiola Derossi (COPAH/IBAMA)</t>
  </si>
  <si>
    <t xml:space="preserve">A Ação não foi devidamente iniciada;</t>
  </si>
  <si>
    <t xml:space="preserve">Sem produto até o momento;</t>
  </si>
  <si>
    <t xml:space="preserve">Necessária maior articulação do responsável pela ação;</t>
  </si>
  <si>
    <t xml:space="preserve">7.4 Elaborar e encaminhar um protocolo para orientar o levantamento, monitoramento, mitigação e compensação necessários ao processo de licenciamento de empreendimentos com potencial impacto do fluxo de embarcações sobre os quelonios amazônicos</t>
  </si>
  <si>
    <t xml:space="preserve">maio de 2016</t>
  </si>
  <si>
    <r>
      <rPr>
        <sz val="11"/>
        <color rgb="FF000000"/>
        <rFont val="Calibri"/>
        <family val="2"/>
        <charset val="1"/>
      </rPr>
      <t xml:space="preserve">Raoni Japiassu Merisse (PARNA Araguaia/ICMBio), Fabiola Derossi (COPAH/IBAMA), </t>
    </r>
    <r>
      <rPr>
        <sz val="11"/>
        <color rgb="FFFF0000"/>
        <rFont val="Calibri"/>
        <family val="2"/>
        <charset val="1"/>
      </rPr>
      <t xml:space="preserve">Camila Ferrara (WCS), Daniely Félix (Grupo do Juarez Pezzuti/UFPA), Raphael Fonseca (Ibama/Santarém/PA)</t>
    </r>
  </si>
  <si>
    <t xml:space="preserve">8. Conservação e recuperação dos habitats reprodutivos e alimentares, necessários para o ciclo de vida das espécies alvo do PAN</t>
  </si>
  <si>
    <t xml:space="preserve">8.1 Identificar e mapear áreas de alimentação de quelônios amazônicos</t>
  </si>
  <si>
    <t xml:space="preserve">Mapa das áreas de alimentação</t>
  </si>
  <si>
    <t xml:space="preserve">Rafael Bernhard (UEA/AM), Camila Ferrara (WCS), Paulo Andrade (UFAM/AM)</t>
  </si>
  <si>
    <t xml:space="preserve">Richard: possui 25 anos de dados de monitoramento acumulados; Camila: Paulo Andrade (RESEX Médio Juruá); Priscila: Juarez Pezzuti (UFPA) utilizou telemetria no Embaubal e etnoconhecimento no médio Xingu, Baixo Amazonas e REBIO Abufari; Rafael Balestra: informou que há dados sobre a área de vida de quelônios no médio araguaia;</t>
  </si>
  <si>
    <r>
      <rPr>
        <sz val="11"/>
        <color rgb="FF000000"/>
        <rFont val="Calibri"/>
        <family val="2"/>
        <charset val="1"/>
      </rPr>
      <t xml:space="preserve">Mapa de áreas onde populações de quelônios estão usando pra alimentação no rio Negro, Guapore, Trombetas, Uatuma, Itu, reserva Mamiraua </t>
    </r>
    <r>
      <rPr>
        <sz val="11"/>
        <color rgb="FFFF0000"/>
        <rFont val="Calibri"/>
        <family val="2"/>
        <charset val="1"/>
      </rPr>
      <t xml:space="preserve">(consultar novamente articulador da ação)</t>
    </r>
  </si>
  <si>
    <t xml:space="preserve">Precisa da contribução de outros pesquisadores</t>
  </si>
  <si>
    <t xml:space="preserve">Richard C. Vogt</t>
  </si>
  <si>
    <t xml:space="preserve">8.1 Identificar e mapear as principais áreas de vida dos quelônios amazônicos</t>
  </si>
  <si>
    <t xml:space="preserve">Mapa das áreas de uso</t>
  </si>
  <si>
    <t xml:space="preserve">Dezembro de 2017</t>
  </si>
  <si>
    <r>
      <rPr>
        <sz val="11"/>
        <color rgb="FF000000"/>
        <rFont val="Calibri"/>
        <family val="2"/>
        <charset val="1"/>
      </rPr>
      <t xml:space="preserve">Rafael Bernhard (UEA/AM), Camila Ferrara (WCS), Paulo Andrade (UFAM/AM),</t>
    </r>
    <r>
      <rPr>
        <sz val="11"/>
        <color rgb="FFFF0000"/>
        <rFont val="Calibri"/>
        <family val="2"/>
        <charset val="1"/>
      </rPr>
      <t xml:space="preserve"> Camila Fagundes (WCS), Juarez Pezzuti (UFPA), Jackson Pantoja (IFAM/AM), Ana Paula Lustosa (RAN/ICMBio)</t>
    </r>
  </si>
  <si>
    <t xml:space="preserve">8.2 Elaborar um diagnóstico do impacto do turismo e da pesca para subsidiar as instituições responsáveis pelo ordenamento dessas atividades</t>
  </si>
  <si>
    <t xml:space="preserve">Relatório protocolado</t>
  </si>
  <si>
    <t xml:space="preserve">Roberto Lacava (COFAU/DBFLO/IBAMA), Marilene Brazil (SEMA/AC), Sônia Canto (IPAAM/AM),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t>
  </si>
  <si>
    <t xml:space="preserve">8.2 Elaborar um diagnóstico do impacto do turismo em áreas com dados que possam  subsidiar as instituições responsáveis pelo ordenamento dessas atividades</t>
  </si>
  <si>
    <t xml:space="preserve">Diagnóstico elaborado </t>
  </si>
  <si>
    <t xml:space="preserve">Adriana Malvasio (UFT/TO)</t>
  </si>
  <si>
    <r>
      <rPr>
        <sz val="11"/>
        <color rgb="FF000000"/>
        <rFont val="Calibri"/>
        <family val="2"/>
        <charset val="1"/>
      </rPr>
      <t xml:space="preserve">Roberto Lacava (COFAU/DBFLO/IBAMA), Marilene Brazil (SEMA/AC), Sônia Canto (IPAAM/AM), Leo Caetano (IBAMA/GO), Richard Vogt (INPA/AM), Paulo Andrade (UFAM/AM), Jackson Pantoja (IFAM/AM), Camila Ferrara (WCS),  Soraya Alves (SEMA/PA), Maria do Carmo G. Pereira (DEMUC/AM), Rodrigo Custódio (Naturatins/TO), Larissa Barreto (UFMA/MA), Maria Aparecida de Oliveira A. Lopes (SOS Amazônia), </t>
    </r>
    <r>
      <rPr>
        <sz val="11"/>
        <color rgb="FFFF0000"/>
        <rFont val="Calibri"/>
        <family val="2"/>
        <charset val="1"/>
      </rPr>
      <t xml:space="preserve">Luis Alfredo Freitas (RESEX Lago do Cedro), Vera Luz (RAN/ICMBio), Rafael Balestra (RAN/ICMBio), Juarez Pezzuti (UFPA)</t>
    </r>
  </si>
  <si>
    <t xml:space="preserve">8.3 Elaborar e encaminhar um protocolo para orientar o levantamento, monitoramento, mitigação e compensação necessários ao processo de licenciamento de empreendimentos com potencial impacto sobre os quelônios amazônicos</t>
  </si>
  <si>
    <t xml:space="preserve">Protocolo elaborado e encaminhado</t>
  </si>
  <si>
    <t xml:space="preserve">Fernando Raeder (ICMBio), Marilia (COHID/IBAMA), inserir academia</t>
  </si>
  <si>
    <t xml:space="preserve">Roberto: não realizei a articulação da ação por falta de priorização.</t>
  </si>
  <si>
    <t xml:space="preserve">Até o momento não há produto.</t>
  </si>
  <si>
    <t xml:space="preserve">Protocolo elaborado e encaminhado para órgãos licenciadores, e um capítulo do livro do PAN</t>
  </si>
  <si>
    <r>
      <rPr>
        <sz val="11"/>
        <color rgb="FFFF0000"/>
        <rFont val="Calibri"/>
        <family val="2"/>
        <charset val="1"/>
      </rPr>
      <t xml:space="preserve">Fernando Raeder (Ibama/SP)</t>
    </r>
    <r>
      <rPr>
        <sz val="11"/>
        <color rgb="FF000000"/>
        <rFont val="Calibri"/>
        <family val="2"/>
        <charset val="1"/>
      </rPr>
      <t xml:space="preserve">, </t>
    </r>
    <r>
      <rPr>
        <sz val="11"/>
        <color rgb="FFFF0000"/>
        <rFont val="Calibri"/>
        <family val="2"/>
        <charset val="1"/>
      </rPr>
      <t xml:space="preserve">Marilia (COHID/IBAMA)</t>
    </r>
    <r>
      <rPr>
        <sz val="11"/>
        <color rgb="FF000000"/>
        <rFont val="Calibri"/>
        <family val="2"/>
        <charset val="1"/>
      </rPr>
      <t xml:space="preserve">,</t>
    </r>
    <r>
      <rPr>
        <sz val="11"/>
        <color rgb="FFFF0000"/>
        <rFont val="Calibri"/>
        <family val="2"/>
        <charset val="1"/>
      </rPr>
      <t xml:space="preserve"> Juarez Pezzuti (UFPA), Daniely Felix (UFPA), </t>
    </r>
    <r>
      <rPr>
        <sz val="11"/>
        <rFont val="Calibri"/>
        <family val="2"/>
        <charset val="1"/>
      </rPr>
      <t xml:space="preserve">Leo Caetano (Ibama/GO), Sônia Canto (IPAAM), Rafael Bernhard (UEA), Adriana Malvasio (UFT) </t>
    </r>
  </si>
  <si>
    <t xml:space="preserve">Obserrvação: consultar se Fernando e Marília (?) tem interesse em continuar como colaboradores da ação; consultar Juarez e Daniely a disponbilidade  em participar como colaboradores desta ação.</t>
  </si>
  <si>
    <t xml:space="preserve">8.4 Produzir mapa de áreas prioritárias para a fiscalização relacionando informações de ameaças em sítios de desova e alimentação de quelônios amazônicos</t>
  </si>
  <si>
    <t xml:space="preserve">Mapa identificando áreas prioritárias</t>
  </si>
  <si>
    <t xml:space="preserve">Vivian Mara</t>
  </si>
  <si>
    <t xml:space="preserve">Victor Yunes (BIOTA), Maria do Carmo G. Pereira (SDS/CEUC/AM), Roberto Lacava (COFAU/DBFLO/IBAMA), Marilene Brazil (SEMA/AC), Sônia Canto (IPAAM/AM), Rafael Bernhard (UEA/AM), Leo Caetano (IBAMA/GO), Richard Vogt (INPA/AM), Paulo Andrade (UFAM/AM), Jackson Pantoja (IFAM/AM), Camila Ferrara (WCS), Adriana Malvasio (UFT/TO), Soraya Alves (SEMA/PA), Rodrigo Custódio (Naturatins/TO), Larissa Barreto (UFMA/MA), Maria Aparecida de Oliveira A. Lopes (SOS Amazônia)</t>
  </si>
  <si>
    <t xml:space="preserve">Não realizei a articulação da ação por falta de priorização do meu tempo para esta ação, assim como para outras ações de outros PANs que estão pendentes. Caso outra pessoa queira articular, sem problemas. Mas se eu for mantida na articulação eu preciso de mais tempo. Não compilei informações sobre ameaças passíveis de fiscalização na área do PAN, nem especificamente sobre áreas de alimentação.  Para outra finalidade eu fiz a compilação de sítios de desova de diferentes fontes que podem ser utilizadas para esta ação.</t>
  </si>
  <si>
    <t xml:space="preserve">Falta de priorização do meu tempo para esta ação, assim como para outras ações de outros PANs que estão pendentes</t>
  </si>
  <si>
    <t xml:space="preserve">Vívian Uhlig</t>
  </si>
  <si>
    <t xml:space="preserve">Caso outra pessoa queira articular, sem problemas. Mas se eu for mantida na articulação eu preciso de mais tempo.</t>
  </si>
  <si>
    <t xml:space="preserve">8.4 Produzir mapa de áreas prioritárias para a fiscalização relacionando informações de ameaças em sítios de desova e de vida de quelônios amazônicos</t>
  </si>
  <si>
    <t xml:space="preserve">Maio de 2016</t>
  </si>
  <si>
    <r>
      <rPr>
        <sz val="11"/>
        <color rgb="FF000000"/>
        <rFont val="Calibri"/>
        <family val="2"/>
        <charset val="1"/>
      </rPr>
      <t xml:space="preserve">Victor Yunes (BIOTA), Maria do Carmo G. Pereira (DEMUC/AM), Roberto Lacava (COFAU/DBFLO/IBAMA), Marilene Brazil (SEMA/AC), Sônia Canto (IPAAM/AM), Rafael Bernhard (UEA/AM), Leo Caetano (IBAMA/GO), Richard Vogt (INPA/AM), Paulo Andrade (UFAM/AM), Jackson Pantoja (IFAM/AM), Camila Ferrara (WCS), Adriana Malvasio (UFT/TO), Soraya Alves (SEMA/PA), Rodrigo Custódio (Naturatins/TO), Larissa Barreto (UFMA/MA), Maria Aparecida de Oliveira A. Lopes (SOS Amazônia), </t>
    </r>
    <r>
      <rPr>
        <sz val="11"/>
        <color rgb="FFFF0000"/>
        <rFont val="Calibri"/>
        <family val="2"/>
        <charset val="1"/>
      </rPr>
      <t xml:space="preserve">Camila Kurzmann Fagundes (WCS), Ana júlia Lenz (Mamirauá), executores PQA,</t>
    </r>
  </si>
  <si>
    <t xml:space="preserve">Observação: consultar a Ana Júlia, Camila Fagundes sobre a possibilidade de contribuir como colaboradora desta ação.</t>
  </si>
  <si>
    <t xml:space="preserve">INCLUIR AÇÕES NOVAS</t>
  </si>
  <si>
    <t xml:space="preserve">OBJETIVO</t>
  </si>
  <si>
    <t xml:space="preserve">AÇÕES NOVAS</t>
  </si>
  <si>
    <t xml:space="preserve">OBSERVAÇÕES</t>
  </si>
  <si>
    <t xml:space="preserve">Objt 8</t>
  </si>
  <si>
    <t xml:space="preserve">8.5 Elaborar um diagnóstico do impacto da pesca em áreas com dados que possam  subsidiar as instituições responsáveis pelo ordenamento dessas atividades</t>
  </si>
  <si>
    <t xml:space="preserve">Diagnóstico elaborado</t>
  </si>
  <si>
    <t xml:space="preserve">Priscila Miorando (UFPA)</t>
  </si>
  <si>
    <t xml:space="preserve">Urbano Lopes (CEPAM), Ana Júlia Lenz (RDS Mamirauá), Erickson (RDS Piagaçu Purus), Paulo Andrade (UFAM/AM)</t>
  </si>
  <si>
    <t xml:space="preserve">Contactar os colaboradores para verificar a possibilidade de contribuir nesse PAN)</t>
  </si>
  <si>
    <t xml:space="preserve">INSERIR O NOME DO OBJETIVO</t>
  </si>
  <si>
    <t xml:space="preserve">ação nova</t>
  </si>
  <si>
    <t xml:space="preserve">PAINEL DE GESTÃO DO PAN</t>
  </si>
  <si>
    <t xml:space="preserve">RESUMO GERAL DO PAN</t>
  </si>
  <si>
    <t xml:space="preserve">OBSERVAÇÃO IMPORTANTE</t>
  </si>
  <si>
    <t xml:space="preserve">SITUAÇÃO ATUAL DAS AÇÕES</t>
  </si>
  <si>
    <t xml:space="preserve">O cálculo na coluna pós monitoria não é realizado automaticamente. Siga as orientações em cada linha</t>
  </si>
  <si>
    <t xml:space="preserve">TIPOS DE SITUAÇÃO DAS AÇÕES</t>
  </si>
  <si>
    <t xml:space="preserve">MONITORIA</t>
  </si>
  <si>
    <t xml:space="preserve">%</t>
  </si>
  <si>
    <t xml:space="preserve">PÓS MONITORIA</t>
  </si>
  <si>
    <t xml:space="preserve">Excluída ou Agrupada</t>
  </si>
  <si>
    <t xml:space="preserve">Início planejado posterior</t>
  </si>
  <si>
    <t xml:space="preserve">Não concluída ou Não iniciada</t>
  </si>
  <si>
    <t xml:space="preserve">Em andamento com problemas</t>
  </si>
  <si>
    <t xml:space="preserve">Em andamento conforme previsto</t>
  </si>
  <si>
    <t xml:space="preserve">Concluída</t>
  </si>
  <si>
    <t xml:space="preserve">Ações Novas</t>
  </si>
  <si>
    <t xml:space="preserve">TOTAL DE AÇÕES DO PAN</t>
  </si>
  <si>
    <t xml:space="preserve">Ações Agrupadas na Monitoria</t>
  </si>
  <si>
    <t xml:space="preserve">Ações Excluídas na Monitoria</t>
  </si>
  <si>
    <t xml:space="preserve">PAINEL DE OBJETIVOS ESPECÍFICOS DO PAN</t>
  </si>
  <si>
    <t xml:space="preserve">Número de Objetivos Específicos</t>
  </si>
  <si>
    <t xml:space="preserve">Agrupadas</t>
  </si>
  <si>
    <t xml:space="preserve">Excluídas</t>
  </si>
  <si>
    <t xml:space="preserve">Objetivos Específicos</t>
  </si>
  <si>
    <t xml:space="preserve">Ações</t>
  </si>
  <si>
    <t xml:space="preserve">OBJETIVO 1</t>
  </si>
  <si>
    <t xml:space="preserve">OBJETIVO 2</t>
  </si>
  <si>
    <t xml:space="preserve">OBJETIVO 3</t>
  </si>
  <si>
    <t xml:space="preserve">OBJETIVO 4</t>
  </si>
  <si>
    <t xml:space="preserve">OBJETIVO 5</t>
  </si>
  <si>
    <t xml:space="preserve">OBJETIVO 6</t>
  </si>
  <si>
    <t xml:space="preserve">OBJETIVO 7</t>
  </si>
  <si>
    <t xml:space="preserve">OBJETIVO 8</t>
  </si>
  <si>
    <t xml:space="preserve">INSERIR NOME DO PAN</t>
  </si>
  <si>
    <t xml:space="preserve">DD/MM/AAAA</t>
  </si>
  <si>
    <t xml:space="preserve">Agrupada </t>
  </si>
  <si>
    <t xml:space="preserve">SITUAÇÃO ATUAL </t>
  </si>
  <si>
    <t xml:space="preserve">AÇÕES </t>
  </si>
  <si>
    <t xml:space="preserve">DATA INÍCIO </t>
  </si>
  <si>
    <t xml:space="preserve">Ação em andamento no período previsto </t>
  </si>
  <si>
    <t xml:space="preserve">Recomendações ou Observações </t>
  </si>
  <si>
    <t xml:space="preserve">1.1 Elaborar um documento técnico que consolide as reivindicações dos setores da sociedade envolvidos com a criação e comercialização de espécies de quelônios amazônicos (IN IBAMA 07/2015). </t>
  </si>
  <si>
    <t xml:space="preserve">Sônia Canto (IPAAM) (IPAAM)</t>
  </si>
  <si>
    <t xml:space="preserve">Roberto Lacava (Ibama/Sede) (COFAU/DBFLO/IBAMA) Antônio Erlindo Braga (Quelonicultor/PA), Marilene Brazil (SEMA/AC), Adriana Malvasio (UFT/TO), Paulo Andrade (UFAM) (UFAM/AM), Jackson Pantoja (IFAM) (IFAM/AM), Maria Isabel S. G. da Silva (IBAMA), Dionísio Pimentel Neto  (SEMMA/Juruti/PA), Larissa Barreto (UFMA/MA), José Roberto F. Alves Júnior (IFG/GO)</t>
  </si>
  <si>
    <t xml:space="preserve">x</t>
  </si>
  <si>
    <t xml:space="preserve"> </t>
  </si>
  <si>
    <t xml:space="preserve">Sônia Canto e Marcelo Garcia</t>
  </si>
  <si>
    <t xml:space="preserve">Documento técnico elaborado e encaminhado</t>
  </si>
  <si>
    <t xml:space="preserve">Recomendação: articuladores e colaboradores desta ação que tiverem disponibilidade vão se se reunir na prox semana (em Manaus), para elaborar o documento técnico desta ação. Reunião realizada em 29/05 na SEMA, dois documentos técnicoc foram elaborados e encaminhados. Aguardando a resposta da CT Biodiversidade.</t>
  </si>
  <si>
    <t xml:space="preserve">Sônia Canto (IPAAM)</t>
  </si>
  <si>
    <t xml:space="preserve">Pontos focais nos estados: Elaine Oliveira (IBAMA/AC), Rodrigo Custódio (Naturatins/TO), Raimundo Cruz (IBAMA/RR), Antônio Erlindo Braga (Quelonicultor/PA), Paulo Andrade (UFAM) (UFAM/AM), Marilene Brazil (SEMA/AC), Leo Caetano (Ibama) (IBAMA/GO), Wilson Júnior (IBAMA/TO), Ricardo Alexandre M. de Melo (IBAMA/RO), Soraya Tatiana M. Alves (SEMA/PA), José de Ribamar R. Silva (IBAMA/MA), Adriana Malvasio (UFT/TO), José Roberto F. Alves Júnior (IFG/GO), Rubens Portal (IBAMA/AP)</t>
  </si>
  <si>
    <t xml:space="preserve">Minutas sendo discutidas pelo grupo de assessoramento Técnico do CEMAAM (Conselho Estadual de Meio Ambiente do Estado do Amazonas); Sônia na reunião: tem 3 minutas de resoluções (áreas prioritárias para quelônios, criação comunitária e normas de abate) que já foram apresentadas ao CEMAAM; Maria do Carmo na reunião: no CEMAAM, reaberto o Gt de Quelônios; Sônia na reunião: também, no Pará, a Palmira (SEMAS/PA) relatou que elaboraram 3 minutas e está em processo de revisão pela articuladora da ação;</t>
  </si>
  <si>
    <t xml:space="preserve">Walmir Nogueira (IBAMA/AM), Camila Ferrara (WCS), José Roberto F. Júnior (IFG/GO), Marcos Eduardo Coutinho (RAN/ICMBio), Maria Isabel Soares G. da Silva (COCFP/DBFLO/IBAMA), Jackson Pantoja (IFAM) (IFAM/AM), Paulo Henrique de Oliveira (UFAM/Parintins/AM), Janderson Garcez (IFAM/AM), Roberto Lacava (Ibama/Sede) (COFAU/DBFLO/IBAMA/DF), Maria do Carmo (SDS/CEUC/AM), Paulo Cesar Machado Andrade (UFAM)</t>
  </si>
  <si>
    <t xml:space="preserve">Problemas na legislação ambiental e conselho CMAAM</t>
  </si>
  <si>
    <t xml:space="preserve">Leo Caetano (Ibama)</t>
  </si>
  <si>
    <t xml:space="preserve">Fernando L. Raeder (IBAMA), Roberto Lacava (Ibama/Sede) (COFAU/DBFLO/IBAMA), Rafael Balestra (RAN/ICMBio) (RAN/ICMBio), Rafael Bernhard (UEA), Rosenil Oliveira (CNPT/ICMBio), José Ribamar Pinto  (CPPQA/Eletrobrás/AM), Paulo Andrade (UFAM) (UFAM/AM), Adriana Malvasio (UFT), Juarez Pezzuti (UFPA/PA),Priscila Miorando (UFOPA/PA), João da Matta (DISAT/ICMBio)</t>
  </si>
  <si>
    <r>
      <rPr>
        <u val="single"/>
        <sz val="11"/>
        <color rgb="FF000000"/>
        <rFont val="Calibri"/>
        <family val="2"/>
        <charset val="1"/>
      </rPr>
      <t xml:space="preserve">Leo na reunião</t>
    </r>
    <r>
      <rPr>
        <sz val="11"/>
        <color rgb="FF000000"/>
        <rFont val="Calibri"/>
        <family val="2"/>
        <charset val="1"/>
      </rPr>
      <t xml:space="preserve">: não houve encaminhamento nesta ação. Raphael na reunião: relatou que há uma IN (QUAL?)do ICMBio que trata de manejo comunitário de fauna por populações tradicionais; Sônia na reunião: informou que um minuta de manejo foi apresentada ao CEMAAM e que será apresentada na próxima reunião do Conselho (junho/2018)</t>
    </r>
  </si>
  <si>
    <t xml:space="preserve">1.4 Subsidiar a elaboração e adequação de mecanismos legais que possibilitem a implementação de sistemas experimentais de manejo </t>
  </si>
  <si>
    <t xml:space="preserve">Recomendação: a Sônia enviará a minuta da IN apresentada no CEMAAM para o articulador e demais colaboradores desta ação; obs: Rafael (RAN) será o ponto focal no ICMBio; obs: o Roberto enviou uma nota técnica para a Procuradoria Especializada do IBAMA acerca deste tema e que até o momento, não foi respondida;</t>
  </si>
  <si>
    <t xml:space="preserve"> Raoni Japiassu (PARNA Araguaia/ICMBio/TO), Rafael Balestra (RAN/ICMBio) (RAN/ICMBio), Roberto Lacava (Ibama/Sede) (IBAMA), Marilene Brazil (SEMA/AC), Ugo Vercíllo (SBF/MMA), Ana Júlia Lenz (Mamirauá)</t>
  </si>
  <si>
    <r>
      <rPr>
        <u val="single"/>
        <sz val="11"/>
        <color rgb="FF000000"/>
        <rFont val="Calibri"/>
        <family val="2"/>
        <charset val="1"/>
      </rPr>
      <t xml:space="preserve">Leo na reunião:</t>
    </r>
    <r>
      <rPr>
        <sz val="11"/>
        <color rgb="FF000000"/>
        <rFont val="Calibri"/>
        <family val="2"/>
        <charset val="1"/>
      </rPr>
      <t xml:space="preserve"> não houve andamento;</t>
    </r>
    <r>
      <rPr>
        <u val="single"/>
        <sz val="11"/>
        <color rgb="FF000000"/>
        <rFont val="Calibri"/>
        <family val="2"/>
        <charset val="1"/>
      </rPr>
      <t xml:space="preserve"> Roberto na reunião</t>
    </r>
    <r>
      <rPr>
        <sz val="11"/>
        <color rgb="FF000000"/>
        <rFont val="Calibri"/>
        <family val="2"/>
        <charset val="1"/>
      </rPr>
      <t xml:space="preserve">: o ibama já fez uma proposição na Camara Legisativa de alteracao do decreto 6514/08, que trata de conversão de multas. Foi criado um GT dentro do Ibama para tratar dos projetos  que podem ser contemplados. Rafaerl na reunião: relatou que uma IN 02/15 que prevê que os orgaos licenciadores devem considerar as especies previstas em PAN no atendimento as condicionantes ambientais.</t>
    </r>
  </si>
  <si>
    <t xml:space="preserve">Falta de articulação para a implementação dessa ação</t>
  </si>
  <si>
    <t xml:space="preserve">Botar um articulador bem articulado</t>
  </si>
  <si>
    <t xml:space="preserve">obs: o articulador da ação vai verificar se a proposta de alteração está adequada à proposta do PAN; obs: Cristina (IBAMA) relatou que conseguiu recursos materiais para o PQA via  reparação de danos (cesta básica); relatou também que em Brasília há um grupo de trabalho nesta temática; </t>
  </si>
  <si>
    <t xml:space="preserve">Jackson Pantoja (IFAM)</t>
  </si>
  <si>
    <t xml:space="preserve">Raphael Fonseca (IBAMA/PA), Paulo Andrade (UFAM) (UFAM/AM), Maria do Carmo (SDS/CEUC/AM), Rosenil Oliveira (CNPT/ICMBio), Rubens Portal (IBAMA/AP), Gaspar Rocha (IBAMA/MT), Roberto Lacava (Ibama/Sede) (COFAU/DBFLO/IBAMA), Camila Ferrara (WCS), Larissa Barreto (UFMA/MA), Ana Júlia Lenz (Instituto Mamirauá/AM), Adriana Malvasio (UFT/TO), Dionísio Pimental Neto (SEMMA/Juruti/PA), Rafael Bernhard (UEA)</t>
  </si>
  <si>
    <t xml:space="preserve">Roberto na reunião: descreveu que tentou entrar  em contato com o articulador e não obteve retorno;</t>
  </si>
  <si>
    <t xml:space="preserve">Protocolo de monitoramento e relatórios de consumo e comércio </t>
  </si>
  <si>
    <t xml:space="preserve">Virgínia (IPE)</t>
  </si>
  <si>
    <t xml:space="preserve">Raphael Fonseca (IBAMA/PA), Paulo Andrade (UFAM) (UFAM/AM), Maria do Carmo (SDS/CEUC/AM), Gaspar Rocha (IBAMA/MT), Roberto Lacava (Ibama/Sede) (COFAU/DBFLO/IBAMA), Camila Ferrara (WCS), Larissa Barreto (UFMA/MA), Ana Júlia Lenz (Instituto Mamirauá/AM)*consultar, Adriana Malvasio (UFT/TO), Rafael Bernhard (UEA), Rafael Balestra (RAN/ICMBio) (RAN/ICMBio), Priscila Miorando (UFOPA)</t>
  </si>
  <si>
    <t xml:space="preserve">obs: o formulário já está sendo forumlado, houve mudança do articulador.</t>
  </si>
  <si>
    <r>
      <rPr>
        <sz val="11"/>
        <rFont val="Cambria"/>
        <family val="1"/>
        <charset val="1"/>
      </rPr>
      <t xml:space="preserve">2.2 Gerar informações para avaliar o </t>
    </r>
    <r>
      <rPr>
        <i val="true"/>
        <sz val="11"/>
        <color rgb="FF000000"/>
        <rFont val="Calibri"/>
        <family val="2"/>
        <charset val="1"/>
      </rPr>
      <t xml:space="preserve">status </t>
    </r>
    <r>
      <rPr>
        <sz val="11"/>
        <color rgb="FF000000"/>
        <rFont val="Calibri"/>
        <family val="2"/>
        <charset val="1"/>
      </rPr>
      <t xml:space="preserve">populacional das espécies alvo do PAN e de espécies classificadas como dados insuficientes (DD)</t>
    </r>
  </si>
  <si>
    <t xml:space="preserve">Raphael Fonseca (IBAMA/PA),Camila Ferrara (WCS), Rafael Bernhard (UEA), Paulo Andrade (UFAM) (UFAM/AM),  Rubens Portal (IBAMA/AP), Ricardo Alexandre Mendonça de Melo (IBAMA/RO), Maria Aparecida de Oliveira A. Lopes (SOS Amazônia), Juarez Pezzuti (UFPA/PA), José Roberto de Alencar Moreira (EMBRAPA/CENARGEN/DF), Larissa Barreto (UFMA/MA), Richard Vogt (INPA) (INPA/AM), Ana Júlia Lenz (Instituto Mamirauá/AM), Roberto Lacava (Ibama/Sede) (COFAU/DBFLO/IBAMA), Rosana Subirá (COABIO/DIBIO/ICMBio), Yeda Bataus (RAN/ICMBio), Adriana Malvasio (UFT/TO)</t>
  </si>
  <si>
    <r>
      <rPr>
        <u val="single"/>
        <sz val="11"/>
        <color rgb="FF000000"/>
        <rFont val="Calibri"/>
        <family val="2"/>
        <charset val="1"/>
      </rPr>
      <t xml:space="preserve">Richard na reunião:</t>
    </r>
    <r>
      <rPr>
        <sz val="11"/>
        <color rgb="FF000000"/>
        <rFont val="Calibri"/>
        <family val="2"/>
        <charset val="1"/>
      </rPr>
      <t xml:space="preserve"> está em andamento, com projetos aprovados (R$ 6 milhões); porém, os recursos ainda não estão liberados.</t>
    </r>
  </si>
  <si>
    <t xml:space="preserve">Relatórios técnicos bianuais</t>
  </si>
  <si>
    <t xml:space="preserve">Raphael Fonseca (IBAMA/PA),Camila Ferrara (WCS), Rafael Bernhard (UEA), Paulo Andrade (UFAM) (UFAM/AM),  Ricardo Alexandre Mendonça de Melo (IBAMA/RO), Maria Aparecida de Oliveira A. Lopes (SOS Amazônia), Juarez Pezzuti (UFPA/PA),  Larissa Barreto (UFMA/MA), Ana Júlia Lenz (Instituto Mamirauá/AM), Roberto Lacava (Ibama/Sede) (COFAU/DBFLO/IBAMA), Rosana Subirá (COABIO/DIBIO/ICMBio), Yeda Bataus (RAN/ICMBio), Adriana Malvasio (UFT/TO)</t>
  </si>
  <si>
    <t xml:space="preserve">Obs: o articulador dessa ação deve fazer um relatório consolidado e enviar para o grupo para a rodada virtual; obs: o grupo entende que é uma ação contínua, por isso o status dela é em andamento dentro do prazo (e não concluída);</t>
  </si>
  <si>
    <r>
      <rPr>
        <sz val="11"/>
        <rFont val="Cambria"/>
        <family val="1"/>
        <charset val="1"/>
      </rPr>
      <t xml:space="preserve">2.3 Compilar e sistematizar as informações existentes sobre o </t>
    </r>
    <r>
      <rPr>
        <i val="true"/>
        <sz val="11"/>
        <color rgb="FF000000"/>
        <rFont val="Calibri"/>
        <family val="2"/>
        <charset val="1"/>
      </rPr>
      <t xml:space="preserve">status </t>
    </r>
    <r>
      <rPr>
        <sz val="11"/>
        <color rgb="FF000000"/>
        <rFont val="Calibri"/>
        <family val="2"/>
        <charset val="1"/>
      </rPr>
      <t xml:space="preserve">populacional de espécies alvo do PAN</t>
    </r>
  </si>
  <si>
    <t xml:space="preserve">Raphael Fonseca (IBAMA/PA), Rafael Bernhard (UEA), Priscila Minorando (UFPA), Richard Vogt (INPA) (INPA), Paulo Andrade (UFAM) (UFAM/AM),  Rubens Portal (IBAMA/AP), Ricardo Alexandre M. de Melo (IBAMA/RO), Maria Aparecida Lopes de O. Alves  (SOS Amazônia), Juarez Pezzuti (UFPA/PA)</t>
  </si>
  <si>
    <t xml:space="preserve">a ação não foi realizada</t>
  </si>
  <si>
    <t xml:space="preserve">acredito que esta ação deva ser realizada por um grande grupo de colaboradores, e talvez o responsável pela ação deva ser o IBAMA ou ICMBIo que são órgãos articuladores e mais centralizadores</t>
  </si>
  <si>
    <r>
      <rPr>
        <sz val="11"/>
        <rFont val="Cambria"/>
        <family val="1"/>
        <charset val="1"/>
      </rPr>
      <t xml:space="preserve">2.3 Compilar, sistematizar e atualizar as informações existentes sobre o </t>
    </r>
    <r>
      <rPr>
        <i val="true"/>
        <sz val="11"/>
        <color rgb="FF000000"/>
        <rFont val="Calibri"/>
        <family val="2"/>
        <charset val="1"/>
      </rPr>
      <t xml:space="preserve">status </t>
    </r>
    <r>
      <rPr>
        <sz val="11"/>
        <color rgb="FF000000"/>
        <rFont val="Calibri"/>
        <family val="2"/>
        <charset val="1"/>
      </rPr>
      <t xml:space="preserve">populacional de espécies contempladas do PAN</t>
    </r>
  </si>
  <si>
    <t xml:space="preserve">O Rafael Balestra (RAN/ICMBio) vai consultar a Yeda (RAN); caso não possa, Richard</t>
  </si>
  <si>
    <t xml:space="preserve">Adriana Malvásio (UFT), Raphael Fonseca (IBAMA/PA), Rafael Bernhard (UEA), Priscila Minorando (UFOPA), Richard Vogt (INPA) (INPA), Paulo Andrade (UFAM) (UFAM/AM),  Ricardo Alexandre M. de Melo (IBAMA/RO), Maria Aparecida Lopes de O. Alves  (SOS Amazônia)*Roberto consultar, Juarez Pezzuti (UFPA/PA)</t>
  </si>
  <si>
    <t xml:space="preserve">Marilene Brazil (SEMA/AC)</t>
  </si>
  <si>
    <r>
      <rPr>
        <u val="single"/>
        <sz val="11"/>
        <color rgb="FF000000"/>
        <rFont val="Calibri"/>
        <family val="2"/>
        <charset val="1"/>
      </rPr>
      <t xml:space="preserve">Marilene antes da reunião: </t>
    </r>
    <r>
      <rPr>
        <sz val="11"/>
        <color rgb="FF000000"/>
        <rFont val="Calibri"/>
        <family val="2"/>
        <charset val="1"/>
      </rPr>
      <t xml:space="preserve">Primeiramente a equipe do IBAMA cedeu um banco de dados com informações de apreensões na Amazônia, no período de 1998-2014. E complementarmente, os dados foram requisitados ao SIC-e e já foram disponibilizados para o período de 1998-2015, estou trabalhando os dados de modo a obter um relatório em que possamos visualizar quais espécies são mais visadas em cada Estado.</t>
    </r>
  </si>
  <si>
    <r>
      <rPr>
        <sz val="11"/>
        <rFont val="Cambria"/>
        <family val="1"/>
        <charset val="1"/>
      </rPr>
      <t xml:space="preserve">Partindo do princípio de que as espécies com maior número de indivíduos apreendidos são as mais visados, podemos verificar na figura 1, que </t>
    </r>
    <r>
      <rPr>
        <i val="true"/>
        <sz val="11"/>
        <color rgb="FF000000"/>
        <rFont val="Calibri"/>
        <family val="2"/>
        <charset val="1"/>
      </rPr>
      <t xml:space="preserve">Podocnemis expansa</t>
    </r>
    <r>
      <rPr>
        <sz val="11"/>
        <color rgb="FF000000"/>
        <rFont val="Calibri"/>
        <family val="2"/>
        <charset val="1"/>
      </rPr>
      <t xml:space="preserve"> e </t>
    </r>
    <r>
      <rPr>
        <i val="true"/>
        <sz val="11"/>
        <color rgb="FF000000"/>
        <rFont val="Calibri"/>
        <family val="2"/>
        <charset val="1"/>
      </rPr>
      <t xml:space="preserve">Chelonoidis</t>
    </r>
    <r>
      <rPr>
        <sz val="11"/>
        <color rgb="FF000000"/>
        <rFont val="Calibri"/>
        <family val="2"/>
        <charset val="1"/>
      </rPr>
      <t xml:space="preserve"> spp. são as espécies mais procuradas pelo tráfico, o que provavelmente indica a preferência dos consumidores</t>
    </r>
  </si>
  <si>
    <t xml:space="preserve">Estou realizando a atividade sem a ajuda dos companheiros citados como colaboradores, apesar de enviar vários e-mails e tentar contato por telefone não obtive êxito, de modo que estou realizando a atividade sozinha.</t>
  </si>
  <si>
    <t xml:space="preserve">Estou tendo certa dificuldade de trabalhar os dados devido a forma diversificada de apresentação dos mesmos, de modo que devo demorar mais algum tempo para apresentar um relatório para o período em foco (1998 – 2015)</t>
  </si>
  <si>
    <t xml:space="preserve">Banco de dados atualizado anualmente e relatório final (2019)</t>
  </si>
  <si>
    <t xml:space="preserve">Walmir Nogueira (IBAMA/AM), Elaine Oliveira (IBAMA/AC), Gaspar Rocha (IBAMA/MT), Sônia Canto (IPAAM) (IPAAM/AM), Adriana Malvásio (UFT), Raimundo Cruz (IBAMA/RR)</t>
  </si>
  <si>
    <t xml:space="preserve">Recomendação: que o banco de dados gerado seja apresentado a cada monitoria; Observação: a Sônia vai contactar a articuladora da ação e vai propor um modelo de planilha; A ação está em atraso pois os dados foram disponibilizados em julho de 2016 e no início de agosto de 2016 tivemos diagnóstico de Leucemia Linfóide Aguda para meu filho Samuel (4 anos), ele encontra-se em tratamento e por conta disso preciso adequar meus horários à disponibilidade de tempo.</t>
  </si>
  <si>
    <t xml:space="preserve">Raphael Fonseca (IBAMA), Elaine Oliveira (IBAMA/AC), Diogo Farias (IBAMA/AM), Sônia Canto (IPAAM) (IPAAM/AM), Raimundo Cruz (IBAMA/RR), Roberto Lacava (Ibama/Sede) (IBAMA/Sede), Marilene Brazil (SEMA/AC)</t>
  </si>
  <si>
    <r>
      <rPr>
        <sz val="11"/>
        <rFont val="Cambria"/>
        <family val="1"/>
        <charset val="1"/>
      </rPr>
      <t xml:space="preserve">Não foi possível a realização de reunião entre os estados envolvidos na Operação de proteção aos quelônios amazônicos para a elaboração do Plano de Fiscalização de Quelônios. Estavam sendo enviados recursos para a execução de operações, todavia, com as restrições orçamentárias que vem ocorrendo desde 2015 várias das ações planejadas no PNAPA não vem sendo cumpridas.</t>
    </r>
    <r>
      <rPr>
        <u val="single"/>
        <sz val="11"/>
        <color rgb="FF000000"/>
        <rFont val="Calibri"/>
        <family val="2"/>
        <charset val="1"/>
      </rPr>
      <t xml:space="preserve"> Raphael Fonseca na reunião:</t>
    </r>
    <r>
      <rPr>
        <sz val="11"/>
        <color rgb="FF000000"/>
        <rFont val="Calibri"/>
        <family val="2"/>
        <charset val="1"/>
      </rPr>
      <t xml:space="preserve"> relatou qu desde 2015 tem solicitado recursos para as Operação Tabuleiro, no entanto, não foi contemplado; além disso, tem encaminhado os memorandos com os resultados das operações realizadas na região;</t>
    </r>
  </si>
  <si>
    <t xml:space="preserve">Não houve envio de resultados das operações realizadas nos estados do AP, AM, GO, RR, RO, TO e AC. Apenas o estado do PA encaminhou relatório com o resultado de 2 autos de infração no valor de 15.000,00 no ano de 2015. Foram enviados 68.000,00 aos estados em 2015 e 14.000,00 em 2016, com retorno de resultados pífios.</t>
  </si>
  <si>
    <r>
      <rPr>
        <sz val="11"/>
        <rFont val="Cambria"/>
        <family val="1"/>
        <charset val="1"/>
      </rPr>
      <t xml:space="preserve">Houve restrição de recursos nos anos de 2015, 2016 e 2017 , todavia, ainda para as bases em que houve envio de recursos  não foi retornado relatório das ações. Historicamente as bases que executam a Operação tabuleiros não enviam resultados das ações, levando a crer que não há problemas ou não há ação efetiva de fiscalização com o recursos enviados. Como não há registro do envio de resultados para a maioria do recurso enviado, o envio de recursos foi condicionado ao envio de resultados das ações anteriores e à elaboração de </t>
    </r>
    <r>
      <rPr>
        <sz val="10"/>
        <rFont val="Calibri"/>
        <family val="2"/>
        <charset val="1"/>
      </rPr>
      <t xml:space="preserve">Plano Operacional detalhado com os seguintes itens: a) Contextualização; b) Objetivos gerais; c) Metas a serem alcançadas; d) Indicadores de esforços de fiscalização; e, e) Ações a serem executadas, com os sub-ítens: efetivo envolvido, procedimentos fiscalizatórios, equipamentos a serem utilizados e possíveis enquadramentos, além de relatório da operação ao fim das ações. Todavia, nenhum estado retornou esse planejamento para análise de envio de recurso. As operações de tabuleiros previstas no PNAPA para 2017 foram canceladas ainda na fase de planejamento. A decisão foi tomada visando a mudança de modo de realização da operação, em que se obtenham resultados mais eficazes durantes as ações, uma vez que nos moldes atuais não estamos conseguindo analisar a efetividade das ações.</t>
    </r>
  </si>
  <si>
    <t xml:space="preserve">Raquel Barreto</t>
  </si>
  <si>
    <t xml:space="preserve">Recomendação: o Raphael Fonseca (Ibama/PA) vai repassar a nota técnica para a articuladora da ação, como sendo um documento do PAN (através memorando). </t>
  </si>
  <si>
    <t xml:space="preserve">Luis Alfredo Freitas (RESEX Lago do Cedro/ICMBio), Ângela Midori (REBIO Abufari/ICMBio), Maria do Carmo (DEMUC/AM), Sônia Canto (IPAAM) (IPAAM/AM),Rafael Balestra (RAN/ICMBio) (RAN/ICMBio) IDENTIFICAR PONTO FOCAL DA CGPRO/ICMBio</t>
  </si>
  <si>
    <t xml:space="preserve">Na reunião, não houve retorno do articulador.</t>
  </si>
  <si>
    <t xml:space="preserve">Executar operações de fiscalização para quelônios por Unidades de Conservação</t>
  </si>
  <si>
    <t xml:space="preserve">Relatórios anuais de resultados das operações de fiscalização em Ucs</t>
  </si>
  <si>
    <t xml:space="preserve">Dionísio Pimentel Neto (SEMA/Juruti/PA), Ribamar Pinto (CPPQA/Eletrobrás/AM), Elisa Barreto (Aliança da Terra/MT), Rodrigo Custódio (Naturatins/TO), Léo Caetano (IBAMA/GO), Rafael Balestra (RAN/ICMBio) (RAN/ICMBio), Giovana Maciel (IBAMA/RR), Marilene Brazil (SEMA/AC), José Soares Neto (ECOVALE/RO), Raimundo Dima Lima (Parque Estadual Corumbiara/RO), Paulo Cesar Machado (UFAM/AM), Maria Aparecida (SOS Amazônia/AC), Ricardo Alexandre (Ibama/RO), Raoni Japiasssu (PARNA Araguaia/TO), Rubens Portal (Ibama/AP), Richard Vogt (INPA) (CEQUA/INPA/AM), Adriana Malvasio (UFT/TO)</t>
  </si>
  <si>
    <r>
      <rPr>
        <u val="single"/>
        <sz val="11"/>
        <rFont val="Calibri"/>
        <family val="2"/>
        <charset val="1"/>
      </rPr>
      <t xml:space="preserve">Na reunião</t>
    </r>
    <r>
      <rPr>
        <sz val="11"/>
        <rFont val="Calibri"/>
        <family val="2"/>
        <charset val="1"/>
      </rPr>
      <t xml:space="preserve">: foram relatadas algumas experiências (e ações) de educação ambiental, além da elaboração de um programa de educação ambiental para o Bacia do Rio Negro; o programa Pé de Picnha, programa d Médio Araguaia, Mamirauá.</t>
    </r>
  </si>
  <si>
    <t xml:space="preserve">Camila Fagundes (WCS)</t>
  </si>
  <si>
    <t xml:space="preserve">Adicionar Rafael Bernhard (UEA)</t>
  </si>
  <si>
    <t xml:space="preserve">3.4 Implementar o monitoramento das áreas de reprodução dos quelônios amazônicos, conforme Manual Técnico de Manejo Conservacionista e Monitoramento Populacional de Quelônios Amazônicos</t>
  </si>
  <si>
    <t xml:space="preserve">Roberto Lacava (Ibama/Sede) (Ibama/Sede)</t>
  </si>
  <si>
    <t xml:space="preserve">Richard Vogt (INPA) (INPA/AM), Rafael Balestra (RAN/ICMBio) (RAN/ICMBio), José Roberto de Alencar Moreira (EMBRAPA/CENARGEN/DF), membros do Comitê Técnico Permanente do PQA,  Paulo Cesar Machado (UFAM/AM), Cristiane Carneiro (UFPA), Saloma Mendes Oliveira (SEMA/Senador José Porfírio/PA)</t>
  </si>
  <si>
    <r>
      <rPr>
        <sz val="11"/>
        <rFont val="Cambria"/>
        <family val="1"/>
        <charset val="1"/>
      </rPr>
      <t xml:space="preserve">O monitoramento reprodutivo ocorreu em 2016 nos lugares em que PQA vem atuando nos últimos anos. O Ibama conseguiu voltar a atuar nas áreas de desova no Guaporé. O monitoramento populacional continuou a ocorrer no rio Crixás. Tentou-se realizá-lo no rio Javaés e no Tapajós, mas sem sucesso;</t>
    </r>
    <r>
      <rPr>
        <u val="single"/>
        <sz val="11"/>
        <color rgb="FF000000"/>
        <rFont val="Calibri"/>
        <family val="2"/>
        <charset val="1"/>
      </rPr>
      <t xml:space="preserve"> Raphael Fonseca na reunião</t>
    </r>
    <r>
      <rPr>
        <sz val="11"/>
        <color rgb="FF000000"/>
        <rFont val="Calibri"/>
        <family val="2"/>
        <charset val="1"/>
      </rPr>
      <t xml:space="preserve">: já enviou o relatório via SEI e no Sisquelônios; </t>
    </r>
    <r>
      <rPr>
        <sz val="11"/>
        <color rgb="FFFF0000"/>
        <rFont val="Calibri"/>
        <family val="2"/>
        <charset val="1"/>
      </rPr>
      <t xml:space="preserve">NA RODADA VIRTUAL: todos vão complementar com informações de locais e UCs em que ocorrem essas ações</t>
    </r>
  </si>
  <si>
    <t xml:space="preserve">Os dados do monitoramento reprodutivo estão sendo inseridos no sisquelônios.</t>
  </si>
  <si>
    <t xml:space="preserve">O maior problema enfrentado é a redução e atraso no repasse de recurso financeiro pelo governo federal. Houve um contingenciamento de recursos que ocasionou grande atraso no início das atividades do PQA em quase todos estados. O maior exemplo foi no tabuleiro de Monte Cristo, onde as atividades se iniciaram somente em setembro.</t>
  </si>
  <si>
    <t xml:space="preserve">É necessário buscar alternativas de fontes financiamento para o PQA para não depender exclusivamente de recurso federal. Também é necessário buscar alternativas jurídicas para receber esse recurso.</t>
  </si>
  <si>
    <t xml:space="preserve">Relatórios técnicos anuais preferencialmente no Sisquelônios</t>
  </si>
  <si>
    <t xml:space="preserve">Richard Vogt (INPA) (INPA/AM), Rafael Balestra (RAN/ICMBio) (RAN/ICMBio), membros do Comitê Técnico Permanente do PQA,  Paulo Cesar Machado (UFAM/AM), Cristiane Carneiro (UFPA), </t>
  </si>
  <si>
    <r>
      <rPr>
        <sz val="11"/>
        <rFont val="Cambria"/>
        <family val="1"/>
        <charset val="1"/>
      </rPr>
      <t xml:space="preserve">4. Padronização dos métodos de manejo </t>
    </r>
    <r>
      <rPr>
        <b val="true"/>
        <i val="true"/>
        <sz val="11"/>
        <color rgb="FF000000"/>
        <rFont val="Calibri"/>
        <family val="2"/>
        <charset val="1"/>
      </rPr>
      <t xml:space="preserve">in situ </t>
    </r>
    <r>
      <rPr>
        <b val="true"/>
        <sz val="11"/>
        <color rgb="FF000000"/>
        <rFont val="Calibri"/>
        <family val="2"/>
        <charset val="1"/>
      </rPr>
      <t xml:space="preserve">de espécies de quelônios amazônicos</t>
    </r>
  </si>
  <si>
    <t xml:space="preserve">Rafael Balestra (RAN/ICMBio)</t>
  </si>
  <si>
    <t xml:space="preserve">Ação finalizada. Produto gerado no prazo estabelecido.</t>
  </si>
  <si>
    <r>
      <rPr>
        <sz val="11"/>
        <rFont val="Cambria"/>
        <family val="1"/>
        <charset val="1"/>
      </rPr>
      <t xml:space="preserve">Manual técnico sobre o manejo conservacionista e monitoramento populacional de quelônios amazônicos publicado em versão digital no prazo previsto. O livro pode ser obtido em www.icmbio.gov.br/ran/publicacoes e </t>
    </r>
    <r>
      <rPr>
        <sz val="11"/>
        <color rgb="FFFF0000"/>
        <rFont val="Calibri"/>
        <family val="2"/>
        <charset val="1"/>
      </rPr>
      <t xml:space="preserve">ENDERECO DO IBAMA</t>
    </r>
  </si>
  <si>
    <t xml:space="preserve">Considerar valor para a impressão de 1000 exemplares da obra, a um custo total estimado em 36.000,00.</t>
  </si>
  <si>
    <t xml:space="preserve">Recomendação: devemos buscar parceria para a impressão (ou fontes alternativas de fincanciamento para impressão)</t>
  </si>
  <si>
    <t xml:space="preserve">Paulo Andrade (UFAM)</t>
  </si>
  <si>
    <t xml:space="preserve">Rafael Balestra (RAN/ICMBio) (RAN/ICMBio), Adriana Malvásio (UFT/TO), Camila Ferrara (WCS), Rafael Bernhard (UEA/AM),  Roberto Lacava (Ibama/Sede) (COFAU/DBFLO/IBAMA), José Roberto de Alencar Moreira (EMBRAPA/CENARGEN/DF), Richard Vogt (INPA) (INPA/AM), Ana Julia Lenz (Instituto Mamirauá), Rubens Portal (IBAMA/AP), Larissa Barreto (UFMA/MA), Paulo Henrique Oliveria (UFAM/Parintins), José Erickson (Instituto Piagaçu), Priscila Miorando (UFPA), Juarez Pezzuti (UFPA)</t>
  </si>
  <si>
    <r>
      <rPr>
        <sz val="11"/>
        <rFont val="Cambria"/>
        <family val="1"/>
        <charset val="1"/>
      </rPr>
      <t xml:space="preserve">A capacitação de diferentes instituições/atores com base no manual técnico de manejo conservacionista e monitoramento populacional de quelônios amazônicos vem sendo realizada no Amazonas e Oeste do Pará com a colaboração do Projeto Pé-de-pincha/UFAM, DEMUC/SEMA, PPQA/Eletrobras, IPÊ, WCS, INPA, IBAMA e ICMBio em áreas de conservação estaduais (RDS Uacari, RDS Igapó Açu, RDS Puranga-Conquista, Mosaico do Apuí, RDS Madeira, Resex e Floresta Canutama, APA Nhamundá e Guajuma, PAREST Rio Negro, RDS Uatumã, REBIO Uatumã, REBIO Abufari e REBIO Trombetas) e em áreas fora de UC (Parintins, Barreirinha, Careiro, Itacoatiara, Nhamundá, Barcelos, Terra Santa, Oriximiná). Além dos manuais técnicos produzidos pelo RAN-ICMBio/IBAMA, o Projeto Pé-de-pincha também produziu dois manuais baseados no protocolo RAN, para cursos de monitores de praia e gestores ambientais em 2016, que deverão ser utilizados nos próximos cursos realizados pela UFAM. O projeto Pé-de-pincha também produziu três vídeo aulas sobre o Manejo Conservacionista de praias, Monitoramento Populacional de quelônios e Educação Ambiental que serão utilizados como material didático de apoio nos próximos cursos de capacitação de monitores de praia e gestores ambientais. </t>
    </r>
    <r>
      <rPr>
        <sz val="11"/>
        <color rgb="FFFF0000"/>
        <rFont val="Calibri"/>
        <family val="2"/>
        <charset val="1"/>
      </rPr>
      <t xml:space="preserve">COMPLEMENTAR COM INFORMACOES DESSA ACAO NA RODADA VIRTUAL</t>
    </r>
  </si>
  <si>
    <r>
      <rPr>
        <sz val="11"/>
        <color rgb="FFFF0000"/>
        <rFont val="Calibri"/>
        <family val="2"/>
        <charset val="1"/>
      </rPr>
      <t xml:space="preserve">Entre 2014 e 2015 foram realizados cursos de manejo conservacionista de quelônios para monitores e gestores de Unidades de Conservação:  no PARNA Jaú/Novo Airão (ago/2014, set/2014 e ago/2015), na APA Nhamundá (set/2014), na RDS do Uatumã (ago/2014 e  set/2015), na RDS Puranga-Conquista (maio/2015, jul/2015 e out/2015), Resex Canutama (ago/2015, 86 pessoas),  e na FLONA Tefé (ago/2014, fev/2015 e mar/2015). E em comunidades dos municípios de: Parintins (set/2014 e ago/2015), Guajará (nov/2014), Maués (set/2014), Oriximiná (1 oficina, 19/12/2014, 38 pessoas, 4 h; 2 oficinas de treinamentos para 26 voluntários, 32 h em out e dez/2015 ), Terra Santa ( 1 oficina de treinamento em out/2015, 12 participantes, 6 horas), Lábrea/AM (1 Curso em 24-25/04/2015; 20h; 61 participantes: 51 Professores, 2 Gestores ambientais, 2 analistas ambientais e 6 poder executivo) e Barreirinha (set/2014). Totalizando em 2014 com a participação de 378 pessoas (10 cursos e 151 horas)  e  545 pessoas em 2015 (13 cursos/oficinas e 173 horas).</t>
    </r>
    <r>
      <rPr>
        <sz val="11"/>
        <rFont val="Calibri"/>
        <family val="2"/>
        <charset val="1"/>
      </rPr>
      <t xml:space="preserve"> -&gt;</t>
    </r>
    <r>
      <rPr>
        <b val="true"/>
        <sz val="11"/>
        <rFont val="Calibri"/>
        <family val="2"/>
        <charset val="1"/>
      </rPr>
      <t xml:space="preserve">Inserir na monitoria 1; </t>
    </r>
    <r>
      <rPr>
        <sz val="11"/>
        <rFont val="Calibri"/>
        <family val="2"/>
        <charset val="1"/>
      </rPr>
      <t xml:space="preserve">Em 2016 foram realizados cursos e oficinas em Parintins (comunidade da Sabina, dia 23/04/2016, para 46 pessoas, 4 h; e com as comunidades de Parintinzinho, Murituba, Valéria, Parananema, Juruá e  Macurani em ago/2016, 16 h, com 26 participantes); Barreirinha (comunidade do Piraí e Ariaú ,12 e 19/3/16, 4 h, 60 pessoas; e  oficina no Piraí de 17-25/03/2017, 78 participantes, 8 horas); em Oriximiná (dia 19/3/16, para 29 p., 3h); Manaus (ago-set/2016, 23 voluntários, 20h teóricas e 60 h práticas; out-dez/2016, 7 participantes, 60h teórico-práticas); Careiro (Mamori, out/2016, 212 pessoas, 7 horas ). E cursos para monitores e gestores nas seguintes unidades de conservação: RDS Puranga-Conquista (para 7 comunidades, em 4-6/8/2016, para 35 participantes, 16 horas); Curso para monitores e gestores do PARNA Jaú/PAREST Rio Negro/REsex Unini/RDS Rio Negro (23-25/ago/2016, 70 participantes, 16 h); Mosaico do Apuí (set/2016, 12 participantes, 8 h), curso para monitores na RDS Uatumã (out/2016, 30 participantes, 16 h). </t>
    </r>
    <r>
      <rPr>
        <b val="true"/>
        <sz val="11"/>
        <rFont val="Calibri"/>
        <family val="2"/>
        <charset val="1"/>
      </rPr>
      <t xml:space="preserve">Totalizando de 2016 a abril de 2017 , 12 cursos/oficinas (222 h) com 416 participantes. De 2014 a abril de 2017, foram realizados 35 cursos/oficinas com 1339 participantes só no Amazonas e Oeste do Pará. </t>
    </r>
    <r>
      <rPr>
        <sz val="11"/>
        <rFont val="Calibri"/>
        <family val="2"/>
        <charset val="1"/>
      </rPr>
      <t xml:space="preserve">Além dos manuais sobre manejo conservacionista do RAN (</t>
    </r>
    <r>
      <rPr>
        <sz val="10"/>
        <rFont val="Calibri"/>
        <family val="2"/>
        <charset val="1"/>
      </rPr>
      <t xml:space="preserve">Manejo conservacionista e monitoramento populacional de quelônios amazônicos / Rafael Antônio Machado Balestra, Organizador. Brasília: Ibama,2016.136 p. ISBN 978-85-7300-381-9</t>
    </r>
    <r>
      <rPr>
        <sz val="11"/>
        <rFont val="Calibri"/>
        <family val="2"/>
        <charset val="1"/>
      </rPr>
      <t xml:space="preserve">) e o artigo sobre Monitoramento populacional de quelônios (</t>
    </r>
    <r>
      <rPr>
        <i val="true"/>
        <sz val="10"/>
        <rFont val="Calibri"/>
        <family val="2"/>
        <charset val="1"/>
      </rPr>
      <t xml:space="preserve">Rafael Antônio Machado Balestra et al. 2016.Roteiro para Inventários e Monitoramentos de Quelônios Continentais. Biodiversidade Brasileira, 6(1): 114-152, </t>
    </r>
    <r>
      <rPr>
        <sz val="10"/>
        <rFont val="Calibri"/>
        <family val="2"/>
        <charset val="1"/>
      </rPr>
      <t xml:space="preserve">2016)</t>
    </r>
    <r>
      <rPr>
        <sz val="11"/>
        <rFont val="Calibri"/>
        <family val="2"/>
        <charset val="1"/>
      </rPr>
      <t xml:space="preserve">, em 2016 foram impressos 2 mil exemplares de dois manuais com o protocolo de manejo comunitário desenvolvido pelo Projeto Pé-de-pincha/UFAM no Amazonas e Oeste do Pará:  Manual 1:</t>
    </r>
    <r>
      <rPr>
        <sz val="10"/>
        <rFont val="Arial"/>
        <family val="2"/>
        <charset val="1"/>
      </rPr>
      <t xml:space="preserve"> Andrade, P.C.M. et al. 2016. Manual 1: Projeto Pé-de-pincha: Técnicas de conservação e manejo de quelônios – Manual do Monitor de Praia. Livro de 117 páginas/ Vol.1/– ISBN 978-85-9510-008-4 </t>
    </r>
    <r>
      <rPr>
        <sz val="11"/>
        <rFont val="Calibri"/>
        <family val="2"/>
        <charset val="1"/>
      </rPr>
      <t xml:space="preserve">Manual 2: </t>
    </r>
    <r>
      <rPr>
        <sz val="10"/>
        <rFont val="Arial"/>
        <family val="2"/>
        <charset val="1"/>
      </rPr>
      <t xml:space="preserve">Andrade, P.C.M. et al. 2016. Manual 2: Projeto Pé-de-pincha: Técnicas de conservação e manejo de quelônios – Manual dos Gestores. Livro de 152 páginas/ Vol.2/– ISBN 978-85-9510-009-1.</t>
    </r>
  </si>
  <si>
    <t xml:space="preserve">Mais cursos poderiam ter sido realizados, em especial com gestores de unidades de conservação. Infelizmente, em 2016, o Projeto Pé-de-pincha/UFAM ficou sem patrocínio e, não tivemos recursos para desenvolver mais atividades do que as que foram realizadas. Não recebemos informações sobre se houve realização de algum curso em 2016 nos outros estados da Amazônia. </t>
  </si>
  <si>
    <t xml:space="preserve">Paulo Andrade (UFAM), Paulo Henrique Guimarães, José Ribamar da Silva, Liriann Chrisley</t>
  </si>
  <si>
    <t xml:space="preserve">Seria importante que o próprio PAN, através do IBAMA/RAN-ICMBio, organizasse pelo menos um evento de capacitação de gestores ambientais antes do término do PAN. Como articuladores poderemos apoiar a ação no Amazonas. Sugerimos que seja realizada em uma UC que já tenha o trabalho com quelônios e seja o mais próxima possível de uma cidade com acesso aéreo. A vila da UHE Balbina, possui o Centro de Pesquisa e Proteção de Quelônios Aquáticos (CPPQA) e possui infraestrutura para realização do curso, além de instalações e animais para prática. Também possui comunidades próximas que fazem a proteção conservacionista de quelônios. Outros eventos e oficinas de capacitação sobre quelônios já foram realizados lá. </t>
  </si>
  <si>
    <t xml:space="preserve">Não é necessário, o articulador tem conseguido realizar a atividade através do projeto da UFAM ou das parcerias com os órgãos ambientais locais (federais, estaduais e municipais) e com outros grupos, articulando e executando a capacitação, bem como reunindo as informações em todo Amazonas e no Oeste do Pará. Existe a necessidade de que os outros membros da ação, informem ao articulador se estão ocorrendo cursos em outros estados.</t>
  </si>
  <si>
    <t xml:space="preserve">Temos muita informação que vem dos colaboradores situados no Amazonas e Oeste do Pará (Juruti, Terra Santa e Oriximiná), e temos colaboradores do Tocantins (Adriana Malvásio, UFT/TO), do Amapá (Rubens Portal, IBAMA/AP) e do Maranhão (Larissa Barreto,UFMA/MA) e do PQA IBAMA (Roberto Lacava (Ibama/Sede)-COFAU/DBFLO/IBAMA). Precisamos de colaboradores que nos informem sobre se está havendo capacitação em Rondônia, Acre, Roraima e no Leste do Pará. </t>
  </si>
  <si>
    <r>
      <rPr>
        <sz val="11"/>
        <rFont val="Cambria"/>
        <family val="1"/>
        <charset val="1"/>
      </rPr>
      <t xml:space="preserve">4.3 Normatizar os métodos de manejo </t>
    </r>
    <r>
      <rPr>
        <i val="true"/>
        <sz val="11"/>
        <color rgb="FF000000"/>
        <rFont val="Calibri"/>
        <family val="2"/>
        <charset val="1"/>
      </rPr>
      <t xml:space="preserve">in situ </t>
    </r>
    <r>
      <rPr>
        <sz val="11"/>
        <color rgb="FF000000"/>
        <rFont val="Calibri"/>
        <family val="2"/>
        <charset val="1"/>
      </rPr>
      <t xml:space="preserve">previstos no manual técnico de manejo conservacionista e monitoramento populacional de quelônios amazônicos</t>
    </r>
  </si>
  <si>
    <t xml:space="preserve">Será encaminhado um memorando circular ao invés de uma norma</t>
  </si>
  <si>
    <t xml:space="preserve">Minuta de memorando circular.</t>
  </si>
  <si>
    <t xml:space="preserve">Os gestores da DBFLO não apoiaram a publicação de uma normativa. Porém, entendo que a ação foi executada e seu objetivo cumprido. O memorando circular ainda não foi assinado pela diretora.</t>
  </si>
  <si>
    <r>
      <rPr>
        <sz val="11"/>
        <rFont val="Cambria"/>
        <family val="1"/>
        <charset val="1"/>
      </rPr>
      <t xml:space="preserve">Padronizar os métodos de manejo </t>
    </r>
    <r>
      <rPr>
        <i val="true"/>
        <sz val="11"/>
        <color rgb="FF000000"/>
        <rFont val="Calibri"/>
        <family val="2"/>
        <charset val="1"/>
      </rPr>
      <t xml:space="preserve">in situ </t>
    </r>
    <r>
      <rPr>
        <sz val="11"/>
        <color rgb="FF000000"/>
        <rFont val="Calibri"/>
        <family val="2"/>
        <charset val="1"/>
      </rPr>
      <t xml:space="preserve">previstos no manual técnico de manejo conservacionista e monitoramento populacional de quelônios amazônicos</t>
    </r>
  </si>
  <si>
    <t xml:space="preserve">Deliberação pelo Comitê Técnico Permanente do PQA e Minuta de memorando circular.</t>
  </si>
  <si>
    <t xml:space="preserve">Rafael Balestra (RAN/ICMBio) (RAN/ICMBio), Roberto Lacava (Ibama/Sede) (COFAU/DBFLO/IBAMA), Marilene Brazil (SEMA/AC), Sônia Canto (IPAAM) (IPAAM/AM), Rafael Bernhard (UEA/AM), Leo Caetano (Ibama) (IBAMA/GO), Richard Vogt (INPA) (INPA/AM), Paulo Andrade (UFAM) (UFAM/AM), Jackson Pantoja (IFAM) (IFAM/AM), Camila Ferrara (WCS), Adriana Malvasio (UFT/TO), Soraya Alves (SEMA/PA), Maria do Carmo G. Pereira (DEMUC/AM), Rodrigo Custódio (Naturatins/TO), Larissa Barreto (UFMA/MA), Maria Aparecida de Oliveira A. Lopes (SOS Amazônia), Priscila Miorando (UFPA)</t>
  </si>
  <si>
    <r>
      <rPr>
        <sz val="11"/>
        <rFont val="Cambria"/>
        <family val="1"/>
        <charset val="1"/>
      </rPr>
      <t xml:space="preserve">A ação ainda não se iniciou. </t>
    </r>
    <r>
      <rPr>
        <u val="single"/>
        <sz val="11"/>
        <color rgb="FF000000"/>
        <rFont val="Calibri"/>
        <family val="2"/>
        <charset val="1"/>
      </rPr>
      <t xml:space="preserve">Richard na reunião:</t>
    </r>
    <r>
      <rPr>
        <sz val="11"/>
        <color rgb="FF000000"/>
        <rFont val="Calibri"/>
        <family val="2"/>
        <charset val="1"/>
      </rPr>
      <t xml:space="preserve"> em agosto de 2017, sugeriu que será realizado no workshop para discutir o primeiro encontro.</t>
    </r>
  </si>
  <si>
    <t xml:space="preserve">Richard Vogt (INPA) (INPA)</t>
  </si>
  <si>
    <t xml:space="preserve">Rafael Balestra (RAN/ICMBio) (RAN/ICMBio), Roberto Lacava (Ibama/Sede) (COFAU/DBFLO/IBAMA), Sônia Canto (IPAAM) (IPAAM/AM), Rafael Bernhard (UEA/AM), Leo Caetano (Ibama) (IBAMA/GO), Richard Vogt (INPA) (INPA/AM), Paulo Andrade (UFAM) (UFAM/AM), Jackson Pantoja (IFAM) (IFAM/AM), Camila Ferrara (WCS), Adriana Malvasio (UFT/TO), Soraya Alves (SEMA/PA), Maria do Carmo G. Pereira (CEMUC/AM), Rodrigo Custódio (Naturatins/TO), Larissa Barreto (UFMA/MA), Maria Aparecida de Oliveira A. Lopes (SOS Amazônia), executores estaduais do PQA, Priscila Miorando (UFPA)</t>
  </si>
  <si>
    <t xml:space="preserve">Em 2014, a CGFAP/DBFlo/Ibama, através da Coordenação do PQA, fomentou um projeto de capacitação no uso operacional do SisQuelônios para os técnicos responsáveis pela gerência e execução do Programa em suas unidades descentralizadas (Estados). Na última consulta realizada no banco de dados do sistema, em  novembro de 2016, constatou-se que apenas a Unidade Executora do PQA da sub-regional de Santarém/PA está efetivamente alcançando a meta de atualização do banco de dados do sistema, no entanto, há um esforço da própria coordenação do PQA, apesar da sua sobrecarga de atribuições, em realizar registros de dados no sistema, principalmente referentes às unidades executoras de Goiás, Amapá e Amazonas. Verificou-se que a coordenação do PQA tem obtido os dados de manejo realizado em suas bases executoras, mesmo que em alguns casos de forma consolidada em planilhas, uma vez que em outubro de 2016, na ocasião da avaliação do estado de conservação dos quelônios continentais realizada pelo RAN/ICMBio, não sendo possível obter de séries históricas dos últimos 10 anos via SisQuelônios referentes às espécies alvo do PAN, a coordenação do PQA prontamente enviou ao GT Quelônios do RAN os dados de interesse em planilha Excel.</t>
  </si>
  <si>
    <t xml:space="preserve">Sistema de gestão da informação em plataforma web relativa aos projetos e programas de conservação, incluindo o manejo reprodutivo, e monitoramento de populações de espécies de quelônios amazônicos, contendo séries históricas de dados por unidades operacionais (ou executoras) ainda incompletas em sua maioria. O sistema, recentemente, também enfrenta problemas operacionais pelas razões descritas no item a seguir, o que o torna inoperante no presente.</t>
  </si>
  <si>
    <r>
      <rPr>
        <sz val="11"/>
        <rFont val="Cambria"/>
        <family val="1"/>
        <charset val="1"/>
      </rPr>
      <t xml:space="preserve">O SisQuelônios recentemente, após a abrupta e não planejada migração de dados hospedados no Ibama e no ICMBio para o MMA, ou seja, da Embratel para o Serpro,  segundo os usuários, tem apresentado problemas nos registros de dados nos formulários eletrônicos, geração de relatórios e consolidação de banco de dados. </t>
    </r>
    <r>
      <rPr>
        <sz val="11"/>
        <rFont val="Calibri"/>
        <family val="2"/>
        <charset val="1"/>
      </rPr>
      <t xml:space="preserve">om a drástica redução dos contratos de TI do ICMBio e riorização dos poucos remanescentes para o Sisbio, não há ponto focal ou responsável no RAN, ou em outra instância, para tratar de qualquer assunto relacionado à manutenção e aprimoramentos corretivos ou evolutivos do sistema, ou seja, o sistema está sem interlocutor ou responsável quanto aos aspectos técnico de TI (programação/gestão de sistema) no âmbito do ICMBio, tanto na COTEC, quanto na COINF/DIBIO. No presente não é possível, ou não é conhecido os trâmites e responsáveis, para a vinculação de novos usuários ao sistema, muito embora essas demandas eventualmente ocorram. Com base nesses fatos, dada a falta de governança do GT Quelônios do RAN quanto a solução desses problemas e a falta de parceria no RAN para dividir o ônus e somar responsabilidades quanto à gestão do SisQuelônios, toda ordem de demandas relacionadas ao sistema são encaminhadas para a Coordenação do RAN.</t>
    </r>
  </si>
  <si>
    <t xml:space="preserve">É necessário a contratação no âmbito do ICMBio de um especialista em TI para fazer a reconstrução do SisQuelônios em software livre, atendendo os demais aspectos técnicos normatizados pela COTEC/ICMBio, além de promover a manutenção corretiva e evolutiva do sistema. Tão logo o sistema volte a funcionar plenamente, será necessário que o PQA se esforce para atualizar suas séries históricas de dados, além de manter rotineiramente as informações atualizadas por estação reprodutiva ou expedições de monitoramento populacionais.</t>
  </si>
  <si>
    <t xml:space="preserve">Prever custo de contratação de especialista em TI pela vigência do PAN.</t>
  </si>
  <si>
    <r>
      <rPr>
        <sz val="11"/>
        <rFont val="Cambria"/>
        <family val="1"/>
        <charset val="1"/>
      </rPr>
      <t xml:space="preserve">Recomendação 1: contratação de um tecnico em TI para trabalhar na manutencao e evolucao do SISQUELONIOS; recomendação 2: definir um ponto focal no ambito do IBAMA para promover a manutencao e implementacao do sistema; </t>
    </r>
    <r>
      <rPr>
        <sz val="11"/>
        <color rgb="FFFF0000"/>
        <rFont val="Calibri"/>
        <family val="2"/>
        <charset val="1"/>
      </rPr>
      <t xml:space="preserve">Recomendacao 3:  resguardar as informacoes contidas no sistema em planilhas ou relatorios gerenciais;</t>
    </r>
  </si>
  <si>
    <t xml:space="preserve">Jackson Pantoja (IFAM) (IFAM/AM),  Juarez Pezzuti (UFPA/PA), Adriana Malvasio (UFT/TO), Maressa Girão do Amaral (CR2/ICMBio), Ana Julia Lenz (Instituto Mamirauá), Paulo Henrique de Oliveira (UFAM/Parintins/AM), Raoni Japiassu Merisse (PARNA Araguaia/ICMBio/TO), Rubens Portal (IBAMA/AP),  Ricardo Alexandre M. de Melo (IBAMA/RO), Raimundo Cruz (IBAMA/RR), Paulo Andrade (UFAM) (UFAM/AM),INDICAR REPRESENTANTE DA CR1</t>
  </si>
  <si>
    <t xml:space="preserve">Foi dado início à coleta de dados, de informações pertinentes ao assunto do que trata o objetivo 04, porém, não houve continuidade. Virgínia na reunião: os protocolos estão em fase de implementacao no mosaico do baixo rio negro, que será incorporado no monitoramento aquatico do icmbio. Paulo Andrade (UFAM) na reunião: </t>
  </si>
  <si>
    <t xml:space="preserve">Dados relativos ao monitoramento de quelônios nos últimos 20 anos, nas áreas de abrangência da RDS Uatumã, da Reserva Biológica do Uatumã e, de áreas de atuação do Projeto pé de pincha, principalmente, do Noroeste do Estado do Pará.</t>
  </si>
  <si>
    <t xml:space="preserve">Falha na articulação. Os contatos com os demais autores que se propuseram a colaborar, não fluíram. Por mais que tenha sido tentado, não houve retorno. Os autores desse grupo não se articularam, inclusive EU.</t>
  </si>
  <si>
    <t xml:space="preserve">José Ribamar da Silva Pinto</t>
  </si>
  <si>
    <t xml:space="preserve">Que o grupo faça um esforço em se articular para dar andamento, continuidade nesse importante empreitada.</t>
  </si>
  <si>
    <t xml:space="preserve">Protocolos implementados e respectivos resultados consolidados</t>
  </si>
  <si>
    <t xml:space="preserve">Priscila Miorando (UFOPA)</t>
  </si>
  <si>
    <t xml:space="preserve">Rosi Batista (RESEX Médio Juruá/ICMBio/AM), Gilberto Olavo (DEMUC/AM), Camila Ferrara (WCS), Maria do Carmo G. Pereira (DEMUC/AM), Sônia Canto (IPAAM) (IPAAM/AM), Jackson Pantoja (IFAM) (IFAM/AM), Adriana Malvásio (UFT/TO), Maressa Girão do Amaral (CR2/ICMBio), Marcelo Raseira (CEPAM/ICMBio), José Erickson (Instituto Piagaçu -IPI),Juarez Pezzuti (UFPA), Priscila Miorando (UFPA)</t>
  </si>
  <si>
    <r>
      <rPr>
        <u val="single"/>
        <sz val="11"/>
        <color rgb="FF000000"/>
        <rFont val="Calibri"/>
        <family val="2"/>
        <charset val="1"/>
      </rPr>
      <t xml:space="preserve">Adriana na reunião:</t>
    </r>
    <r>
      <rPr>
        <sz val="11"/>
        <color rgb="FF000000"/>
        <rFont val="Calibri"/>
        <family val="2"/>
        <charset val="1"/>
      </rPr>
      <t xml:space="preserve"> fará levantamento de informações de sistemas em implementação na TI Xambioá; </t>
    </r>
    <r>
      <rPr>
        <u val="single"/>
        <sz val="11"/>
        <color rgb="FF000000"/>
        <rFont val="Calibri"/>
        <family val="2"/>
        <charset val="1"/>
      </rPr>
      <t xml:space="preserve">Reunião: </t>
    </r>
    <r>
      <rPr>
        <sz val="11"/>
        <color rgb="FFFF0000"/>
        <rFont val="Calibri"/>
        <family val="2"/>
        <charset val="1"/>
      </rPr>
      <t xml:space="preserve">consultar o pessoal da Piagaçu</t>
    </r>
    <r>
      <rPr>
        <sz val="11"/>
        <color rgb="FF000000"/>
        <rFont val="Calibri"/>
        <family val="2"/>
        <charset val="1"/>
      </rPr>
      <t xml:space="preserve">; </t>
    </r>
    <r>
      <rPr>
        <u val="single"/>
        <sz val="11"/>
        <color rgb="FF000000"/>
        <rFont val="Calibri"/>
        <family val="2"/>
        <charset val="1"/>
      </rPr>
      <t xml:space="preserve">Roberto na reunião:</t>
    </r>
    <r>
      <rPr>
        <sz val="11"/>
        <color rgb="FF000000"/>
        <rFont val="Calibri"/>
        <family val="2"/>
        <charset val="1"/>
      </rPr>
      <t xml:space="preserve"> foi aprovado um projeto para o FUNBIO de manejo comunitario de ovos no Monte Cristo (PA), com foco nos ninhos com risco de alagamento e os ovos escavados por outras fêmeas durante a desova - aguarda a liberação do recurso; Já existe material bibliográfico produzido pelo articulador sobre a experiência de manejo comunitário durante 18 anos pelo Programa Pé-de-pincha/UFAM (*), relatando a experiência de manejo comunitário de quelônios. Para dar continuidade a avaliação destes sistemas experimentais de manejo in situ, seria necessário a implantação de uma experiência de manejo preferencialmente, em uma unidade de conservação onde as populações de quelônios possuem dados de monitoramento populacional (estrutura e dinâmica) e onde haja informações sobre os dados de consumo e captura. A unidade prevista para a experiência/área piloto desta ação é a Resex Médio Juruá/RDS Uacari. Existe todo interesse do Conselho Gestor dessas unidades de uso para que seja realizado o experimento com uso e extração sustentável (ovos, filhotes ou cotas de adultos??? ainda não definido), também existe o mesmo interesse das comunidades e monitores locais e do própria SEMA do Amazonas. Entretanto, o experimento ainda não teve início, principalmente, por falta de apoio e recursos para sua implementação naquela UC. </t>
    </r>
    <r>
      <rPr>
        <sz val="11"/>
        <rFont val="Calibri"/>
        <family val="2"/>
        <charset val="1"/>
      </rPr>
      <t xml:space="preserve">(*) Bibliografia disponível sobre o tema escrita pelo articulador da ação: </t>
    </r>
    <r>
      <rPr>
        <sz val="10"/>
        <rFont val="Calibri"/>
        <family val="2"/>
        <charset val="1"/>
      </rPr>
      <t xml:space="preserve">Andrade, P.C.M. 2016. Manejo participativo de quelônios por comunidades na Amazônia. In: Olhares cruzados sobre as relacoes entre seres humanos e animais silvestres na Amazonia (Brasil, Guiana Francesa). / Organizacao de Guillaume Marchand e Felipe Vander Velden. – Manaus: EDUA,2016.305 p. ANDRADE, P. C. M., ALMEIDA JUNIOR, C. D., AZEVEDO, S. H. S., DUARTE, J. A.  M., NASCIMENTO,A. C. O.5. Herpetofauna : Crocodilianos e Quelônios In: Unidades de Conservação do Amazonas no Interflúvio Purus-Madeira: Diagnóstico Biológico.1 ed.Manaus : Editora da Universidade Federal do Amazonas -EDUA, 2015, v.1, p. 149-191. ANDRADE, P. C. M., ALMEIDA JUNIOR, C. D., AZEVEDO, S. H. S., DUARTE, J. A. M., NASCIMENTO,A. C. O. 8.O programa PROBUC componente quelônios In: Unidades de Conservação do Amazonas no Interflúvio Purus-Madeira: Instrumento de Gestão Participativa.1 ed.Manaus : Editora da Universidade Federal do Amazonas - EDUA, 2015, v.3, p. 153-186. ANDRADE, P. C. M. 2012. Manejo Comunitário de Quelônios no Médio Amazonas e Juruá PROJETO PÉ-DE-PINCHA. Manaus :Gráfica Moderna, 2012, v.1. p.756;</t>
    </r>
  </si>
  <si>
    <r>
      <rPr>
        <sz val="11"/>
        <rFont val="Cambria"/>
        <family val="1"/>
        <charset val="1"/>
      </rPr>
      <t xml:space="preserve">Já existe material bibliográfico descrevendo o protocolo de manejo comunitário desenvolvido pelo Projeto Pé-de-pincha e pelo PROBUC Quelônios no Amazonas. Em 2015, o articulador dessa ação apresentou tese relacionada ao tema manejo comunitário de quelônios com dados da eficiência dos sistemas de proteção, dados sobre estrutura e abundância da população de quelônios na Resex Médio Juruá e avaliação da sustentabilidade do manejo ex-situ nas áreas trabalhadas pelo Projeto Pé-de-pincha no Amazonas e Oeste do Pará.  Em 2016 o articulador participou da elaboração do artigo:</t>
    </r>
    <r>
      <rPr>
        <sz val="11"/>
        <rFont val="Arial"/>
        <family val="2"/>
        <charset val="1"/>
      </rPr>
      <t xml:space="preserve"> </t>
    </r>
    <r>
      <rPr>
        <i val="true"/>
        <sz val="11"/>
        <rFont val="Calibri"/>
        <family val="2"/>
        <charset val="1"/>
      </rPr>
      <t xml:space="preserve">Campos-Silva,J.V.; Carlos A. Peres, Joseph E. Hawes &amp; Paulo C. M. Andrade. 2016. Unintended multi-species co-benefits of community-based fluvial beach protection in lowland Amazonia</t>
    </r>
    <r>
      <rPr>
        <b val="true"/>
        <i val="true"/>
        <sz val="11"/>
        <rFont val="Calibri"/>
        <family val="2"/>
        <charset val="1"/>
      </rPr>
      <t xml:space="preserve"> (no prelo). </t>
    </r>
    <r>
      <rPr>
        <b val="true"/>
        <sz val="11"/>
        <rFont val="Calibri"/>
        <family val="2"/>
        <charset val="1"/>
      </rPr>
      <t xml:space="preserve">Onde avalia a eficiência do trabalho de proteção comunitária realizada no Médio Juruá. </t>
    </r>
    <r>
      <rPr>
        <sz val="11"/>
        <rFont val="Calibri"/>
        <family val="2"/>
        <charset val="1"/>
      </rPr>
      <t xml:space="preserve">Foi realizada em setembro de  2014, reunião na Resex Médio Juruá para discutir com as comunidades uma proposta de manejo, com a participação de 30 pessoas. Em 2016, foi reativado o Grupo de Trabalho de Quelônios na Secretaria Estadual de Meio Ambiente do Amazonas, este grupo elaborou uma minuta de Resolução proposta ao Conselho Estadual de Meio Ambiente do Amazonas (CEMAAM), onde são definidas as áreas prioritárias para Conservação de quelônios no Estado. Esta minuta foi apresentada no CEMAAM e deverá ser votada até maio de 2017. Nela está prevista a possibilidade de áreas experimentais de manejo comunitário em UCs Estaduais com mais de 10 anos de proteção. Ainda em 2016, o articulador dessa ação participou de uma oficina na Fundação Amazônia Sustentável (FAZ) que manifestou o interesse de apoiar um experimento de uso na RDS do Uacari. Deve lançar edital até maio de 2017 e abrir novos fóruns de discussão.</t>
    </r>
  </si>
  <si>
    <t xml:space="preserve">O principal problema para continuidade das ações de avaliação de um protocolo de manejo in situ na Resex Médio Juruá/RDS Uacari foi a falta de recursos durante os anos de 2015 e 2016 tanto por parte do Governo Federal como pelo Governo do Amazonas.</t>
  </si>
  <si>
    <t xml:space="preserve">Definir em reunião do comitê do PAN pelo menos duas unidades de conservação federal para implantação e monitoramento de áreas piloto de manejo. Assim que definir, imediatamente expedir Licença de Pesquisa para as instituições que desenvolverão o experimento. Essa licença deverá conter a autorização legal para a venda experimental dos produtos gerados no manejo.</t>
  </si>
  <si>
    <t xml:space="preserve">Avaliar e implementar sistemas comunitários experimentais de manejo sustentável</t>
  </si>
  <si>
    <t xml:space="preserve">Resultados dos experimentos</t>
  </si>
  <si>
    <r>
      <rPr>
        <sz val="11"/>
        <rFont val="Cambria"/>
        <family val="1"/>
        <charset val="1"/>
      </rPr>
      <t xml:space="preserve">5. Revisão e aprimoramento dos métodos de manejo </t>
    </r>
    <r>
      <rPr>
        <b val="true"/>
        <i val="true"/>
        <sz val="11"/>
        <color rgb="FF000000"/>
        <rFont val="Calibri"/>
        <family val="2"/>
        <charset val="1"/>
      </rPr>
      <t xml:space="preserve">ex situ </t>
    </r>
    <r>
      <rPr>
        <b val="true"/>
        <sz val="11"/>
        <color rgb="FF000000"/>
        <rFont val="Calibri"/>
        <family val="2"/>
        <charset val="1"/>
      </rPr>
      <t xml:space="preserve">de espécies de quelônios amazônicos</t>
    </r>
  </si>
  <si>
    <t xml:space="preserve">Rosi Batista (RESEX Médio Juruá/ICMBio/AM), Gilberto Olavo (DEMUC/AM), Camila Ferrara (WCS), Maria do Carmo G. Pereira (DEMUC/AM), Sônia Canto (IPAAM) (IPAAM/AM), Jackson Pantoja (IFAM) (IFAM/AM), Adriana Malvasio (UFT/TO), Maressa Girão do Amaral (CR2), Marcelo Raseira (CEPAM/ICMBio)</t>
  </si>
  <si>
    <r>
      <rPr>
        <u val="single"/>
        <sz val="11"/>
        <color rgb="FF000000"/>
        <rFont val="Calibri"/>
        <family val="2"/>
        <charset val="1"/>
      </rPr>
      <t xml:space="preserve">Na reunião</t>
    </r>
    <r>
      <rPr>
        <sz val="11"/>
        <color rgb="FF000000"/>
        <rFont val="Calibri"/>
        <family val="2"/>
        <charset val="1"/>
      </rPr>
      <t xml:space="preserve">, foi relatado que há uma iniciativa de um sistema implantado no Acre (Terra Inndígena Ashaninka - </t>
    </r>
    <r>
      <rPr>
        <sz val="11"/>
        <color rgb="FFFF0000"/>
        <rFont val="Calibri"/>
        <family val="2"/>
        <charset val="1"/>
      </rPr>
      <t xml:space="preserve">Paulo confirmar</t>
    </r>
    <r>
      <rPr>
        <sz val="11"/>
        <color rgb="FF000000"/>
        <rFont val="Calibri"/>
        <family val="2"/>
        <charset val="1"/>
      </rPr>
      <t xml:space="preserve">)</t>
    </r>
    <r>
      <rPr>
        <u val="single"/>
        <sz val="11"/>
        <color rgb="FF000000"/>
        <rFont val="Calibri"/>
        <family val="2"/>
        <charset val="1"/>
      </rPr>
      <t xml:space="preserve">Adriana na reunião:</t>
    </r>
    <r>
      <rPr>
        <sz val="11"/>
        <color rgb="FF000000"/>
        <rFont val="Calibri"/>
        <family val="2"/>
        <charset val="1"/>
      </rPr>
      <t xml:space="preserve"> tem um sistema implantado na Terra Indígina Xambioá</t>
    </r>
    <r>
      <rPr>
        <sz val="11"/>
        <color rgb="FFFF0000"/>
        <rFont val="Calibri"/>
        <family val="2"/>
        <charset val="1"/>
      </rPr>
      <t xml:space="preserve"> (Adriana vai consultar se ainda ocorre)</t>
    </r>
    <r>
      <rPr>
        <sz val="11"/>
        <color rgb="FF000000"/>
        <rFont val="Calibri"/>
        <family val="2"/>
        <charset val="1"/>
      </rPr>
      <t xml:space="preserve">; Paulo na reunião: relatou que há uma iniciativa sendo implementada na região Benjamin Constant em uma Terra Indígena </t>
    </r>
    <r>
      <rPr>
        <sz val="11"/>
        <color rgb="FFFF0000"/>
        <rFont val="Calibri"/>
        <family val="2"/>
        <charset val="1"/>
      </rPr>
      <t xml:space="preserve">(Paulo vai confirmar)</t>
    </r>
    <r>
      <rPr>
        <sz val="11"/>
        <color rgb="FF000000"/>
        <rFont val="Calibri"/>
        <family val="2"/>
        <charset val="1"/>
      </rPr>
      <t xml:space="preserve">; Já existe material bibliográfico produzido pelo articulador sobre a experiência de manejo comunitário durante 18 anos pelo Programa Pé-de-pincha/UFAM, relatando a experiência de criação comunitária de quelônios como iniciativa promissora do Provárzea/IBAMA entre 2004 e 2007 (**). Para dar continuidade a avaliação destes sistemas experimentais de criação comunitária, foi implantada uma unidade demonstrativa na Resex Médio Juruá/RDS Uacari em 2015. </t>
    </r>
  </si>
  <si>
    <r>
      <rPr>
        <sz val="11"/>
        <rFont val="Cambria"/>
        <family val="1"/>
        <charset val="1"/>
      </rPr>
      <t xml:space="preserve">Levantamento bibliográfico sobre o tema; tese de doutorado concluída sobre o tema em junho de 2015; uma unidade experimental instalada em 2015, mantida até 2016, com 356 exemplares de </t>
    </r>
    <r>
      <rPr>
        <i val="true"/>
        <sz val="11"/>
        <rFont val="Calibri"/>
        <family val="2"/>
        <charset val="1"/>
      </rPr>
      <t xml:space="preserve">Podocnemis expansa</t>
    </r>
    <r>
      <rPr>
        <sz val="11"/>
        <rFont val="Calibri"/>
        <family val="2"/>
        <charset val="1"/>
      </rPr>
      <t xml:space="preserve"> todos com microchip criados em sistema de gaiola. Dados já coletados, tabulados e analisados. Foram editados e impressos mais dois manuais com o protocolo básico do manejo comunitário (2.000 exemplares). (**) Bibliografia disponível sobre criação de quelônios escrita pelo articulador dessa ação: </t>
    </r>
    <r>
      <rPr>
        <sz val="10"/>
        <rFont val="Calibri"/>
        <family val="2"/>
        <charset val="1"/>
      </rPr>
      <t xml:space="preserve">ANDRADE, P. C. M. 2012. Manejo Comunitário de Quelônios no Médio Amazonas e Juruá PROJETO PÉ-DE-PINCHA. Manaus :Gráfica Moderna, 2012, v.1. p.756. ANDRADE, P. C. M. 2008.Criação e Manejo de Quelônios no Estado do Amazonas. Manaus : , 2008, v.1. p.593.</t>
    </r>
  </si>
  <si>
    <t xml:space="preserve">O principal problema para continuidade das ações de implementação de unidades experimentais foi a falta de recursos durante todo ano de 2015 e 2016.</t>
  </si>
  <si>
    <t xml:space="preserve">Definir em reunião do comitê do PAN pelo menos uma unidade de conservação federal para implantação e monitoramento das unidades experimentais de manejo.</t>
  </si>
  <si>
    <t xml:space="preserve">Não é necessário, mas caso o comitê do PAN ache conveniente, sugiro que faça imediatamente a nova indicação durante a oficina de maio de 2017.</t>
  </si>
  <si>
    <t xml:space="preserve">Necessário revisar e dimensionar de acordo com as unidades de implantação</t>
  </si>
  <si>
    <t xml:space="preserve">Que os representantes do IBAMA e ICMBio no PAN, busquem articular pelo Ministério do Meio Ambiente, o apoio financeiro e a autorização legal para a execução dessa ação.</t>
  </si>
  <si>
    <t xml:space="preserve">Quelonicultores, Richard Vogt (INPA) (INPA/AM), Adriana Malvásio (UFT/TO), Paulo Andrade (UFAM) (UFAM/AM), Jackson Pantoja (IFAM) (IFAM/AM), José Roberto de Alencar Moreira (EMBRAPA/CENARGEM/DF), Roberto Lacava (Ibama/Sede) (COFAU/DBFLO/IBAMA), Soares Gomes da Silva (COCFP/DBFLO/IBAMA), Dionísio Pimentel Neto (SEMA/Juruti/PA), Larissa Barreto (UFMA/MA)</t>
  </si>
  <si>
    <t xml:space="preserve">Apesar de não ter ocorrido o contato do articulador com os colaboradores, e o mesmo manifestando a intenção de deixar a articulacao do PAN, houve andamento desta ação - Paulo Andrade (UFAM) relatou que está atualizando o livro de 2008 (Criação e Manejo de Quelônios do Amazonas); há um capítulo produzido do Livro do PAN sobre criação de quelônios;</t>
  </si>
  <si>
    <t xml:space="preserve">Adriana Malvásio (UFT)</t>
  </si>
  <si>
    <t xml:space="preserve">Observação: Paulo Andrade (UFAM) atualizar as informções relacionadas ao Amazonas e repassar para Adriana; </t>
  </si>
  <si>
    <t xml:space="preserve">Rafael Balestra (RAN/ICMBio) (RAN/ICMBio), Roberto Lacava (Ibama/Sede) (COFAU/DBFLO/IBAMA), Marilene Brazil (SEMA/AC), Rafael Bernhard (UEA/AM), Leo Caetano (Ibama) (IBAMA/GO), Richard Vogt (INPA) (INPA/AM), Paulo Andrade (UFAM) (UFAM/AM), Jackson Pantoja (IFAM) (IFAM/AM), Camila Ferrara (WCS), Adriana Malvasio (UFT/TO), Soraya Alves (SEMA/PA), Maria do Carmo G. Pereira (DEMUC/AM), Rodrigo Custódio (Naturatins/TO), Larissa Barreto (UFMA/MA), Maria Aparecida de Oliveira A. Lopes (SOS Amazônia), Walmir Nogueira (Ibama/AM), Raoni Japiassu (PARNA Araguaia),  Priscila Miorando (UFPA), executores do PQA, Ana Júlia Lenz (RDS Mamirauá)</t>
  </si>
  <si>
    <r>
      <rPr>
        <sz val="11"/>
        <rFont val="Cambria"/>
        <family val="1"/>
        <charset val="1"/>
      </rPr>
      <t xml:space="preserve">Criado um grupo de trabalho via whatsAPP, e um grupo de contato no facebook;  </t>
    </r>
    <r>
      <rPr>
        <u val="single"/>
        <sz val="11"/>
        <color rgb="FF000000"/>
        <rFont val="Calibri"/>
        <family val="2"/>
        <charset val="1"/>
      </rPr>
      <t xml:space="preserve">durante a reunião</t>
    </r>
    <r>
      <rPr>
        <sz val="11"/>
        <color rgb="FF000000"/>
        <rFont val="Calibri"/>
        <family val="2"/>
        <charset val="1"/>
      </rPr>
      <t xml:space="preserve">: foi relatado que há um grupo de whatsapp e de skype, com os executores do PQA;</t>
    </r>
  </si>
  <si>
    <t xml:space="preserve">Recomendação: que os participantes possam contribuir com o compartilhamento e retorno das informações </t>
  </si>
  <si>
    <t xml:space="preserve">Rafael Balestra (RAN/ICMBio) (RAN/ICMBio), Marilene Brazil (SEMA/AC), Sônia Canto (IPAAM) (IPAAM/AM), Rafael Bernhard (UEA/AM), Leo Caetano (Ibama) (IBAMA/GO), Richard Vogt (INPA) (INPA/AM), Paulo Andrade (UFAM) (UFAM/AM), Jackson Pantoja (IFAM) (IFAM/AM), Camila Ferrara (WCS), Adriana Malvasio (UFT/TO), Soraya Alves (SEMA/PA), Maria do Carmo G. Pereira (SDS/CEUC/AM), Rodrigo Custódio (Naturatins/TO), Larissa Barreto (UFMA/MA), Maria Aparecida de Oliveira A. Lopes (SOS Amazônia)</t>
  </si>
  <si>
    <r>
      <rPr>
        <u val="single"/>
        <sz val="11"/>
        <color rgb="FF000000"/>
        <rFont val="Calibri"/>
        <family val="2"/>
        <charset val="1"/>
      </rPr>
      <t xml:space="preserve">Maria do Carmo na reunião: </t>
    </r>
    <r>
      <rPr>
        <sz val="11"/>
        <color rgb="FF000000"/>
        <rFont val="Calibri"/>
        <family val="2"/>
        <charset val="1"/>
      </rPr>
      <t xml:space="preserve">relatou que há parceria não formalizadas com WCS, IPE, FAS, Pé de Pincha, ICMbio, Ibama, eletrobras, embratel;</t>
    </r>
    <r>
      <rPr>
        <u val="single"/>
        <sz val="11"/>
        <color rgb="FF000000"/>
        <rFont val="Calibri"/>
        <family val="2"/>
        <charset val="1"/>
      </rPr>
      <t xml:space="preserve"> Adriana na reunião: </t>
    </r>
    <r>
      <rPr>
        <sz val="11"/>
        <color rgb="FF000000"/>
        <rFont val="Calibri"/>
        <family val="2"/>
        <charset val="1"/>
      </rPr>
      <t xml:space="preserve">tem parceria da UFT com o RAN, Ibama/TO</t>
    </r>
    <r>
      <rPr>
        <u val="single"/>
        <sz val="11"/>
        <color rgb="FF000000"/>
        <rFont val="Calibri"/>
        <family val="2"/>
        <charset val="1"/>
      </rPr>
      <t xml:space="preserve">;Leo na reunião:</t>
    </r>
    <r>
      <rPr>
        <sz val="11"/>
        <color rgb="FF000000"/>
        <rFont val="Calibri"/>
        <family val="2"/>
        <charset val="1"/>
      </rPr>
      <t xml:space="preserve"> em Goiás, há parcerias com a UEG, UFG, PUCGO e o Instituto Boitatá; </t>
    </r>
    <r>
      <rPr>
        <u val="single"/>
        <sz val="11"/>
        <color rgb="FF000000"/>
        <rFont val="Calibri"/>
        <family val="2"/>
        <charset val="1"/>
      </rPr>
      <t xml:space="preserve">Ribamar na reunião:</t>
    </r>
    <r>
      <rPr>
        <sz val="11"/>
        <color rgb="FF000000"/>
        <rFont val="Calibri"/>
        <family val="2"/>
        <charset val="1"/>
      </rPr>
      <t xml:space="preserve"> relatou que tem um convênio do CPPQA com o Ibama/AM;</t>
    </r>
    <r>
      <rPr>
        <u val="single"/>
        <sz val="11"/>
        <color rgb="FF000000"/>
        <rFont val="Calibri"/>
        <family val="2"/>
        <charset val="1"/>
      </rPr>
      <t xml:space="preserve"> Raphael Fonseca na reunião</t>
    </r>
    <r>
      <rPr>
        <sz val="11"/>
        <color rgb="FF000000"/>
        <rFont val="Calibri"/>
        <family val="2"/>
        <charset val="1"/>
      </rPr>
      <t xml:space="preserve">: foram feitas parcerias (ACTs) com as prefeituras Alenquer e Curuá, também há a prpostas em andamento com os municipios de juriti, santarem, itaituba UFOPA e FUNTEC; </t>
    </r>
    <r>
      <rPr>
        <u val="single"/>
        <sz val="11"/>
        <color rgb="FF000000"/>
        <rFont val="Calibri"/>
        <family val="2"/>
        <charset val="1"/>
      </rPr>
      <t xml:space="preserve">Walmir na reunião</t>
    </r>
    <r>
      <rPr>
        <sz val="11"/>
        <color rgb="FF000000"/>
        <rFont val="Calibri"/>
        <family val="2"/>
        <charset val="1"/>
      </rPr>
      <t xml:space="preserve">: relatou que há ACTs em contrução com o Pé de Pincha, ICMBio, SEMA/AM; , IPAAM e SEMAs (Labrea, Jurua, Carauari, Itamarati, Canutama); </t>
    </r>
    <r>
      <rPr>
        <u val="single"/>
        <sz val="11"/>
        <color rgb="FF000000"/>
        <rFont val="Calibri"/>
        <family val="2"/>
        <charset val="1"/>
      </rPr>
      <t xml:space="preserve">Adriana na reunião</t>
    </r>
    <r>
      <rPr>
        <sz val="11"/>
        <color rgb="FF000000"/>
        <rFont val="Calibri"/>
        <family val="2"/>
        <charset val="1"/>
      </rPr>
      <t xml:space="preserve">: relatou que houve uma reunião no Tocantins que tratou da possibilidade de institucionalizar as parcerias com organizações locais ocorrida em 2016;</t>
    </r>
  </si>
  <si>
    <t xml:space="preserve">3 autorizações do Sisbio.</t>
  </si>
  <si>
    <t xml:space="preserve">Rafael Balestra (RAN/ICMBio) (RAN/ICMBio), Marilene Brazil (SEMA/AC), Sônia Canto (IPAAM) (IPAAM/AM), Rafael Bernhard (UEA/AM), Leo Caetano (Ibama) (IBAMA/GO), Richard Vogt (INPA) (INPA/AM), Paulo Andrade (UFAM) (UFAM/AM), Camila Ferrara (WCS), Adriana Malvasio (UFT/TO), Maria do Carmo G. Pereira (SDS/CEUC/AM), Larissa Barreto (UFMA/MA)</t>
  </si>
  <si>
    <t xml:space="preserve">Recomendações: que seja encaminhado um modelo de termo de cooperação para cada instituição (ou parceiro que tenha o interesse) possa adaptar e buscar formalizar, através do icmbio e ibama essa parceria.</t>
  </si>
  <si>
    <t xml:space="preserve">Rafael Balestra (RAN/ICMBio) (RAN/ICMBio), Roberto Lacava (Ibama/Sede) (COFAU/DBFLO/IBAMA), Marilene Brazil (SEMA/AC), Sônia Canto (IPAAM) (IPAAM/AM), Rafael Bernhard (UEA/AM), Leo Caetano (Ibama) (IBAMA/GO), Paulo Andrade (UFAM) (UFAM/AM), Jackson Pantoja (IFAM) (IFAM/AM), Camila Ferrara (WCS), Adriana Malvasio (UFT/TO), Soraya Alves (SEMA/PA), Maria do Carmo G. Pereira (CEMUC/AM), Rodrigo Custódio (Naturatins/TO), Larissa Barreto (UFMA/MA), Maria Aparecida de Oliveira A. Lopes (SOS Amazônia), Juarez Pezzuti (UFPA)</t>
  </si>
  <si>
    <t xml:space="preserve">Cristina na reunião: submeteu um projeto para Vara Especializada em Meio Ambiente/VEMAQUA/MPF para operacionalizar o trablho nas praias; Leo na reunião: ; Paulo na reunião: foi finalizado o projeto de manejo comunitario de quelonios financiado pela Petrobras (manejo e migracao de individuos); enviado um proejto para a Fundação Darwin sobre migracao de filhotes; submeteu um projeto para o CNPQ sobre a estivativa de sobrevivencia de filhotes; um para o Boticário sobre o manejo comunitário de quelonios; Adriana na reunião: submete um  projeto no PROCAD pela agencia de fomento CAPES (tema: mudancas climaticas e ecologia pop de quelônio); submeteu um projeto para o CNPQ e TCF, porém não foram aprovados; Raphael Fonseca: há uma burocracia em nomear os proponentes de projetos a nivel estadual; Richard Vogt (INPA): recebeu 5 mil doláres para o projeto da TCF (comportamento de tatarugas relacionado à migração de filhotes); foi finalizado um projeto do Programa Ciências Sem Fronteiras, estudando populacoes de tartarugas de pequeno porte, com estudos de pops e genético; submeteu um projeto ao MCTI, sendo aprovado 6 milhoes para 5 anos, porem, ainda sem data para inicio (aguardando a liberacao de recursos); em 2017: enviou um projeto de recrutamento de filhotes em Trombetas para o TCF;</t>
  </si>
  <si>
    <t xml:space="preserve">Victor Yunes (Biota), Maria do Carmo Pereira (DEMUC/AM), Rafael Balestra (RAN/ICMBio) (RAN/ICMBio), Roberto Lacava (Ibama/Sede) (COFAU/DBFLO/IBAMA), Paulo Andrade (UFAM) (UFAM/AM), José Soares Neto (ECOVALE/RO), Raimundo Dima Lima (Parque Estadual Corumbiara/AM), Adriana Malvasio (UFT/TO), Cristiane Carneiro (UFPA), Jackson Pantoja (IFAM) (IFAM/AM)</t>
  </si>
  <si>
    <t xml:space="preserve">Esta ação não foi realizada; Rafael Balestra (RAN/ICMBio) na reunião: descreveu que os EIA em Trombetas indicaram que há efeitos negativos do barulho dos navios e dos motores geradores e impacto das ondas nas margens dos rios, que causam desmoronamentos; fluxo de embarcações, utilização de praias e motores gerados nos balnearios turisticos da bacia Tocantins-Araguaia; Maria do Carmo na reunião: descreveu que houve uma consulta via telefônica com gestores da RDS do Rio Madeira e RDS Cujubin, localizadas Rio Jutaí, relacionado ao desmoronamento por causa das balsas de garimpo; no PROBUC, os monitores de praia relataram que esse é um problema recorrente em relacao às praias de garimpo.</t>
  </si>
  <si>
    <t xml:space="preserve">7.1 Identificar os locais de ocorrência de poluição sonora, abalroamentos e desmoronamento das margens de rios de ocorrência de quelônios amazônicos</t>
  </si>
  <si>
    <t xml:space="preserve">Camila Fagundes (WSC)</t>
  </si>
  <si>
    <t xml:space="preserve">Acrescentar Rafael (UEA), Camila Ferrara (WCS), Maria do Carmo (SEMA/AM), Raphael Fonseca (Ibama/PA)</t>
  </si>
  <si>
    <t xml:space="preserve">Recomendação: que a articuladora encaminhe um questionário via google docs (?) ou questionario anexado por email</t>
  </si>
  <si>
    <t xml:space="preserve">Captania dos Portos (Marinha), Victor Yunes (BIOTA), Rafael Balestra (RAN/ICMBio) (RAN/ICMBio), Roberto Lacava (Ibama/Sede) (COFAU/DBFLO/IBAMA), Paulo Andrade (UFAM) (UFAM/AM), Camila Ferrara (WCS), José Soares (ECOVALE/RO), Raimundo Dima Lima (Parque Estadual Corumbiara/AM), Adriana Malvasio (UFT/TO)</t>
  </si>
  <si>
    <t xml:space="preserve">Leo: relatou que no Araguaia há uma portaria IBAMA (CONFIRMAR 2307/90) que promove o embargo de sitios de desova de tartaruga no rio Araguaia; Roberto Lacava (Ibama/Sede): relatou que há uma portaria 24/87 da SUDEPE que limita o acesso a alguns tabuleiros; Sônia relatou que há uma resolução do Conama (03/02 CONFIRMAR) que trata da protecao de praias utilizadas para a nidificacao de aves; e Maria do Carmo na reunião: relatou que avaliou os acordos de pesca jea firmados, e detectou que os quelônios não estão sendo contemplados; irá propor à SEMA avaliar nos proximos acordos a inclusão do recurso quelônio; Ocorreram conversas informais com alguns gestores de Unidades de Conservação Estaduais, entretanto na maioria das Unidades consultadas o desmoronamento não é um problema para os quelônios. Porém na RDS do Madeira a dragagem das balsas de garimpo nas praias de desova, afetam significadamente as populações das espécies de quelônios, tanto pela remoção da areia da praia, quanto pela poluição sonora. </t>
  </si>
  <si>
    <t xml:space="preserve">Nenhum por enquanto</t>
  </si>
  <si>
    <t xml:space="preserve">Maria do Carmo Gomes Pereira</t>
  </si>
  <si>
    <t xml:space="preserve">Mudança de articulador. Pois a articuladora se envolvolve muito mais em atividades ligadas à Manejo Comunitário de Quelônio se envolvendo mais em organização na organização de atividades ligadas ao monitoramento comunitário (capacitação de moradores, acompanhamento da desova, acompanhamento da eclosão de ovos, evento de soltura).</t>
  </si>
  <si>
    <r>
      <rPr>
        <sz val="11"/>
        <color rgb="FF000000"/>
        <rFont val="Cambria"/>
        <family val="1"/>
        <charset val="1"/>
      </rPr>
      <t xml:space="preserve">Raoni Japiassu Merisse (PARNA Araguaia/ICMBio), Fabiola Derossi (COPAH/IBAMA), </t>
    </r>
    <r>
      <rPr>
        <sz val="11"/>
        <color rgb="FF000000"/>
        <rFont val="Calibri"/>
        <family val="2"/>
        <charset val="1"/>
      </rPr>
      <t xml:space="preserve">Camila Ferrara (WCS), Daniely Félix (Grupo do Juarez Pezzuti/UFPA), Raphael Fonseca (Ibama/Santarém/PA)</t>
    </r>
  </si>
  <si>
    <t xml:space="preserve">não houve articulação para a execução dessa ação.</t>
  </si>
  <si>
    <t xml:space="preserve">A ação foi agrupada durante a monitoria na ação 8.3</t>
  </si>
  <si>
    <t xml:space="preserve">Rafael Bernhard (UEA/AM), Camila Ferrara (WCS), Paulo Andrade (UFAM) (UFAM/AM), Camila Fagundes (WCS), Juarez Pezzuti (UFPA), Jackson Pantoja (IFAM) (IFAM/AM), Ana Paula Lustosa (RAN/ICMBio)</t>
  </si>
  <si>
    <t xml:space="preserve">As areas de reprodução já foram mapeadas, inclsusive será feito uma avaliação de dessas quantas áreas são protegida pelo PAN. Ainda faltam as áreas de alimentação;</t>
  </si>
  <si>
    <t xml:space="preserve">Foi feito um banco de dados de informações geoespaciais (reunindo informações sobre as praias de desova de todas as especies alvo, modelo com esses pontos e variaveis ambientais, gerando as areas de adequabilidade ambiental</t>
  </si>
  <si>
    <t xml:space="preserve">Banco de informações geoespaciais relativas as areas de reproducao e alimentacao das especies alvo e seus respectivos mapas</t>
  </si>
  <si>
    <t xml:space="preserve">Recomendação: aproveitar o esforço do trabalho e incluir informação da tendência (número de ninhos/espécie/ano); Recomendação: podem ser utilizadas as informações atraves dos zoneamentos e mapeamentos participativos, estudos de pesquisa (tese do Jackson Pantoja (IFAM) - IFAM; disseertação de mestrado - Paulo Henrique - REBIO Uatumã); recomendação:  ainda carece o mapeamento das áreas de desova além das praias;</t>
  </si>
  <si>
    <t xml:space="preserve">Roberto Lacava (Ibama/Sede) (COFAU/DBFLO/IBAMA), Marilene Brazil (SEMA/AC), Sônia Canto (IPAAM) (IPAAM/AM), Leo Caetano (Ibama) (IBAMA/GO), Richard Vogt (INPA) (INPA/AM), Paulo Andrade (UFAM) (UFAM/AM), Jackson Pantoja (IFAM) (IFAM/AM), Camila Ferrara (WCS),  Soraya Alves (SEMA/PA), Maria do Carmo G. Pereira (DEMUC/AM), Rodrigo Custódio (Naturatins/TO), Larissa Barreto (UFMA/MA), Maria Aparecida de Oliveira A. Lopes (SOS Amazônia), Luis Alfredo Freitas (RESEX Lago do Cedro), Vera Luz (RAN/ICMBio), Rafael Balestra (RAN/ICMBio) (RAN/ICMBio), Juarez Pezzuti (UFPA)</t>
  </si>
  <si>
    <r>
      <rPr>
        <u val="single"/>
        <sz val="11"/>
        <color rgb="FF000000"/>
        <rFont val="Calibri"/>
        <family val="2"/>
        <charset val="1"/>
      </rPr>
      <t xml:space="preserve">Ribamar na reunião:</t>
    </r>
    <r>
      <rPr>
        <sz val="11"/>
        <color rgb="FF000000"/>
        <rFont val="Calibri"/>
        <family val="2"/>
        <charset val="1"/>
      </rPr>
      <t xml:space="preserve"> descreveu problemas que tem ocorrido na RDS do Uatumã; </t>
    </r>
    <r>
      <rPr>
        <u val="single"/>
        <sz val="11"/>
        <color rgb="FF000000"/>
        <rFont val="Calibri"/>
        <family val="2"/>
        <charset val="1"/>
      </rPr>
      <t xml:space="preserve">Paulo na reunião:</t>
    </r>
    <r>
      <rPr>
        <sz val="11"/>
        <color rgb="FF000000"/>
        <rFont val="Calibri"/>
        <family val="2"/>
        <charset val="1"/>
      </rPr>
      <t xml:space="preserve"> relatou que há problemas com a atividade de turismo no Baixo Rio Negro, na RDS do Rio Negro e na PAREST do Rio Negro</t>
    </r>
    <r>
      <rPr>
        <u val="single"/>
        <sz val="11"/>
        <color rgb="FF000000"/>
        <rFont val="Calibri"/>
        <family val="2"/>
        <charset val="1"/>
      </rPr>
      <t xml:space="preserve">; Raphael na reunião</t>
    </r>
    <r>
      <rPr>
        <sz val="11"/>
        <color rgb="FF000000"/>
        <rFont val="Calibri"/>
        <family val="2"/>
        <charset val="1"/>
      </rPr>
      <t xml:space="preserve">: descreveu que uma professora do IFT de Itaituba, do curso de tursimo, está fazendo um trabalho referente a essa temática; Como a ação prevê um diagnóstico em relação ao impacto do turismo, tem um aluno com bolsa de IC/CNPq, levantando dados para contribuir com esse diagnóstico no estado do Tocantins e também o TCC contemplará o tema. Houve uma dissertação de Mestrado em 2016 que incluiu esse assunto. </t>
    </r>
    <r>
      <rPr>
        <sz val="11"/>
        <rFont val="Calibri"/>
        <family val="2"/>
        <charset val="1"/>
      </rPr>
      <t xml:space="preserve">Em relação aos outros estados, elaborei algumas questões, mas acho conveniente verificar as sugestões dos demais participantes. Ainda não encaminhei o referido questionário para as considerações do grupo da ação.</t>
    </r>
  </si>
  <si>
    <r>
      <rPr>
        <sz val="11"/>
        <rFont val="Cambria"/>
        <family val="1"/>
        <charset val="1"/>
      </rPr>
      <t xml:space="preserve">-Relatório de IC /CNPq, do aluno Cláudio Carneiro Santana Júnior, Engenharia Ambiental da UFT, cujo título é: </t>
    </r>
    <r>
      <rPr>
        <sz val="11"/>
        <rFont val="Calibri"/>
        <family val="2"/>
        <charset val="1"/>
      </rPr>
      <t xml:space="preserve">Avaliação do impacto do turismo às populações de quelônios amazônicos nos rios Javaés e Formoso, estado do Tocantins</t>
    </r>
    <r>
      <rPr>
        <sz val="9"/>
        <color rgb="FF333300"/>
        <rFont val="Arial"/>
        <family val="2"/>
        <charset val="1"/>
      </rPr>
      <t xml:space="preserve">.2017. - TCC do mesmo acadêmico: </t>
    </r>
    <r>
      <rPr>
        <sz val="11"/>
        <color rgb="FF333300"/>
        <rFont val="Calibri"/>
        <family val="2"/>
        <charset val="1"/>
      </rPr>
      <t xml:space="preserve">Conservação de quelônios: um estudo de impactos ambientais e aspectos reprodutivos para a população de </t>
    </r>
    <r>
      <rPr>
        <i val="true"/>
        <sz val="11"/>
        <color rgb="FF333300"/>
        <rFont val="Calibri"/>
        <family val="2"/>
        <charset val="1"/>
      </rPr>
      <t xml:space="preserve">Podocnemis expansa</t>
    </r>
    <r>
      <rPr>
        <sz val="11"/>
        <color rgb="FF333300"/>
        <rFont val="Calibri"/>
        <family val="2"/>
        <charset val="1"/>
      </rPr>
      <t xml:space="preserve"> no rio Javaés, Ilha do Bananal/TO. 2017. -Questionário para obtenção de informações em outros estados (mas ainda não encaminhei para avaliação pelos demais participantes do grupo).</t>
    </r>
  </si>
  <si>
    <t xml:space="preserve">Adriana Malvásio</t>
  </si>
  <si>
    <t xml:space="preserve">Recomenda-se incentivar alunos de vários níveis para desenvolver pesquisas com o tema, assim obteremos mais informações e com maior aprofundamento na análise de dados.</t>
  </si>
  <si>
    <r>
      <rPr>
        <b val="true"/>
        <sz val="11"/>
        <color rgb="FFFF0000"/>
        <rFont val="Calibri"/>
        <family val="2"/>
        <charset val="1"/>
      </rPr>
      <t xml:space="preserve">REVISAR LISTA DE COLABORADORES. </t>
    </r>
    <r>
      <rPr>
        <sz val="11"/>
        <color rgb="FF000000"/>
        <rFont val="Calibri"/>
        <family val="2"/>
        <charset val="1"/>
      </rPr>
      <t xml:space="preserve">Roberto Lacava (Ibama/Sede) (COFAU/DBFLO/IBAMA), Marilene Brazil (SEMA/AC), Sônia Canto (IPAAM) (IPAAM/AM), Leo Caetano (Ibama) (IBAMA/GO), Richard Vogt (INPA) (INPA/AM), Paulo Andrade (UFAM) (UFAM/AM), Camila Ferrara (WCS),  Soraya Alves (SEMA/PA), Maria do Carmo G. Pereira (DEMUC/AM), Larissa Barreto (UFMA/MA), Maria Aparecida de Oliveira A. Lopes (SOS Amazônia), Luis Alfredo Freitas (RESEX Lago do Cedro), Vera Luz (RAN/ICMBio), Rafael Balestra (RAN/ICMBio) (RAN/ICMBio), Juarez Pezzuti (UFPA), josé Ribamar (CPPQA/Amazonas Energia), Virgínia (IPE)</t>
    </r>
  </si>
  <si>
    <t xml:space="preserve">Fernando Raeder (Ibama/SP), Marilia (COHID/IBAMA), Juarez Pezzuti (UFPA), Daniely Felix (UFPA), Leo Caetano (Ibama) (Ibama/GO), Sônia Canto (IPAAM) (IPAAM), Rafael Bernhard (UEA), Adriana Malvasio (UFT) </t>
  </si>
  <si>
    <t xml:space="preserve">Já foi elaborado um protocolo específico para empreendimentos hidrelétricos.</t>
  </si>
  <si>
    <t xml:space="preserve">Não consegui organizar meu tempo para conseguir me reunir com os demais colaboradores dessa ação.</t>
  </si>
  <si>
    <t xml:space="preserve">Elaborar e encaminhar um protocolo para orientar o levantamento, monitoramento, mitigação e compensação necessários ao processo de licenciamento de empreendimentos com potencial impacto sobre os quelônios amazônicos, incluindo o fluxo de embarcações de diferentes tamanhos</t>
  </si>
  <si>
    <t xml:space="preserve">Juarez Pezzuti (UFPA), Daniely Felix (UFPA),  Cristiane Carneiro (UFPA),</t>
  </si>
  <si>
    <t xml:space="preserve">Recomendação: o grupo sugeriu que essa ação tenha a sua data de inicio  alterada, já que há uma proposta de licenciamento em discussão no Congresso e que poderá influenciar o escopo/abragência dessa ação;</t>
  </si>
  <si>
    <t xml:space="preserve">Vivian Mara (RAN/ICMBio)</t>
  </si>
  <si>
    <t xml:space="preserve">Victor Yunes (BIOTA), Maria do Carmo G. Pereira (DEMUC/AM), Roberto Lacava (Ibama/Sede) (COFAU/DBFLO/IBAMA), Marilene Brazil (SEMA/AC), Sônia Canto (IPAAM) (IPAAM/AM), Rafael Bernhard (UEA/AM), Leo Caetano (Ibama) (IBAMA/GO), Richard Vogt (INPA) (INPA/AM), Paulo Andrade (UFAM) (UFAM/AM), Jackson Pantoja (IFAM) (IFAM/AM), Camila Ferrara (WCS), Adriana Malvasio (UFT/TO), Soraya Alves (SEMA/PA), Rodrigo Custódio (Naturatins/TO), Larissa Barreto (UFMA/MA), Maria Aparecida de Oliveira A. Lopes (SOS Amazônia), Camila Kurzmann Fagundes (WCS), Ana júlia Lenz (Mamirauá), executores PQA,</t>
  </si>
  <si>
    <r>
      <rPr>
        <sz val="11"/>
        <rFont val="Cambria"/>
        <family val="1"/>
        <charset val="1"/>
      </rPr>
      <t xml:space="preserve">Estou disponível para a elaboração do mapa mas não tenho os dados. Estou com dificuldade de encontrar os dados </t>
    </r>
    <r>
      <rPr>
        <sz val="11"/>
        <color rgb="FF000000"/>
        <rFont val="Calibri"/>
        <family val="2"/>
        <charset val="1"/>
      </rPr>
      <t xml:space="preserve">de ameaças em sítios de desova, e essa dificuldade foi comunicada aos colaboradores e coordenadores do PAN. Não tenho acesso a dados de autos de infração, que seria uma fonte possível de dados. Balestra indicou uma fonte de dados que a Juliana (RAN) trabalho na avaliação de quelônios mas nessa base só continha a coluna “Estados”, e não a localidade da infração. Conversei com a Camila Fagundes e Ana Julia para tentar gerar essa informação de outra maneira, mas elas tb não dispõem de dados suficientes. Chegamos a pensar em fazer durante a monitoria um “apontamento” das áreas conhecidas como maior incidência de ameaças, e utilizar essas áreas “apontadas” para cruzar com os dados de ocorrência das espécies. Mas eu não estarei na monitoria, alguém teria que fazer essa ponte para mim, caso se opte por essa metodologia. Podemos ainda fazer uma análise mais subjetiva, utilizando municípios mais populosos, ou algo nesse sentido. Preciso de ajuda dos colaboradores da ação, que foram contatados por email.</t>
    </r>
  </si>
  <si>
    <t xml:space="preserve">Já citado no item 2.</t>
  </si>
  <si>
    <t xml:space="preserve">Vívian Mara Uhlig</t>
  </si>
  <si>
    <t xml:space="preserve">Produzir mapa de vulnerabilidades (grandes empreendimentos, desmatamentos, abertura de estradas, tráfico, barramentos, entre outros)  relacionando informações de ameaças em sítios de desova e de alimentação de quelônios amazônicos</t>
  </si>
  <si>
    <t xml:space="preserve">Mapa identificando as áreas vulneráveis</t>
  </si>
  <si>
    <r>
      <rPr>
        <b val="true"/>
        <sz val="11"/>
        <color rgb="FFFF0000"/>
        <rFont val="Calibri"/>
        <family val="2"/>
        <charset val="1"/>
      </rPr>
      <t xml:space="preserve">REVISAR LISTA DE COLABORADORES.</t>
    </r>
    <r>
      <rPr>
        <sz val="11"/>
        <color rgb="FF000000"/>
        <rFont val="Calibri"/>
        <family val="2"/>
        <charset val="1"/>
      </rPr>
      <t xml:space="preserve"> Jackson Pantoja (IFAM) (IFAM), Maria do Carmo G. Pereira (DEMUC/AM), Roberto Lacava (Ibama/Sede) (COFAU/DBFLO/IBAMA), Marilene Brazil (SEMA/AC), Sônia Canto (IPAAM) (IPAAM/AM), Rafael Bernhard (UEA/AM), Leo Caetano (Ibama) (IBAMA/GO), Richard Vogt (INPA) (INPA/AM), Paulo Andrade (UFAM) (UFAM/AM), Camila Ferrara (WCS), Adriana Malvasio (UFT/TO), Soraya Alves (SEMA/PA), Larissa Barreto (UFMA/MA), Maria Aparecida de Oliveira A. Lopes (SOS Amazônia), Camila Kurzmann Fagundes (WCS), Marina Secco (Mamirauá), Lara Cortes (RAN/ICMBio)</t>
    </r>
  </si>
  <si>
    <t xml:space="preserve">Recomendação: buscar informações reunidas pelos PRIMs (consultar a Lara)</t>
  </si>
  <si>
    <t xml:space="preserve">Urbano Lopes (CEPAM), Ana Júlia Lenz (RDS Mamirauá), Erickson (RDS Piagaçu Purus), Paulo Andrade (UFAM) (UFAM/AM)</t>
  </si>
  <si>
    <t xml:space="preserve">Urbano (CEPAM) e Eduardo Venticinque (UFRN) foram procurados sobre possíveis dados de pesca e quelônios disponíveis para uma mesma área (conforme sugestão da Camila Ferrara durante a reunião), sem resultado positivo. Os demais colaboradores e outros especialistas foram contatados sobre a possibilidade de iniciarmos o levantamento de informações a partir das experiências pessoais nos locais trabalhados. Uma proposta de formulário para consulta está em preparação.  </t>
  </si>
  <si>
    <t xml:space="preserve">não foram identificados dados disponíveis em literatura, e nem a partir de contato com Urbano e Dadão conforme indicado na reunião anterior. Único registro formal da relação pesca x quelônios foi a apreensão de quelônios juntamente com pirarucu na RDS Piagaçu-Purus (http://www.acritica.com/channels/governo/news/grupo-e-preso-com-226-quelonios-e-668-kg-de-manta-de-pirarucu-dentro-de-reserva ). </t>
  </si>
  <si>
    <t xml:space="preserve">Priscila Miorando</t>
  </si>
  <si>
    <t xml:space="preserve">Identificar os possiveis impactos ou conflitos da atividade pesqueira em  quelonios que possam  subsidiar as instituições responsáveis pelo ordenamento dessas atividades.  Proposta: Identificar os impactos da atividade pesqueira sobre os quelônios de forma a gerar subsídios para as instituições responsáveis pelo ordenamento da pesca.</t>
  </si>
  <si>
    <t xml:space="preserve">Relatório encaminhado</t>
  </si>
  <si>
    <t xml:space="preserve">Raphael Fonseca (IBAMA/STM); Juarez Pezzuti (UFPA); Cristiane Carneiro (UFPA); Adriana Malvásio (UFT); Aderson Alcântara; Virgínia Bernardes (IPÊ) </t>
  </si>
  <si>
    <t xml:space="preserve">CUSTO ESTIMADO </t>
  </si>
  <si>
    <t xml:space="preserve">PLANO DE AÇÃO NACIONAL DE CONSERVAÇÃO DE ESPÉCIES AMEAÇADAS DE EXTINÇÃO - PAN</t>
  </si>
  <si>
    <t xml:space="preserve">PLANO DE AÇÃO NACIONAL PARA CONSERVAÇÃO DOS QUELÔNIOS AMAZÔNICOS - PAN QUELÔNIOS AMAZÔNICOS</t>
  </si>
  <si>
    <t xml:space="preserve">Objetivo geral do PAN</t>
  </si>
  <si>
    <t xml:space="preserve">O aperfeiçoamento das estratégias de conservação para os quelônios amazônicos, especialmente as espécies-alvo do PAN (Podocnemis expansa, Podocnemis unfilis, Podocnemis sextuberculata), e a promoção da sua recuperação e do uso sustentável até 2020.</t>
  </si>
  <si>
    <t xml:space="preserve">Data da monitoria</t>
  </si>
  <si>
    <t xml:space="preserve">21 a 25 de maio de 2018</t>
  </si>
  <si>
    <t xml:space="preserve">Nº</t>
  </si>
  <si>
    <t xml:space="preserve">Ação</t>
  </si>
  <si>
    <t xml:space="preserve">Produto</t>
  </si>
  <si>
    <t xml:space="preserve">Resultados esperados</t>
  </si>
  <si>
    <t xml:space="preserve">Período</t>
  </si>
  <si>
    <t xml:space="preserve">Articulador</t>
  </si>
  <si>
    <t xml:space="preserve">Custo estimado (R$)</t>
  </si>
  <si>
    <t xml:space="preserve">Colaboradores</t>
  </si>
  <si>
    <t xml:space="preserve">Localização</t>
  </si>
  <si>
    <t xml:space="preserve">Observações</t>
  </si>
  <si>
    <t xml:space="preserve">Ação não iniciada no período previsto</t>
  </si>
  <si>
    <t xml:space="preserve">Revisão do Resultado Esperado</t>
  </si>
  <si>
    <t xml:space="preserve">Revisão das localidades</t>
  </si>
  <si>
    <t xml:space="preserve">Revisão Área de Relevância</t>
  </si>
  <si>
    <t xml:space="preserve">Início</t>
  </si>
  <si>
    <t xml:space="preserve">Fim</t>
  </si>
  <si>
    <t xml:space="preserve">Localidades</t>
  </si>
  <si>
    <t xml:space="preserve">Área de relevância</t>
  </si>
  <si>
    <t xml:space="preserve">1.1</t>
  </si>
  <si>
    <t xml:space="preserve">Publicação das resoluções CONAMA com as sugestões da nota técnica</t>
  </si>
  <si>
    <t xml:space="preserve">Brasil</t>
  </si>
  <si>
    <t xml:space="preserve">X</t>
  </si>
  <si>
    <t xml:space="preserve"> Um mini grupo foi criado, e encaminhamos via Secretaria de Estado do Meio Ambiente e IBAMA uma Nota Técnica acerca de nossas peculiaridades no que se refere ao processo de Marcação de espécies em sistema de cativeiro e demais marcações. A Resolução do CONAMA foi aprovada incluindo nossas reivindicações.</t>
  </si>
  <si>
    <t xml:space="preserve">Nota Técnica que subsidiou as discussões da Câmara Técnica de Fauna junto a Câmara Técnica da Biodiversidade junto a ABEMA e CONAMA. Publicação da Resolução CONAMA 487/2018, de 15 de maio de 2018, que trata da marcação de fauna em criação em cativeiro. A proposta de resolução que trata dos tipos de criação ainda está sendo discutida na câmara de Biodiversidade do CONAMA.</t>
  </si>
  <si>
    <t xml:space="preserve">Sônia Canto
Paulo Andrade
Walmir Oliveira
Roberto Lacava</t>
  </si>
  <si>
    <t xml:space="preserve">Encaminhar nota técnica complementar sobre a atividade de criação comunitária em substituição da IN 07/2015 do IBAMA. </t>
  </si>
  <si>
    <t xml:space="preserve">1.2</t>
  </si>
  <si>
    <t xml:space="preserve">Norma no estado do Amazonas publicada</t>
  </si>
  <si>
    <t xml:space="preserve">Estado do Amazonas</t>
  </si>
  <si>
    <t xml:space="preserve">Amazônia Legal</t>
  </si>
  <si>
    <t xml:space="preserve">Publicação das Resoluções CEMAAM 26 (estado do Amazonas).</t>
  </si>
  <si>
    <t xml:space="preserve">Os estados, com exceção do Pará, não demonstraram interesse em publicar normas estaduais sobre criação de quelônios.</t>
  </si>
  <si>
    <t xml:space="preserve">Elaborar propostas de normatização de criação e comercialização de quelônios amazônicos no Estado do Amazonas, para adequação às realidades locais</t>
  </si>
  <si>
    <t xml:space="preserve">Paulo relata: O estado do Amazonas criou um grupo um GT para discutir uma minuta de lei estadual de fauna que contempla a criação de fauna. O Pará está com 3 minutas aguardando a publicação.</t>
  </si>
  <si>
    <t xml:space="preserve">1.3</t>
  </si>
  <si>
    <t xml:space="preserve">Foi recriado o GT de discusão dessa normativa no âmbito do CEMAAM para conclusão dos trabalhos. </t>
  </si>
  <si>
    <t xml:space="preserve">Publicação das Resoluções CEMAAM 25 (estado do Amazonas).</t>
  </si>
  <si>
    <t xml:space="preserve">Problemas na legislação ambiental e conselho CEMAAM</t>
  </si>
  <si>
    <t xml:space="preserve">Elaborar proposta de regulamentação da proteção e criação de quelônios em bases comunitárias no Estado do Amazonas</t>
  </si>
  <si>
    <t xml:space="preserve">Está em discussão a minuta que trata de abate de quelônios no Estado do Amazonas.</t>
  </si>
  <si>
    <t xml:space="preserve">1.4</t>
  </si>
  <si>
    <t xml:space="preserve">1.4 Subsidiar a elaboração e adequação de mecanismos legais que possibilitem a implementação de sistemas experimentais de manejo</t>
  </si>
  <si>
    <t xml:space="preserve">Adequação legal que possibilite o manejo de uso, fora e dentro UC</t>
  </si>
  <si>
    <t xml:space="preserve">Leo Caetano (Ibama/GO)</t>
  </si>
  <si>
    <t xml:space="preserve">Estados da Amazônia Legal</t>
  </si>
  <si>
    <t xml:space="preserve">Encaminhada solicitação à PFE do IBAMA questionando a legalidade de elaboração da instrução normativa</t>
  </si>
  <si>
    <t xml:space="preserve">Demora da resposta pelo PFE</t>
  </si>
  <si>
    <t xml:space="preserve">Leo Caetano e Roberto Lacava</t>
  </si>
  <si>
    <t xml:space="preserve">Juarez Pezzuti (UFPA)</t>
  </si>
  <si>
    <t xml:space="preserve">Juarez Pezzuti irá encaminhar nota técnica ao Ibama questionando novamente a possibilidade de se implementar sistemas de manejo de uso fora de UC.</t>
  </si>
  <si>
    <t xml:space="preserve">1.5</t>
  </si>
  <si>
    <t xml:space="preserve">Publicação do Decreto</t>
  </si>
  <si>
    <t xml:space="preserve">Foi publicado decreto 9179/2017 com participação do IBAMA
(http://www.planalto.gov.br/ccivil_03/_ato2015-2018/2017/decreto/D9179.htm).
IBAMA publicou IN regulamentando. A IN n° 6/2018 define todo o rito administrativo para a análise das demandas de conversão de multas;
O IBAMA está Elaborando Programa Bianual que contemplará projetos com quelônios.
Não foi elaborado texto de projeto de lei para Compensação ambienta.l</t>
  </si>
  <si>
    <t xml:space="preserve">Decreto e IN publicados;</t>
  </si>
  <si>
    <t xml:space="preserve">Falta de organização não permitiu elaboração do texto.;</t>
  </si>
  <si>
    <t xml:space="preserve">Os projetos da ação 6.3 poderão ser contemplados pelo decreto de conversão de multa.</t>
  </si>
  <si>
    <t xml:space="preserve">2.1</t>
  </si>
  <si>
    <t xml:space="preserve">Vigínia Bernardes (IPÊ)</t>
  </si>
  <si>
    <t xml:space="preserve">Estou juntando as informações recebidas dos colegas e estudando os modelos de
protocolo</t>
  </si>
  <si>
    <t xml:space="preserve">lista de estudos</t>
  </si>
  <si>
    <t xml:space="preserve">falta de tempo para execução da ação</t>
  </si>
  <si>
    <t xml:space="preserve">Vigínia Bernardes</t>
  </si>
  <si>
    <t xml:space="preserve">Fazer um relatório só juntando os resultados dos estudos. Um protocolo deve serd efinido por intermédio de reuniões técnicas com especialistas que ajudem a definir o protocolo.</t>
  </si>
  <si>
    <t xml:space="preserve">Protocolo mínimo de monitoramento para consumo/uso e comercio em ambiente urbano; Protocolo mínimo de Monitoramento de consumo/uso e comercio em ambiente rural;  compilação de trabalhos de consumo/uso e comércio </t>
  </si>
  <si>
    <t xml:space="preserve">Protocolos padronizados aplicáveis  para espécies alvo </t>
  </si>
  <si>
    <t xml:space="preserve">Raphael Fonseca (IBAMA/PA), Paulo Andrade (UFAM) (UFAM/AM), Maria do Carmo (rever email), Roberto Lacava (Ibama/Sede) (COFAU/DBFLO/IBAMA), Camila Ferrara (WCS), Larissa Barreto (UFMA/MA), Ana Júlia Lenz  e Marina Secco (Instituto Mamirauá/AM), Adriana Malvasio (UFT/TO), Rafael Bernhard (UEA), Rafael Balestra (RAN/ICMBio) (RAN/ICMBio), Priscila Miorando (UFOPA), Thais Morcatty , Wilandia</t>
  </si>
  <si>
    <t xml:space="preserve">Resex Unini/AM, Parna Jaú, RDS Mamirauá, RDS Amanã, Resex Baixo Juruá, Parna Araguaia, Terra do Meio, Manaus, Oriximiná, Médio Jurua, Rio Negro, Purus, Amazonas</t>
  </si>
  <si>
    <t xml:space="preserve">cidades calha Solimões /Amazonas, Rio Negro, Tapajós, Tocantins, Araguaia, Purus, Madeira, Rio Branco, Xingu, Trombetas,  Guaporé.. Etc</t>
  </si>
  <si>
    <t xml:space="preserve">Fazer um relatório só juntando os resultados dos estudos. Dois protocolos devem ser validados por intermédio de reuniões técnicas com especialistas que ajudem a definir o protocolo. A ação começou efetivamente em maio 2017. </t>
  </si>
  <si>
    <t xml:space="preserve">2.2</t>
  </si>
  <si>
    <t xml:space="preserve">ESPÉCIES ALVO Autores: Richard C. Vogt; Camila R. Ferrara; Camila Kurzmann Fagundes; Yeda Soares de Lucena Bataus; Rafael Antônio Machado Balestra.3 Espécies Beneficiadas Rafael Bernhard , Camila Rudge Ferrara, Larissa Barreto, Luis Eduardo de S. Ribeiro, Vinícius Tadeu de Carvalho, Fábio A. G. Cunha,</t>
  </si>
  <si>
    <t xml:space="preserve">Nomes populare e cientificos, descrição da espécie, Categoria atual, em avaliações
internacionais, Categoria atual, na avaliação nacional, Distribuição geográfica,
Status populacional, Estrutura populacional, Habitat e Ecologia, Ameaças: , Uso,
Necessidade de pesquisa, literatura citada, photos, e mapas para cada especies
Outro artigo com 18 epaginas, sobre os 14 especies , 12 aquaticas e 2 terrestris, com
descrições e dados sobre sua abundancia e status, so uma, Mesoclemmys nasutus fico como
dados deficientes, Peltocephalus e Podocnemis eerythrocephla fico como vulnerables.</t>
  </si>
  <si>
    <t xml:space="preserve">Problema com algumas autores que não sabia na existencia de literatura o os direitos os
autores, o como citar referencias o que tipo de informação es relevante para esta trabalho</t>
  </si>
  <si>
    <t xml:space="preserve">Listagem de relatórios técnicos (SISBIO) e publicações</t>
  </si>
  <si>
    <t xml:space="preserve">Raphael Fonseca (IBAMA/PA),Camila Ferrara (WCS), Rafael Bernhard (UEA), Paulo Andrade (UFAM/AM),  Ricardo Alexandre Mendonça de Melo (IBAMA/RO), Maria Aparecida de Oliveira A. Lopes (SOS Amazônia), Juarez Pezzuti e Daniele Felix (UFPA/PA),  Larissa Barreto (UFMA/MA), Ana Júlia Lenz e Marina Secco (Instituto Mamirauá/AM), Roberto Lacava (Ibama/Sede) (COFAU/DBFLO/IBAMA), Rosana Subirá (COABIO/DIBIO/ICMBio), Yeda Bataus (RAN/ICMBio), Adriana Malvasio (UFT/TO);  Camila Kurzmann Fagundes (WCS Brasil);  Rafael Antônio Machado Balestra, Luis Eduardo de S. Ribeiro, Vinícius Tadeu de Carvalho, Virginia Bernardes, Thais Morcatty, Priscila Miorando, Paulo Henrique de Oliveira, Claudia Keller, Mariel Acacio, Elizngela Brito. </t>
  </si>
  <si>
    <t xml:space="preserve">recorte espacial do PAN </t>
  </si>
  <si>
    <t xml:space="preserve">Contactar outros colaboradores. Ibama, WCS, IPÊ, Inst. Mamirauá, UFPA, UFT, UFAM, Aliança da Terra, UFOPA</t>
  </si>
  <si>
    <t xml:space="preserve">2.3</t>
  </si>
  <si>
    <t xml:space="preserve">2.3 Compilar, sistematizar e atualizar as informações existentes sobre o status populacional de espécies contempladas do PAN</t>
  </si>
  <si>
    <t xml:space="preserve">Yeda Bataus (RAN/ICMBio)</t>
  </si>
  <si>
    <t xml:space="preserve">•	Esta ação de certa forma vem sendo desenvolvida durante os processos de Avaliação do Estado de Conservação da Herpetofauna, coordenados pelo ICMBio/RAN.
•	O 1º. Ciclo de avaliação ocorreu no período de 2009 a 2014. O 2º. Ciclo de avaliação iniciou em 2015 e vai até 2020.
•	Para algumas espécies de quelônios, principalmente da família Podocnemididae, o status populacional foi estimado tomando por base índices como p.ex.: número de ninhos/período reprodutivo ao longo dos anos, e por meio desse índice chegou-se a estimativa da taxa de redução populacional (um dos critérios da IUCN utilizados para se avaliar o grau de risco de extinção de uma espécie).
•	A reavaliação dos quelônios continentais ocorreu em outubro de 2016, no entanto, o resultado ainda não foi validado. Segundo a Coordenação do Processo de Avaliação da Biodiversidade, no segundo semestre de 2018 haverá uma oficina de Validação para verificar os resultados das oficinas de avaliação já realizadas. O resultado dessa etapa irá gerar a lista das espécies ameaçadas, que será encaminhada para o Ministério de Meio Ambiente para publicação da Portaria.</t>
  </si>
  <si>
    <t xml:space="preserve">•	As fichas e mapas de distribuição dos quelônios continentais avaliados no 1º. Ciclo foram disponibilizados no site do ICMBio no final de 2015, link: http://www.icmbio.gov.br/portal/faunabrasileira/avaliacao-do- risco-de- extincao e na Portaria-MMA. Nº. 444/14, consta a única espécie de quelônio continental, no Brasil, ameaçado de extinção, Mesoclemmys hogei.
•	Em 2017, o ICMBio lançou o Sistema de Avaliação do Estado de Conservação da Biodiversidade (SALVE). Esse sistema visa armazenar informação (registros de ocorrência, e demais informações necessárias para a aplicação do método de avaliação da IUCN, assim como; ser utilizado como ferramenta durante oficinas de avaliação presenciais e online, e ainda, gerar mapas e fichas das espécies para que o público externo tenha acesso às informações. Esse sistema substituirá as fichas no site da forma como é feito hoje.</t>
  </si>
  <si>
    <t xml:space="preserve">Esta ação está dentro do prazo, mas o seu desenvolvimento requer alto investimento em estudos de campo, nem sempre disponíveis, e principalmente, que o SISQUELÔNIOS seja alimentado pelos parceiros, pois é com as informações do manejo in situ que é possível fazer a estimativa do status populacional das espécies. E o que se constatou durante a busca de informações foi que havia muito dado tabulado ainda em planilhas eletrônicas. E que certamente, nem todos chegaram a ser encaminhados para o processo de avaliação.</t>
  </si>
  <si>
    <t xml:space="preserve">Yeda Bataus</t>
  </si>
  <si>
    <t xml:space="preserve">É fundamental que o SISQUELÔNIO seja alimentado anualmente pelos parceiros e que o instituto invista em sua manutenção, pois muita energia e dinheiro já foram gastos para sua implementação. O mesmo digo para o SALVE, é muito importante que o módulo de acesso externo às informações seja desenvolvido e implantado o quanto antes.</t>
  </si>
  <si>
    <t xml:space="preserve">Produto Banco de dados SALVE atualizado </t>
  </si>
  <si>
    <t xml:space="preserve">atualização periódica do SALVE</t>
  </si>
  <si>
    <t xml:space="preserve">Adriana Malvásio (UFT), Raphael Fonseca (IBAMA/PA), Rafael Bernhard (UEA), Priscila Minorando (UFOPA), Richard Vogt (INPA) (INPA), Paulo Andrade (UFAM) (UFAM/AM),  Ricardo Alexandre M. de Melo (IBAMA/RO), Maria Aparecida Lopes de O. Alves  (SOS Amazônia)*Roberto consultar, Juarez Pezzuti (UFPA/PA), Camila Ferrara (WCS Brasil), Carlos Carvalho (RAN), Vinicius Tadeu de Carvalho.</t>
  </si>
  <si>
    <t xml:space="preserve">2.4</t>
  </si>
  <si>
    <t xml:space="preserve">(IBAMA/AC), Gaspar Rocha (IBAMA/MT), Sônia Canto (IPAAM) (IPAAM/AM), Adriana Malvásio (UFT), Raimundo Cruz (IBAMA/RR)</t>
  </si>
  <si>
    <t xml:space="preserve">Tenho obtido trabalhos de conclusão de curso, dissertações e artigos que tratam o tema e podem corroborar com a ação. Também conseguimos os dados do Estado do Amazonas recentemente.</t>
  </si>
  <si>
    <t xml:space="preserve">Estou elaborando o artigo através da sistematização dos dados cedidos pelo IBAMA</t>
  </si>
  <si>
    <t xml:space="preserve">O contato com a maioria dos parceiros é problemático, pois não obtenho sucesso e a obtenção de dados estaduais continua sendo um entrave, mas creio que com a identificação de colaboradores isso poderá ser resolvido, como demonstrado pelo Estado do Amazonas.</t>
  </si>
  <si>
    <t xml:space="preserve">Sugiro a inclusão da Sônia Canto como co-articuladora, pois mais uma vez não poderei ir este ano para a reunião e estar presente fisicamente no dia da reunião é muito importante. Eu conversei com ela para que assumisse a ação, mas ela prefere compartilhar a responsabilidade.</t>
  </si>
  <si>
    <t xml:space="preserve">Raphael Fonseca (IBAMA), Elaine Oliveira (IBAMA/AC),  Sônia Canto (IPAAM/AM), Raimundo Cruz (IBAMA/RR), Roberto Lacava (Ibama/Sede) (IBAMA/Sede)</t>
  </si>
  <si>
    <t xml:space="preserve">3.1</t>
  </si>
  <si>
    <t xml:space="preserve">Operação de fiscalização realizadas</t>
  </si>
  <si>
    <t xml:space="preserve">Amazônia Legal e Goiás</t>
  </si>
  <si>
    <t xml:space="preserve">Ação está em processo de planejamento, troca de informações acerca da exploração de quelônios, planejamento e obtenção de recursos. Temos informações do ACRE (Marilene e Elaine) do PARÁ (Palmira Dilap) e do Tocantins (NAturatins), sendo compiladas pelas super-poderosas Sônia e Marilene.</t>
  </si>
  <si>
    <t xml:space="preserve">O produto a ser obtido é um plano ou planejamento das fiscalizações em áreas de interesse do PAN e que sejam consideradas como críticas em relação da exploração de quelônios.</t>
  </si>
  <si>
    <t xml:space="preserve">A ação teve início efetivamente a partir da 2ª. Monitoria do PAN onde a articuladora foi substituída. Não tive até a presente data nenhum problema de comunicacão ou mesmo falta de respostas por parte dos colaboradores e ainda obtive informações de técnicos que não fazem parte da lista do PAN. Muito bom. Na ultima reunião de monitoria, a articuladora dessa ação foi substituída pela atual, então o processo praticamente começou em 2017, as articulações para recursos para essa ação. Entretanto, ainda falta apresentar o plano do Amazonas aos demais atores envolvidos para acrescentarem suas atividades e ações planejadas exclusivamente para quelônios.
O Planejamento de ações de acordo com o órgão ambiental Estadual do Amazonas, somente este ano de 2018, conseguimos convencer a fiscalização do IPAAM a planejar executar ações de fiscalização específicas para quelônios. E então apresentar um plano de fiscalização integrado com os demais Estados envolvidos na ação.</t>
  </si>
  <si>
    <t xml:space="preserve">Marilene Brasil, Raphael Fonseca, Elaine(IBAMA ACRE), Roberto Lacava, Palmira Dilap e Beatriz do naturatins.</t>
  </si>
  <si>
    <t xml:space="preserve">Essa é uma ação muito delicada, complicado de se apresentar um plano de fiscalização onde dependemos de recursos de cada Estado especificamente, pois o PAN em si não tem recursos para tal, e pelas especificidades dos locais e períodos não é simples compilar os dados, visto que nem sempre o responsável pela ação, ou planejamento vai ao campo, e as respostas dos resultados demoram a chegar, o que dificulta um processo de compilação de informações. Também não temos acesso aos sistemas relacionados à fiscalização.</t>
  </si>
  <si>
    <t xml:space="preserve">Articular e acompanhar ações de fiscalização para quelônios amazônicos por estado</t>
  </si>
  <si>
    <t xml:space="preserve">Planilha com a projeção das ações de fiscalização por estado</t>
  </si>
  <si>
    <t xml:space="preserve">Raphael Fonseca (IBAMA/PA), Elaine Oliveira (IBAMA/AC), Walmir Nogueira (IBAMA/AM), Diego Bueno (IBAMA/RR), Roberto Lacava (Ibama/Sede), Marilene Brazil (SEMA/AC), Marcia Bueno (IBAMA/AP), Cristiane (IBAMA/GO), Gaspar Rocha (IBAMA/MT), Beatriz (Naturatins/TO), Ricardo Alexandre (IBAMA/RO)</t>
  </si>
  <si>
    <t xml:space="preserve">Recomendação que o Plano de Fiscalização seja elaborado e articulado para uma escala local ou regional (por exemplo áreas de entorno de áreas de desova) para facilitar o planejamento e execução.
Na prática será muito difícil fazer isso, levando em consideração
distintos órgãos, Estados (09 Estados) com metodologias, recursos, pessoal . Penso que
precisaria uma reunião com todos os atores envolvidos somente para esse
planejamento. Isso por que fazer um plano virtualmente é mais complicado ainda.
Podemos pensar em um produto. Grupo 2: 1 relatório consolidado por estado
</t>
  </si>
  <si>
    <t xml:space="preserve">3.2</t>
  </si>
  <si>
    <t xml:space="preserve">3.2 Executar operações de fiscalização para quelônios por Unidades de Conservação</t>
  </si>
  <si>
    <t xml:space="preserve">Raoni Japiassu (ICMBIO/PARNA Araguaia)</t>
  </si>
  <si>
    <t xml:space="preserve">Ucs federais e estaduais da Amazônia Legal e Goiás</t>
  </si>
  <si>
    <t xml:space="preserve">Não houve resposta do articulador.</t>
  </si>
  <si>
    <t xml:space="preserve">Articular a execução de  operações de fiscalização para quelônios em Unidades de Conservação Federais e Estaduais</t>
  </si>
  <si>
    <t xml:space="preserve">Ana Paula Lustosa (ICMBIO/RAN)</t>
  </si>
  <si>
    <r>
      <rPr>
        <sz val="11"/>
        <color rgb="FF000000"/>
        <rFont val="Calibri"/>
        <family val="2"/>
        <charset val="1"/>
      </rPr>
      <t xml:space="preserve">Luis Alfredo Freitas (RESEX Lago do Cedro/ICMBio), Ângela Midori (PARNA Jaú/ICMBio), Sônia Canto (IPAAM) (IPAAM/AM), Rafael Balestra (RAN/ICMBio), </t>
    </r>
    <r>
      <rPr>
        <sz val="11"/>
        <color rgb="FFFF0000"/>
        <rFont val="Calibri"/>
        <family val="2"/>
        <charset val="1"/>
      </rPr>
      <t xml:space="preserve">Maria Bentes (Ideflorbio), Rodrigo Tacioli (IPAAM), Marina Secco (Inst. Mamirauá)</t>
    </r>
  </si>
  <si>
    <t xml:space="preserve">Não houve resposta do articulador. O articulador não contactou os colaboradores. Foi trocado o articulador. O IPAAM realizou fiscalização dentro de Ucs estaduais. </t>
  </si>
  <si>
    <t xml:space="preserve">3.3</t>
  </si>
  <si>
    <t xml:space="preserve">Pessoas sensibilizadas à conservação de quelônios amazônicos</t>
  </si>
  <si>
    <t xml:space="preserve">Eu fiquei como articuladora desta ação a partir da reunião do PAN de 2017. Mandei e-mail contatando os colaboradores da ação para reunir material de educação ambiental e capacitação. A Aliança da Terra enviou material com o resumo de seus trabalhos com educação ambiental e os locais de sua realização. Leo Caetano e Rafael Balestra incluíram a cartilhas e livros do IBAMA/CENAQU/RAN. Entretanto, não obtive mais respostas de outras pessoas/organizações. No entanto reuni alguns materiais de meu conhecimento. O mapeamento de locais onde ocorrem atividades de educação ambiental está em fase inicial. Não temos reunidas informações sobre oficinas, cursos de capacitação. Somente há um arquivo de curso de monitoramento de praias.</t>
  </si>
  <si>
    <t xml:space="preserve">Reunimos na pasta compartilhada no gdrive algumas cartilhas publicadas com foco na conservação das espécies, aspectos da biologia e ecologia e manejo de praias de desova (IBAMA, PÉ-DE- PINCHA, CEQUA e equipe do laboratório do Richard Vogt, SOS AMAZÔNIA). Incluí o plano de trabalho de educação ambiental do Mosaico do Baixo Rio Negro para servir como base a ações em outros locais e um arquivo contendo um curso de manejo de praias de desova. Temos ainda os dados de alcance das atividades do mosaico do baixo rio Negro e da Aliança da Terra e as coordenadas onde são desenvolvidas as suas ações de educação ambiental.</t>
  </si>
  <si>
    <t xml:space="preserve">O primeiro problema é a falta de participação dos membros desta ação. O segundo é com produtos como: oficinas, Cursos de capacitação, Palestras. Temos pouco material reunido e nenhum criado até o momento.</t>
  </si>
  <si>
    <t xml:space="preserve">Camila Fagundes</t>
  </si>
  <si>
    <t xml:space="preserve">Maior participação dos envolvidos nas ações e mapeamento de atividades de educação ambiental.</t>
  </si>
  <si>
    <t xml:space="preserve">Elaborar, compilar, implementar e fortalecer ações de educação ambiental voltadas para conservação de quelônios amazônicos</t>
  </si>
  <si>
    <t xml:space="preserve">Material educativo, relatório de oficinas, cursos de capacitação, palestras e atividades realizadas</t>
  </si>
  <si>
    <t xml:space="preserve">Bruno (Aliança da Terra/MT), Léo Caetano (IBAMA/GO), Rafael Balestra (ICMBIO/RAN), Marilene Brazil (SEMA/AC), Zeca Lula (ECOVALE/RO), Paulo Andrade (UFAM/AM), Alisson Maranho (SOS Amazônia/AC), Ricardo Alexandre (Ibama/RO), Marcia Bueno (Ibama/AP), Richard Vogt (INPA) (CEQUA/INPA/AM), Adriana Malvasio (UFT/TO), Priscila Miorando (UFOPA), Rafael Bernhard (UEA), Daniely Félix, Jenna Gomes (SEMA AM), Marina Secco (Mamirauá, AM), Virgínia Bernardes (IPÊ)</t>
  </si>
  <si>
    <t xml:space="preserve">3.4</t>
  </si>
  <si>
    <t xml:space="preserve">Todas as áreas de conservação de quelônios amazônicos utilizando o protocolo</t>
  </si>
  <si>
    <t xml:space="preserve">As atividades do PQA estão ocorrendo normalmente nos estados do Amazonas, Amapá, Pará, Roraima, Rondônia, Mato Grosso, Goiás e Tocantins. O Acre é a única superintendência do Ibama que não está realizando atividades.</t>
  </si>
  <si>
    <t xml:space="preserve">Os relatórios da equipe do Ibama foram encaminhados para mim. Eu estou inserindo-os no SisQuelônios. No momento o único relatório que não foi inserido é o do Estado do Goiás.</t>
  </si>
  <si>
    <t xml:space="preserve">O ano de 2017 foi extremamente complicado com relação aos recursos financeiros e as atividades do PQA quase não puderam ser executadas. A diretoria de fiscalização do Ibama ajudou com recursos financeiros. O Ibama também está com problema sério de falta de servidores. O instituto não teve concurso desde de 2011. 
O tabuleiro do Embaubal vem sofrendo vários problemas na execução. Foi relatado que mais de 7 mil filhotes morreram em 2017 por falta de gente no momento da eclosão. Foi feita uma reunião com diversos atores para elaborar estratégias para corrigir os problemas.</t>
  </si>
  <si>
    <t xml:space="preserve">Richard Vogt (INPA) (INPA/AM), Rafael Balestra (RAN/ICMBio) (RAN/ICMBio), membros do Comitê Técnico Permanente do PQA,  Paulo Andrade (UFAM/AM), Cristiane Carneiro (UFPA), Marina Secco (Inst. Mamirauá), Ana Paula Lustosa (ICMBIO/RAN), Virginia Bernardes (IPÊ), Camila Fagundes (WCS Brasil), Jenna Gomes (SEMA AM)</t>
  </si>
  <si>
    <t xml:space="preserve">Parceiros utilizam o manual: as unidades que o pé-de-pincha seguem o protocolo, parte dos dados de 2017 estão no sisquelônios. Programa mosaico Baixo Rio Negro utilizam o protocolo (Parna Jaú e Resex Unini). O CPPQA da UHE Balbina utiliza o protocolo. REBIO Abufari também utiliza o protocolo. Todas as áreas do PROBUC também utilizam.</t>
  </si>
  <si>
    <r>
      <rPr>
        <b val="true"/>
        <sz val="11"/>
        <rFont val="Cambria"/>
        <family val="1"/>
        <charset val="1"/>
      </rPr>
      <t xml:space="preserve">4. Padronização dos métodos de manejo </t>
    </r>
    <r>
      <rPr>
        <b val="true"/>
        <i val="true"/>
        <sz val="11"/>
        <color rgb="FF000000"/>
        <rFont val="Calibri"/>
        <family val="2"/>
        <charset val="1"/>
      </rPr>
      <t xml:space="preserve">in situ </t>
    </r>
    <r>
      <rPr>
        <b val="true"/>
        <sz val="11"/>
        <color rgb="FF000000"/>
        <rFont val="Calibri"/>
        <family val="2"/>
        <charset val="1"/>
      </rPr>
      <t xml:space="preserve">de espécies de quelônios amazônicos</t>
    </r>
  </si>
  <si>
    <t xml:space="preserve">4.1</t>
  </si>
  <si>
    <t xml:space="preserve">Foram impressos 1 mil exemplares do manual que serão distribuídos para os colaboradores durante a monitoria</t>
  </si>
  <si>
    <t xml:space="preserve">Manual publicado em meio digital e impresso</t>
  </si>
  <si>
    <t xml:space="preserve">4.2</t>
  </si>
  <si>
    <t xml:space="preserve">A capacitação com base no manual técnico de manejo conservacionista e monitoramento populacional de quelônios foi realizada entre agosto de 2014 e abril de 2017 em 27 áreas no Amazonas e Oeste do Pará: UCs estaduais (RDS Uacari, RDS Igapó Açu, RDS Puranga-Conquista, Mosaico do Apuí, RDS Madeira, Resex e Floresta Canutama, APA Nhamundá e Guajuma, PAREST Rio Negro, RDS Uatumã), UCs federais (REBIO Uatumã, REBIO Abufari e REBIO Trombetas) e em áreas fora de UC (Parintins, Barreirinha, Careiro, Itacoatiara, Nhamundá, Barcelos, Terra Santa, Oriximiná).com a colaboração do Projeto Pé-de-pincha/UFAM, DEMUC/SEMA, PPQA/Eletrobras, IPÊ, WCS, INPA, IBAMA e ICMBio. Além dos manuais técnicos do RAN-ICMBio/IBAMA, o Projeto Pé-de- pincha também produziu dois manuais e três vídeoaulas baseados no protocolo RAN, para cursos de monitores de praia e gestores ambientais em 2016.
Os representantes de outros Estados haviam ficado de complementar as informações com os cursos realizados na rodada virtual após a oficina de maio de 2017, mas não fizeram isso.
Em 2017, devido à falta de recursos, tanto a nível estadual como federal, não foi possível realizar a capacitação em muitos lugares. Pelo Pé-de- pincha no Amazonas tivemos apenas dois cursos de capacitação na RDS do Igapó Açu, Rodovia BR319, km 250 e em Parintins. Na RDS Uatumã e na RDS Uacari, pela SEMA. No rio Negro, no PARNA Jaú e na Resex do Unini ocorreram seis (6) cursos pelo IPÊ e ICMBio. Em Santarém e Aveiro, no rio Tapajós pelo PQA-IBAMA.</t>
  </si>
  <si>
    <t xml:space="preserve">De agosto de 2014 a abril de 2017, foram realizados 35 cursos/oficinas com 1339 participantes, atingindo 12 UCs Estaduais e Federais e 15 municípios só no Amazonas e Oeste do Pará. Além dos manuais sobre manejo conservacionista do RAN/IBAMA (Balestra et al.Brasília: Ibama,2016.136 p. ISBN 978-85- 7300-381- 9) e o artigo sobre Monitoramento populacional de quelônios ( Balestra et al. 2016.Biodiversidade Brasileira, 6(1): 114-152, 2016), foram produzidos 2000 exemplares de 2 manuais pelo Projeto Pé-de- pincha ( Manual 1: Andrade, P.C.M. et al. 2016. 117 páginas/ Vol.1/– ISBN 978-85- 9510-008- 4; Manual 2: Andrade, P.C.M. et al. 2016. 152 páginas/ Vol.2/– ISBN 978-85- 9510-009- 1).
Os representantes de outros estados ficaram de informar os cursos em seus Estados na rodada virtual da Oficina de 2017 mas não atualizaram a planilha. De maio de 2017 a abril de 2018, no Amazonas, o Projeto Pé-de- pincha/UFAM só conseguiu realizar dois (2) cursos de capacitação nas técnicas de monitoramento conservacionista na RDS Igapó Açu, com apoio da SEMA/DEMUC e IBAMA e em Parintins (UFAM, IFAM e IBAMA-Pin). No do Igapó Açu foram capacitados 31 monitores em 16 horas de atividades, de 7 a 11 de agosto de 2017. E Em Parintins foram capacitados 20 pessoas em 26 de setembro de 2017 (8h). Mas apoiou também a OFICINA DE CAPACITAÇÃO DOS MONITORES DE PRAIAS DE PRESERVAÇÃO DE QUELONIOS realizada na RDS Uacari/Resex Médio Juruá pelo DEMUC/SEMA, em de 16 a 22 de junho de 2017, com apoio do Instituto Chico Mendes de Conservação da Biodiversidade – ICMBio, Associação dos Moradores Agroextrativistas da RDS Uacari – AMARU, Fundação Amazonas Sustentável - FAS AMARU, com 44 participantes e carga horária de 24 horas. A SEMA também realizou de 22 a 28 de agosto de 2017 a capacitação de 40 monitores na RDS Uatumã/Itapiranga com apoio da REBIO Uatumã, AACRDSU e do CPPQA/Eletrobrás (20 horas). capacitação de monitores de praia no ano passado. No rio Negro, no Parna Jaú teve um curso de 19 a 21 outubro 2017, base Carabinani, IPÊ e ICMBio, 9 pessoas: 3 mulheres 6 homens, 16 h, e na Resex Unini, foram cinco (5) cursos: Comunidade Vila Nunes, 29 e 30 agosto 2017, IPÊ e ICMBio, 7 pessoas: 6 mulheres e 1 homem, 12h; Comunidade Vista Alegre, 31 e 1 agosto 2017, Ipê ICMBio, 10 pessoas: 6 mulheres e 4 homens, 12 h; Comunidade Lago das Pombas, 2 agosto, IPÊ e ICMBio, 2 mulheres 8h; Comunidade Terra Nova, 3 e 4 agosto 2017, IPÊ e ICMBio, 6 pessoas: 1 mulher e 5 homens, 12 h; Comunidade Tapiira, 5 e 6 agosto 2017, IPÊ e ICMBio: 6 homens, 12 h. Fomos informados que no rio Tapajós foram feitos 2 cursos pelo PQA-IBAMA- Santarém (Rafael Fonseca) em Monte Cristo, Aveiro/PA, em junho de 2017, com 40 participantes. Totalizando doze (12) cursos e cerca de 205 monitores capacitados.</t>
  </si>
  <si>
    <t xml:space="preserve">Basicamente, o grande problema para a não realização de mais cursos de capacitação em 2017 foi a falta de recursos em todas as instituições parceiras: UFAM, SEMA, INPA, IBAMA, ICMBio, WCS, IPÊ, etc. Pois tínhamos material impresso e até camisas para os cursos, mas não tivemos recursos para a organização e logística.</t>
  </si>
  <si>
    <t xml:space="preserve">Paulo Cesar Machado Andrade (UFAM), Maria do Carmo (DEMUC- SEMA), Jefferson Moreira (DEMUC/SEMA), Gilberto Olavo (DEMUC-SEMA), Walmir (PQA/IBAMA-AM), Paulo Henrique G.Oliveira (UFAM), Raphael Fonseca (IBAMA-Santarém), Roberto Lacava (PQA-IBAMA), Adriana Malvásio (Tocantins), Camila Fagundes (WCS), Virgínia Bernardes (IPÊ/CEPAM).</t>
  </si>
  <si>
    <t xml:space="preserve">Para tabularmos e contabilizarmos todos os cursos de capacitação em monitoramento conservacionista e populacional de quelônios precisamos de mais informações no próprio grupo de whatsapp ou por e-mail sobre o que está acontecendo nos outros Estados. Sugiro que toda vez que alguém do grupo fizer uma ação desse tipo poste no grupo, assim como vinham fazendo com as apreensões. Aí não deixamos pra depois (quando normalmente a gente esquece), todo mundo fica sabendo da iniciativa e fica mais fácil desse coordenador ir tabulando as ações.</t>
  </si>
  <si>
    <t xml:space="preserve">Um relatório ao final do PAN</t>
  </si>
  <si>
    <t xml:space="preserve">Rafael Balestra (RAN/ICMBio), Adriana Malvásio (UFT/TO), Camila Ferrara (WCS), Rafael Bernhard (UEA/AM),  Roberto Lacava (Ibama/Sede) (COFAU/DBFLO/IBAMA), José Roberto de Alencar Moreira (EMBRAPA/CENARGEN/DF), Richard Vogt (INPA) (INPA/AM), Ana Julia Lenz e Marina Secco (Instituto Mamirauá),  Larissa Barreto (UFMA/MA), Paulo Henrique Oliveria (UFAM/Parintins), Priscila Miorando (UFPA), Juarez Pezzuti (UFPA) Jenna Gomes (DEMUC- SEMA), Jefferson Moreira (DEMUC/SEMA), Gilberto Olavo (DEMUC-SEMA), Walmir (PQA/IBAMA-AM),  Raphael Fonseca (IBAMA-Santarém), Camila Fagundes (WCS), Virgínia Bernardes (IPÊ/CEPAM), Marcia Bueno (IBAMA/AP)</t>
  </si>
  <si>
    <t xml:space="preserve">Sugestão para que o articulador construa uma planilha para compilar as informações necessárias para os colaboradores preencherem e enviar pelo e-mail. </t>
  </si>
  <si>
    <t xml:space="preserve">4.3</t>
  </si>
  <si>
    <t xml:space="preserve">4.3 Padronizar os métodos de manejo in situ previstos no manual técnico de manejo conservacionista e monitoramento populacional de quelônios amazônicos</t>
  </si>
  <si>
    <t xml:space="preserve">A publicação física do manual foi feita para todas as superintendências do Ibama que executam o PQA. Ademais foi encaminhado o Memorando Circular nº1/2018/CGBIO/DBFLO, informando que todos deverão seguir o manual na execução das atividades de manejo.</t>
  </si>
  <si>
    <t xml:space="preserve">Memorando Circular nº1/2018/CGBIO/DBFLO</t>
  </si>
  <si>
    <t xml:space="preserve">4.4</t>
  </si>
  <si>
    <t xml:space="preserve">Fiz 2 workshops em Manaus e uma em Brasília com grande sucesso</t>
  </si>
  <si>
    <t xml:space="preserve">Fiz 2 workshops em Manaus e uma em Brasília com grande sucesso
E escrevi um documento sobre métodos para manejo in situ das espécies alvo, com uma capitulo sobre Transferência de ninhos15 pp, e outro de Planejamento e preparo das áreas de reprodução de quelônios amazônicos monitoradas de 5 páginas
</t>
  </si>
  <si>
    <t xml:space="preserve">Paulo Anrade para de transferência de ninhos e Rafael Balestra e Paulo César Andrade para </t>
  </si>
  <si>
    <t xml:space="preserve">Rafael Balestra (RAN/ICMBio), Roberto Lacava (Ibama/Sede) (COFAU/DBFLO/IBAMA), Marilene Brazil (SEMA/AC), Sônia Canto (IPAAM) (IPAAM/AM), Rafael Bernhard (UEA/AM), Leo Caetano (Ibama) (IBAMA/GO),  Paulo Andrade (UFAM) (UFAM/AM),  Camila Ferrara (WCS), Adriana Malvasio (UFT/TO), Soraya Alves (SEMA/PA), Jenna Gomes (DEMUC/AM), Larissa Barreto (UFMA/MA), Zeca Lula (ECOVALE RO), Priscila Miorando (UFPA), Marina Secco (Mamirauá, AM), Marcela Magalhães (UFAM, AM), Alisson Maranho (SOS Amazônia AC)</t>
  </si>
  <si>
    <t xml:space="preserve">4.5</t>
  </si>
  <si>
    <t xml:space="preserve">O SisQuelônios passou por períodos de inativação e instabilidade operacional desde a última monitoria do PAN, com a mudança de contrato de suporte de internet do MMA e suas autarquias da Telebrás (Serpro) para a Embratel, culminando com a migração dos bancos de dados do Ibama e ICMBio para o MMA. Nessa migração algumas informações do banco de dados do SisQuelônios foram corrompidas, mas segundo a equipe de TI do ICMBio tais erros já foram sanados e o sistema está funcionando normalmente. Há premente necessidade de remodelar o sistema nos parâmetros atuais da TI do ICMBio e o estabelecimento de contrato de Programador para a manutenção e atualização do mesmo. Ainda persiste substancial pendência de informações históricas no banco de dados do sistema. O Coordenador do PQA é o único no presente que tem se esforçado para cadastrar os dados levantados pelo Programa em suas unidades executoras. Anteriormente, com o sistema em pleno funcionamento, e os executores regionais devidamente capacitados, os únicos colaboradores nesse processo eram os executores dos Estados do Pará e de Roraima, este último recentemente aposentado. Outro ponto que merece atenção e esforço de compilação por parte da atual coordenação do PQA é o fato de que há pendências de relatórios anuais de atividades no SisQuelônios em todas as unidades executoras do PQA relativas ao período do ciclo de gestão anterior, Coordenado pelo Victor Hugo Cantarelli, entre 2008 e 2014. Carência igualmente relevante é fato de que apesar de haver pelo menos 06 Unidades de Conservação Federais que realizam manejo e monitoramento reprodutivo de quelônios, conforme metodologia preconizada pelo PAN Quelônios, sendo estas parceiras formais desse PAN, e tendo as mesmas em diferentes momentos técnicos devidamente capacitados para usar o SisQuelônios, essas até o presente não realizaram nenhuma ação proativa nesse sentido. O Coordenador do PQA tem a prerrogativa de cobrar tal feito de seus executores, já o RAN não possui esse atributo.</t>
  </si>
  <si>
    <t xml:space="preserve">Banco de dados do Sisquelônios - registro de relatórios técnicos anuais de atividades
Amazonas
P. expansa
Informações detalhada por ninhos/ano
1977, 1982 a 1984, 1986, 1988 a 1995
Informações consolidadas por ano
2002 a 2008, 2010, 2015 a 2017
P. unifilis
Informações detalhada por ninho (anos)
1977, 1990, 1994
Informações consolidadas (anos)
1971, 1977, 1979, 1982, 1985 a 2010, 2015 a 2017
P. sextuberculata
Informações detalhada por ninhos/ano
Nada consta
Informações consolidadas por ano
1971, 1977, 1979, 1986 a 2010, 2015 a 2017
SITUAÇÃO: PENDÊNCIA DE RELATÓRIOS RECENTES (CICLOS GE GESTÃO CANTARELLI-
LACAVA 2008 A 2017)
OBSERVAÇÃO: FALTAM DADOS DE COMUNIDADES EXECUTORAS DO PROJETO QUE
NÃO REPASSARAM AS INFORMAAÇÕES PARA A COORDENADOR LOCAL DO PROJETO
(PURUS). ROBERTO LACAVA SE ESFORÇARÁ PARA CADASTRAR ESSES RELATÓRIOS ATÉ A
MONITORIA.
Amapá
P. expansa
Informações detalhada por ninhos/ano
1981, 1985 a 1987
Informações consolidadas por ano
1983 a 2008, 2014, 2016, 2017
P. unifilis
Informações detalhada por ninhos/ano
1981, 1982, 1987
Informações consolidadas por ano
1980, 1983, 1984, 1988 a 2017
SITUAÇÃO: PENDÊNCIA DE RELATÓRIOS RECENTES (CICLOS GE GESTÃO CANTARELLI-
LACAVA 2008 A 2017).
Acre
P. expansa
Informações detalhada por ninhos/ano
Nada consta
Informações consolidadas por ano
1984 a 2008
P. unifilis
Informações detalhada por ninhos/ano
2013
Informações consolidadas por ano
1984 a 2008
P. sextuberculata
Informações detalhada por ninhos/ano
Nada consta
Informações consolidadas por ano
1984 a 2008
SITUAÇÃO: PENDÊNCIA DE RELATÓRIOS RECENTES (CICLO GE GESTÃO CANTARELLI
2008 - 2014).
OBSERVAÇÃO: PROJETO INOPERANTE DESDE 2014.
Roraima
P. expansa
Informações detalhada por ninhos/ano
2015 a 2017
Informações consolidadas por ano
1979 a 1998, 2001, 2002, 2007, 2014 a 2017
P. unifilis
Informações detalhada por ninhos/ano
Nada consta
Informações consolidadas por ano
1992, 1997, 2001
P. sextuberculata
Informações detalhada por ninhos/ano
Nada consta
Informações consolidadas por ano
1997
SITUAÇÃO: PENDÊNCIA DE RELATÓRIOS RECENTES (CICLO GE GESTÃO CANTARELLI
2008 A 2014).
Rondônia
P. expansa
Informações detalhada por ninhos/ano
Nada consta
Informações consolidadas por ano
1976 a 1997, 2001 a 2007, 2017
P. unifilis
Informações detalhada por ninhos/ano
Nada consta
Informações consolidadas por ano
1976 a 1996, 2001 a 2007
SITUAÇÃO: PENDÊNCIA DE RELATÓRIOS RECENTES (CICLOS GE GESTÃO CANTARELLI-
LACAVA 2008 A 2017).
OBSERVAÇÃO: O PROJETO ENTEVE INOPERANTE DESDE 2014 E FOI RETOMADO EM
2017, PORTANTO HÁ PENDÊNCIAS DE RELATÓRIOS RECENTES DO CICLO DE GESTÃO
CANTARELLI 2008 – 2014.
Tocantins
P. expansa
Informações detalhada por ninhos/ano
1990
Informações consolidadas por ano
1985 a 2011, 2017
P. unifilis
Informações detalhada por ninhos/ano
Nada consta
Informações consolidadas por ano
1999
SITUAÇÃO: O PROJETO ESTEVE INOPERANTE DESDE 2012 E SOMENTE FOI RETOMADO
EM 2017, PORTANTO NÃO HÁ PENDÊNCIA DE RELATÓRIOS RECENTES, MAS SIM A
AUSÊNCIA DESTES.
Mato Grosso
P. expansa
Informações detalhada por ninhos/ano
1995, 1998, 1999, 2003 a 2007, 2009, 2011 a 2017
Informações consolidadas por ano
1984 a 2013, 2015 a 2017
P. unifilis
Informações detalhada por ninhos/ano
Nada consta
Informações consolidadas por ano
1993, 2008
SITUAÇÃO: HÁ PENDÊNCIAS DE RELATÓRIOS RECENTES DO CICLO DE GESTÃO
CANTARELLI 2008 – 2014.
Goiás
P. expansa
Informações detalhada por ninhos/ano
1985 a 1991, 2002 a 2007, 2009 a 2014
Informações consolidadas por ano
1985, 1989 a 2006, 2009 a 2013
P. unifilis
Informações detalhada por ninhos/ano
Nada consta
Informações consolidadas por ano
1994, 1996
SITUAÇÃO: PENDÊNCIA DE RELATÓRIOS RECENTES (CICLOS GE GESTÃO CANTARELLI-
LACAVA 2008 A 2017).
Pará
P. expansa
Informações detalhada por ninhos/ano
1986, 2014, 2015
Informações consolidadas por ano
1976 a 2010, 2012 a 2017
P. unifilis
Informações detalhada por ninhos/ano
1990, 2014
Informações consolidadas por ano
1989 a 2004, 2008, 2014, 2017
P. sextuberculata
Informações detalhada por ninhos/ano
2014
Informações consolidadas por ano
1988 a 2004, 2008, 2014, 2017
SITUAÇÃO: PENDÊNCIA DE RELATÓRIOS RECENTES (CICLOS GE GESTÃO CANTARELLI-
LACAVA 2008 A 2017).</t>
  </si>
  <si>
    <t xml:space="preserve">Já descrito no item “2”.</t>
  </si>
  <si>
    <t xml:space="preserve">Rafael Antônio Balestra</t>
  </si>
  <si>
    <t xml:space="preserve">Já descrito no item “2”</t>
  </si>
  <si>
    <t xml:space="preserve">Rafael Balestra (RAN/ICMBio) (RAN/ICMBio), Roberto Lacava (Ibama/Sede) (COFAU/DBFLO/IBAMA), Sônia Canto (IPAAM) (IPAAM/AM), Rafael Bernhard (UEA/AM), Leo Caetano (Ibama) (IBAMA/GO), Richard Vogt (INPA) (INPA/AM), Paulo Andrade (UFAM) (UFAM/AM),  Camila Ferrara (WCS), Adriana Malvasio (UFT/TO), Soraya Alves (SEMA/PA), Jenna Gomes (CEMUC/AM),  Larissa Barreto (UFMA/MA), Alisson Maranho (SOS Amazônia), executores estaduais do PQA, Priscila Miorando (UFPA), Marina Secco (Mamirauá, AM), Zeca Lula (ECOVALE RO)</t>
  </si>
  <si>
    <t xml:space="preserve">Recomendação de que além do preenchimento das lacunas de dados do PQA, as demais pessoas e instituições que realizam estudos com quelônios insiram seus dados no sistema SISQUELONIOS; Construir uma política de Gestão de uso de dados contidos no SISQUELONIOS; Sugestão de incluir como META anual dos coordenadores do PQA IBAMA o preenchimento do SIQUELONIOS); Incluir como recomendação para autorização SISBIO que os dados obtidos sejam cadastrados no SIQUELONIOS. Cobrança para que as UCs federais insiram os dados no sisquelonios. Implementar a possibilidade de upload de dados no sisquelonios.</t>
  </si>
  <si>
    <t xml:space="preserve">4.6</t>
  </si>
  <si>
    <t xml:space="preserve">Não existe um protocolo padrão adotado pelos diferentes atores que compõem o PAN. Realizei um contato inicial com os colaboradores para levantamento das pessoas, atividades realizadas e informações que colaborem para a construção de um protocolo, bem como para a compreensão dos níveis de participação comunitária em andamento ou planejada para monitoramento populacional. Três colaboradores informaram que realizam monitoramento populacional, porém não de forma participativa (Leo Caetano e Raphael Fonseca do IBAMA; e Marina Secco da RDS Mamirauá). Dois colaboradores descreveram iniciativas de monitoramento participativo: 1) Virgínia Bernardes: monitoramento executado pela parceria ICMBio e IPÊ na RESEX do Unini e PARNA Jaú, a ser expandido para outras áreas (Virgínia Bernardes); e 2) Paulo Andrade: monitoramento executado pelo Projeto Pé-de- Pincha em diversas áreas: Amazonas - RESEX Médio Juruá, RDS Uacari e Barreirinha (2004-2017); RESEX Baixo Juruá (2010- 2013). Pará - Terra Santa, Lago Piraruacá (2004-), Oriximiná, Barreto (2016-). Ambas iniciativas utilizam trammel-nets como principal instrumento de captura, aplicadas durante enchente, vazante e seca (última somente pelo Pé-de- Pincha), com envolvimento comunitário para captura, marcação e biometria dos quelônios capturados.</t>
  </si>
  <si>
    <t xml:space="preserve">Resultados preliminares do levantamento de iniciativas de monitoramento populacional disponibilizados ao coordenador do PAN.</t>
  </si>
  <si>
    <t xml:space="preserve">Os colaboradores precisam ser atualizados. Proponho revisar de acordo com o retorno
do e-mail inicial de contato para esta ação, bem como com interessados presentes na
reunião.</t>
  </si>
  <si>
    <t xml:space="preserve">Apoiar a implementação de protocolos participativos de monitoramento populacional das espécies alvo</t>
  </si>
  <si>
    <t xml:space="preserve">Juarez Pezzuti (UFPA/PA), Adriana Malvasio (UFT/TO),  Marina Secco (Instituto Mamirauá), Paulo Henrique de Oliveira (UFAM/Parintins/AM),  Ricardo Alexandre M. de Melo (IBAMA/RO), Paulo Andrade (UFAM/AM), INDICAR REPRESENTANTE DA CR1, Camila Fagundes (WCS Brasil), Camila Ferrara (WCS Brasil), Virginia Bernardes (IPÊ/CEPAM)</t>
  </si>
  <si>
    <t xml:space="preserve">4.7</t>
  </si>
  <si>
    <t xml:space="preserve">4.7 Avaliar e implementar sistemas comunitários experimentais de manejo sustentável</t>
  </si>
  <si>
    <t xml:space="preserve">Na oficina passada (2017) foi relatada toda experiência de manejo comunitário in situ protegendo os ninhos e filhotes no Amazonas,  realizados há 40 anos pelo PQA e há 19 anos pelo Projeto Pé-de-pincha. Do ponto de vista prático, as UCs da Resex do Médio Juruá/RDS Uacari, Resex Baixo Juruá já possuem levantamentos populacionais com dados de estrutura e dinâmica de populações que poderiam embasar o manejo. Na prática, também foi levantada as informações que comunidades da Resex Baixo Juruá e RDS Piagaçú-Purus já trabalham com a retirada de uma cota informal de animais para subsistência dos moradores. Também foi relatado e disponibilizado bibliografia produzida sobre o tema entre 2014 e 2017 pelo Projeto Pé-de-pincha (5 livros). Também foram levantadas experiências em outros Estados TI Xambioá (Adriana Malvásio), RDS Piagaçú, Tapajós/Monte Cristo (Roberto Lacava/FUNBIO). Esses colaboradores ficaram de mandar informações na rodada virtual para alimentar a planilha.
Ainda em 2016, um GT de trabalho sobre jacarés da Assembléia Legislativa do Amazonas, enviou ao MMA e a Câmara de Deputados um requerimento (ALEAM No.1994/2016) solicitando a modificação da Lei da Fauna em seu Artigo 1º., inciso 3º. para que pudesse ser liberada a caça e apanha de crocodilianos e testudines. Vale ressaltar que, nenhum dos especialistas em quelônios do PAN no Amazonas, participaram desse GT.
Entre abril de 2017 e abril de 2018, não houve nenhuma iniciativa no Amazonas para tentar iniciar algum experimento prático de manejo in situ com retirada de cotas de ovos e adultos, pois além de não haver o arcabouço legal que ampare essa atividade e resguarde a instituição pleiteante, também e, principalmente, não houveram recursos ou editais para essa finalidade.
No Amazonas, um outro GT de quelônios, formado desde 2011, contando inclusive com especialistas do PAN quelônios, conseguiu aprovar duas resoluções junto ao Conselho Estadual de Meio Ambiente do Amazonas (CEMAAM) No. 25 (determina as áreas prioritárias para conservação de quelônios no Estado, seus níveis e índices de classificação) e a No.26 (define e regulamenta um sistema comunitário de criação de quelônios, baseado na cria, recria e engorda de um percentual de filhotes de tartarugas e tracajás retirado de áreas protegidas pelas comunidades), resoluções estas publicadas no DOE em setembro de 2017.
Não fomos informados de nenhuma outra iniciativa em outro Estado.</t>
  </si>
  <si>
    <t xml:space="preserve">Registro de seis (6) possíveis áreas com histórico de monitoramento comunitário e dados de estrutura e dinâmica populacional que possibilitariam a implantação de um experimento de manejo in situ tipo harvesting com apanha de ovos ou adulto, com informações de que alguns destes lugares já fazem isso informalmente com cotas para subsistência dos comunitários que protegem a praia.
Na prática, não houve nenhuma mudança na legislação ou normatização ou licença para a implementação de um experimento de manejo in situ de quelônios.
Apenas tivemos a aprovação de 2 resoluções no Amazonas que definem possíveis áreas de uso (níveis II e III) e normatizam o manejo intensivo ex situ em sistemas de criação comunitária tipo ranching com retirada de percentuais de filhotes de áreas protegidas pelos comunitários.
O ICMBio-CEPAM e RAN, em reunião em fevereiro de 2018, manifestaram interesse em adaptar essa resolução do Amazonas para as UCs federais.</t>
  </si>
  <si>
    <t xml:space="preserve">Faltam recursos para desenvolver tais experimentos e não há ainda arcabouço legal para a normatização dessa atividade.</t>
  </si>
  <si>
    <t xml:space="preserve">Paulo Cesar Machado Andrade (UFAM), Maria do Carmo (SEMA), Walmir Nogueira (IBAMA-AM), Roberto Lacava (PQA-IBAMA), Adriana Malvásio (UFTocantins)</t>
  </si>
  <si>
    <t xml:space="preserve">Sugiro que o próprio PQA e o RAN, com apoio do PAN, apresentem uma proposta de normatização para experimentos de manejo de quelônios em UCs e submetam aos sua Procuradoria Jurídica para verificar as possibilidades legais de implementação desta atividade.</t>
  </si>
  <si>
    <t xml:space="preserve">Manuel Cunh (RESEX Médio Juruá), Gilberto Olavo (DEMUC/AM), Camila Ferrara (WCS), Jenna Gomes (DEMUC/AM), Sônia Canto (IPAAM) (IPAAM/AM), Adriana Malvásio (UFT/TO), Juarez Pezzuti (UFPA), Priscila Miorando (UFPA), Rafael Balestra (RAN/ICMBio)</t>
  </si>
  <si>
    <t xml:space="preserve">Temos um canal de comunicação muito eficiente que é o WhatsApp para que todos se manifestem. Os colegas tem postado na hora fotos de eventos de soltura de quelônios, de apreensões, etc. Dá para sabermos onde foi, a data e às vezes até a quantidade. Deveríamos estimular os colegas a postarem também informações sobre os projetos (se existe algum) que querem ou já estão trabalhando experimentos com manejo in situ/extração de cotas de ovos e adultos.</t>
  </si>
  <si>
    <t xml:space="preserve">5.1</t>
  </si>
  <si>
    <t xml:space="preserve">Já em 2014, o articulador informou que havia material bibliográfico (dois livros , Andrade et al., 2008 e 2012) tratando da experiência de sistemas comunitários experimentais de criação de quelônios como iniciativa promissora do Provárzea/IBAMA entre 2004 e 2007, quando foram implementadas 31 unidades de criação, 12.131 animais (P.expansa, P.unifilis, P.sextuberculata). O articulador relatou que também está acompanhando no Amazonas uma unidade experimental desde 2015 no tabuleiro do Manarian, RDS Uacari, um outro sistema de iniciativa comunitária na comunidade Nova União, tabuleiro do Deus é Pai, Resex Médio Juruá desde 2016 e uma no Tucumanduba/Barreirinha desde 2014. O articulador também relatou, nas oficinas de 2015, 2016 e 2017, que a Secretaria de Meio Ambiente do Estado do Amazonas, havia montado um GT sobre quelônios que tinha entre outras finalidades, normatizar um sistema de criação comunitária de quelônios.
Também foram relatadas experiências de criação de tracajás (P.unifilis) em uma iniciativa implantada no Acre, na Terra Indígena Ashaninka (Paulo, ICMBio), uma iniciativa na Terra Indígena Xambioá, Tocantins (Adriana Malvásio, UFT) e outra também em TI em Benjamin Constant (Janderson, IFAM, Tabatinga). 
Em 18 de agosto de 2017, o Conselho Estadual de Meio Ambiente do Amazonas, aprovou a Resolução CEMAAM No. 26 onde regulamenta um novo sistema de criação comunitária de quelônios. A partir dessa Resolução, as comunidades que protegem ninhos e filhotes de quelônios poderão solicitar seu registro junto ao IPAAM (instituto de Proteção Ambiental do Estado do Amazonas). O sistema é de manejo intensivo ex situ, baseado na cria, recria e engorda de percentual de filhotes de tartaruga (10%) e tracajás (20%) que serão autorizados, anualmente, pelo IPAAM. 
Desta forma, já em novembro de 2017 foi solicitada a autorização para liberação de percentuais de filhotes de P.expansa e P.unifilis para implementação de unidades de criação na RDS do Uacari. Em fevereiro de 2018, em reunião no CEPAM com o RAN, estudamos a possibilidade de o ICMBio autorizar em caráter experimental a implantação de algumas unidades de criação também na Resex do Médio Juruá.</t>
  </si>
  <si>
    <t xml:space="preserve">Na oficina de 2017, registramos que, antes do início do PAN, em agosto de 2014, já haviam sido feitos experimentos com pelo menos 31 unidades demonstrativas de criação comunitária de quelônios, no Amazonas e Pará, através do Projeto Pé-de-pincha e Provárzea/IBAMA, uma na RDS Uacari, uma na Resex Médio Juruá e no Tucumanduba/Barreirinha, uma pelo IFAM em Terra Indígena (TI) em Benjamin Constant, uma experiência na TI Xambioá/Tocantins, uma na TI Ashaninka/Acre e duas unidades de criação comunitária no Amapá. Totalizando 39 unidades experimentais de sistemas comunitários experimentais de criação de quelônios, implementadas e avaliadas entre 2004 e maio de 2017.
Em 18/08/2017, o CEMAAM aprova e publica a Resolução CEMAAM No. 26/2017 (DOE, set/2017) que normatiza a criação comunitária de quelônios no Amazonas. Já em novembro de 2017, o DEMUC/SEMA, a AMARU e o Projeto Pé-de-pincha/UFAM solicitam a autorização para a manutenção de filhotes de tartarugas e tracajás para implantação de unidades demonstrativas de criação nas comunidades do Xibauzinho, Vila Ramalho e Manarian, na RDS Uacari, e nas comunidades de Nova União e São Raimundo, na Resex Médio Juruá, com apoio do Gestor da Resex M.Juruá/ICMBio.
Em 19/01/2018, a AMARU e o Projeto Pé-de-pincha/UFAM protocolam o 1º. Pedido de registro de criadores comunitários de quelônios no Amazonas (IPAAM No.0073/2018), solicitando o registro das comunidades de Xibauazinho, Vila Ramalho e Manarian como criadores comunitários de quelônios.
De maio de 2017 até o momento estão implantadas cinco (5) unidades demonstrativas de criação de quelônios, no Amazonas.
Nenhum dos colaboradores consultados, relatou alguma outra experiência que ainda esteja em andamento.</t>
  </si>
  <si>
    <t xml:space="preserve">O principal entrave para a implementação de unidades demonstrativas de criação comunitária de quelônios foi, inicialmente, a falta de arcabouço legal para a implantação dessa atividade, sendo que, todas as experiências anteriores eram mantidas através de licenças de pesquisa SISBIO. Com o surgimento da Resolução CEMAAM 26/2017 no Amazonas, os maiores problemas para a implementação de novas unidades de criação são a falta de recursos para iniciar, manter e monitorar essas novas experiências e, sobretudo, a dificuldade que o órgão regulador (IPAAM), ainda vem encontrando para estabelecer um protocolo e os procedimentos de registro dessa nova modalidade. A SEMA e o IPAAM conseguiram incluir os quelonicultores comunitários como aquicultores de pequeno porte, o que permite que eles sejam isentos em relação a algumas taxas, como forma de incentivá-los.</t>
  </si>
  <si>
    <t xml:space="preserve">Paulo Cesar Machado Andrade (UFAM), Gilberto Olavo (DEMUC-SEMA), Adriana Malvásio (Tocantins), Rubens Portal (PQA-IBAMA)</t>
  </si>
  <si>
    <t xml:space="preserve">Temos um canal de comunicação muito eficiente que é o WhatsApp para que todos se manifestem. Os colegas tem postado na hora fotos de soltura de quelônios, de apreensões, etc. Deveríamos estimular os colegas a postarem também informações sobre os projetos de criação comunitária (se existe algum) que querem ou já estão trabalhando experimentos.</t>
  </si>
  <si>
    <t xml:space="preserve">Manuel Cunha (Resex Médio Juruá), Gilberto Olavo (DEMUC/AM), Camila Fagundes (WCS), Jenna Gomes (DEMUC/AM), Sônia Canto (IPAAM) (IPAAM/AM), Adriana Malvasio (UFT/TO), Jamile (Embrapa/AP), Rafael Balestra (RAN).</t>
  </si>
  <si>
    <t xml:space="preserve">5.2</t>
  </si>
  <si>
    <t xml:space="preserve">5.2 Elaborar um manual técnico de criação comercial de espécies de quelônios amazônicos</t>
  </si>
  <si>
    <t xml:space="preserve">Adriana Malvasio (UFT)</t>
  </si>
  <si>
    <t xml:space="preserve">O anterior pesquisador responsável foi consultado e concordou em repassar a articulação da ação para Adriana Malvasio, sendo que ele continuará como colaborador. O material bibliográfico foi selecionado, já foi elaborado um texto preliminar que será enviado aos colaboradores em breve, porém falta consultar alguns capítulos de livros, para incluir na versão preliminar do manual técnico.</t>
  </si>
  <si>
    <t xml:space="preserve">Texto preliminar sobre o “Manual técnico de criação comercial de quelônios”, a partir de pesquisa bibliográfica.</t>
  </si>
  <si>
    <r>
      <rPr>
        <sz val="11"/>
        <color rgb="FF000000"/>
        <rFont val="Calibri"/>
        <family val="2"/>
        <charset val="1"/>
      </rPr>
      <t xml:space="preserve">Walmir Ribeiro (criador/AC), Vera Luz (ICMBIO/RAN), Erlindo Braga (criador/PA),  Richard Vogt (INPA), Paulo Andrade (UFAM), Sonia Canto (IPAAM), </t>
    </r>
    <r>
      <rPr>
        <sz val="11"/>
        <color rgb="FFFF0000"/>
        <rFont val="Calibri"/>
        <family val="2"/>
        <charset val="1"/>
      </rPr>
      <t xml:space="preserve">Jamile (Embrapa/AP)</t>
    </r>
  </si>
  <si>
    <t xml:space="preserve">6.1</t>
  </si>
  <si>
    <t xml:space="preserve">Integração entre os atores do PAN</t>
  </si>
  <si>
    <t xml:space="preserve">Após a Monitoria do PAN em 2017, os colabores bem como demais atores envolvidos de alguma forma (direta ou indiretamente) têm cooperado, contribuído com informações diversas sobre exploração, normativas propostas, e que cada vez mais pessoas interagem e contribuem com informações que têm ajudado nas ações do PAN.</t>
  </si>
  <si>
    <t xml:space="preserve">Uma rede de cooperadores que atuam para a conservação das espécies alvo deste PAN.</t>
  </si>
  <si>
    <t xml:space="preserve">A falta de retorno mais hábil, mas perfeitamente compreensível, em virtude da grande demanda por parte dos órgãos ambientais e demais entidades sobrecarregadas de trabalho. FALTA PESSOAL QUALIFICADO, MAIS CONCURSOS.</t>
  </si>
  <si>
    <t xml:space="preserve">Sônia Canto, Mari, Raphael, Adriana, Roberto, Pablo Escobar, Walmir, Juca Pezzuti, Dani Felix, Vera Luz (ICMBIO/RAN),
Rafael Balestra, DUKA, Elaine, Leo, Camilas, Vogt, Gilberto SEMA, Grupo todo do Whats..</t>
  </si>
  <si>
    <t xml:space="preserve">Rafael Balestra (RAN/ICMBio) (RAN/ICMBio), Roberto Lacava (Ibama/sede) Marilene Brazil (SEMA/AC), Rafael Bernhard (UEA/AM), Leo Caetano (IBAMA/GO), Richard Vogt (INPA/AM), Paulo Andrade (UFAM) (UFAM/AM), Camila Ferrara (WCS), Adriana Malvasio (UFT/TO), Palmira (SEMA/PA), Jenna Gomes (DEMUC/AM), Priscila Miorando (UFOPA), Larissa Barreto (UFMA/MA),Alisson Maranho (SOS Amazônia), Walmir Nogueira (Ibama/AM), executores do PQA, Marina Secco (RDS Mamirauá), Camila Fagundes (WCS Brasil), Virginia Bernardes (Ipê )</t>
  </si>
  <si>
    <t xml:space="preserve">6.2</t>
  </si>
  <si>
    <t xml:space="preserve">Termos de cooperação firmados</t>
  </si>
  <si>
    <t xml:space="preserve">O Ibama tem muita dificuldade em celebrar acordos de cooperação, especialmente se a outra instituição não é pública. Desde o início do PAN o Ibama não celebrou nenhum ACT ou outro tipo de acordo que trate especificamente de quelônios. Autorizações de manejo conservacionistas foram emitidas.</t>
  </si>
  <si>
    <t xml:space="preserve">Pelo Sisbio foram emitidas 2 autorizações. ACT do Ibama com a UFAM venceu em 2017. O ACT entre a prefeitura de Sen. José Porfírio e Norte Energia venceu em 2018. ACT entre RAN/ICMBIO e a Biota venceu em 2017. O ACT entre RAN/ICMBIO e Embrapa venceu em 2016. O RAN/ICMBIO pretende celebrar um termo de reciprocidade com o SEBRAE/GO. A APA Meandros do Araguaia tem parceria formal com a ONG SARC. A UFT tem parceria formal com a Tractebel no monitoramento da UHE Belo Monte. O Ibama tem um ACT válido com a Norte Energia na área da UHE Belo Monte.</t>
  </si>
  <si>
    <t xml:space="preserve">Grande dificuldade na celebração de acordos, especialmente com instituições não públicas.</t>
  </si>
  <si>
    <t xml:space="preserve">Roberto Lacava (Ibama), Paulo Andrade (UFAM), Rafael Balestra (ICMBIO), Adriana Malvasio (UFT)</t>
  </si>
  <si>
    <t xml:space="preserve">Sugiro que a ação seja revista visto que aparentemente niguém está celebrando acordos, em especial o Ibama.</t>
  </si>
  <si>
    <t xml:space="preserve">Minutas de termos de cooperação e/ou autorizações via Sisbio.</t>
  </si>
  <si>
    <t xml:space="preserve">Rafael Balestra (RAN/ICMBio), Marilene Brazil (SEMA/AC), Sônia Canto (IPAAM), Rafael Bernhard (UEA/AM), Leo Caetano (IBAMA/GO), Richard Vogt (INPA), Paulo Andrade (UFAM), Camila Ferrara (WCS), Adriana Malvasio (UFT/TO), Palmira (SEMA/PA), Jenna Gomes (DEMUC/AM), Larissa Barreto (UFMA/MA), Maria Aparecida de Oliveira A. Lopes (SOS Amazônia), Juarez Pezzuti (UFPA)</t>
  </si>
  <si>
    <t xml:space="preserve">Recomendações: que seja encaminhado um modelo de termo de cooperação para cada instituição (ou parceiro que tenha o interesse) possa adaptar e buscar formalizar, através do icmbio e ibama essa parceria. Procurar assessoria jurídica para elaborar ACTs dentro das normas legais vigentes. procurar contato de apoio com Ministério Público (recomendação contato do Amazonas). Recomenda-se buscar formas de capacitações jurídicas para gestores/analistas , técnicos para elaboração de ACTs.</t>
  </si>
  <si>
    <t xml:space="preserve">6.3</t>
  </si>
  <si>
    <t xml:space="preserve">Projetos em execução</t>
  </si>
  <si>
    <t xml:space="preserve">Escrevi um projeto para Boticário e uma para CNPq Ciência sem Fronteira, recebi a verba e os projetos foram executados. Escrevi outro projeto para INCT/CNPq, o projeto foi numero 37 em os 256 projetos aprovados e entre os primeiros 100 listados para receber $$, mais o estado do Amazonas só tem $$ para financiar 2 projetos então ilegalmente pulou meu projeto de numero 37 na fila para dar financiamento a projeto 93! Ainda estou brigando, o Presidente de FAPEAM de Amazonas foi exonerado, e todavia eu não falei com o novo. O projeto é permanente, com financiamento cortado de R$10 milhões para R$ 6 milhões por 6 anos. No momento estou enviando projetos para Boticario, FAPEAM,  Petrobras socioambiental e Fundo Amazônia/BNDS (projeto Grupos de pesquisa INPA).</t>
  </si>
  <si>
    <t xml:space="preserve">Recebi verba do CNPq e Boticário. Documento mais sobre pos nascimento movimentos de filhotes com fêmeas de P. expansa e com CNPq coleta sangue para analises genética de Kinosternon, Chelus, Rhinoclemmys, M. gibba, M. raniceps, e Platemys. Descobri que Mesoclemmys wermuthi é uma espécie boa e não está sinônimo com M. ranicpes, e as duas espécies ocorrem no Brasil, então preciso revisar todo o material em coleções do Brasil para descobrir as distribuições geográficas das 2 espécies, e muito provável que M. heliostemma e um sinônimo de M. ranicpes.</t>
  </si>
  <si>
    <t xml:space="preserve">Richard Vogt e equipe</t>
  </si>
  <si>
    <t xml:space="preserve">Rafael Balestra (RAN/ICMBio), Roberto Lacava (Ibama/Sede) (COFAU/DBFLO/IBAMA), Marilene Brazil (SEMA/AC), Sônia Canto (IPAAM) (IPAAM/AM), Rafael Bernhard (UEA/AM), Leo Caetano (Ibama) (IBAMA/GO), Paulo Andrade (UFAM) (UFAM/AM), Camila Ferrara (WCS), Adriana Malvasio (UFT/TO), Soraya Alves (SEMA/PA), Jenna Gomes (CEMUC/AM), Larissa Barreto (UFMA/MA), Alisson Maranho (SOS Amazônia), Juarez Pezzuti (UFPA), Camila Fagundes (WCS Brasil), Virginia Bernardes (IPÊ), Marina Secco (Mamirauá AM).</t>
  </si>
  <si>
    <t xml:space="preserve">Paulo Andrade tem patrocínio com Instituto Claro. Enviou para Fapeam e vai enviar para Petrobras. UFOPA encaminhou projeto para o TSA. Ibama/Santarém conseguiu patrocionio com a MRN e Cargil e Hidroviaria Tapajós. IBAMA/ Santarém também elaborou projetos para captação via transação penal. MRN, prefeitura de Oriximiná e Unida. Grupo 1 e 2, complementar!  Instituto Mamirauá dois projetos aceitos (Disney e Rufford) e dois projetos em elaboração para Petrobras e Muhammed Zayed. Ecovale teve projetos com a Distribuidora Coimbra, Grupo Rovema, Noma Motors e Unicesumar.</t>
  </si>
  <si>
    <t xml:space="preserve">7.1</t>
  </si>
  <si>
    <t xml:space="preserve">Victor Yunes (Biota), Maria do Carmo Pereira (DEMUC/AM), Rafael Balestra (RAN/ICMBio) (RAN/ICMBio), Roberto Lacava (Ibama/Sede) (COFAU/DBFLO/IBAMA), Paulo Andrade (UFAM) (UFAM/AM), José Soares Neto (ECOVALE/RO), Raimundo Dima Lima (Parque Estadual Corumbiara/AM), Adriana Malvasio (UFT/TO), Cristiane Carneiro (UFPA), Jackson Pantoja (IFAM) (IFAM/AM), ), Rafael Bernhard (UEA), Raphael Fonseca (IBAMA), Maria do Carmo (DEMUC/AM), Camila Ferrara (WCS)</t>
  </si>
  <si>
    <t xml:space="preserve">Foi encaminhado um questionário para os colaboradores da ação sobre ocorrência de poluição sonora, abalroamentos e desmoronamento das margens dos rios. Entretanto, poucos responderam (2). Também foi encaminhado um arquivo em excel online para tentarmos mapear os locais onde esses impactos ocorrem. Somente quando enviei um “google forms”, próximo do prazo final, contendo perguntas que reuniram essas informações é que eu pude obter mais respostas.</t>
  </si>
  <si>
    <t xml:space="preserve">Dos produtos listados na ação, até agora nada.</t>
  </si>
  <si>
    <t xml:space="preserve">Um problema é a falta de participação dos colaboradores da ação. Eu também demorei desde a reunião passada a entrar em contato com o grupo. O outro problema que percebo é que os colaboradores desta ação têm informações somente de locais particulares. Acho que se queremos entender de uma forma mais ampla estes impactos, deveríamos envolver outras pessoas de órgãos ambientais e grupos de pesquisa para fornecimento desses dados.</t>
  </si>
  <si>
    <t xml:space="preserve">Maior engajamento e comprometimento dos colaboradores da ação.</t>
  </si>
  <si>
    <t xml:space="preserve">Banco de informações geoespaciais (tabela) e relatório com mapas</t>
  </si>
  <si>
    <t xml:space="preserve">Jenna Gomes (DEMUC/AM), Rafael Balestra (RAN/ICMBio) (RAN/ICMBio), Roberto Lacava (Ibama/Sede), Paulo Andrade (UFAM) (UFAM/AM), Zeca Lula (ECOVALE/RO), Adriana Malvasio (UFT/TO), Cristiane Carneiro (UFPA), Rafael Bernhard (UEA), Raphael Fonseca (IBAMA), Camila Ferrara (WCS), Juarez Pezzuti (UFPA), Marina Secco (Inst. Mamirauá), Priscila Miorando (UFOPA)</t>
  </si>
  <si>
    <t xml:space="preserve">AMPLIAR o espectro de colaboradores para realização dessa ação</t>
  </si>
  <si>
    <t xml:space="preserve">7.2</t>
  </si>
  <si>
    <t xml:space="preserve">Propostas elaboradas e encaminhada às Capitanias dos Portos (Marinha do Brasil)</t>
  </si>
  <si>
    <t xml:space="preserve">Jenna Gomes (SEMA/AM)</t>
  </si>
  <si>
    <r>
      <rPr>
        <sz val="11"/>
        <color rgb="FF000000"/>
        <rFont val="Calibri"/>
        <family val="2"/>
        <charset val="1"/>
      </rPr>
      <t xml:space="preserve">Rafael Balestra (RAN/ICMBio), Roberto Lacava (Ibama/Sede), Paulo Andrade (UFAM) (UFAM/AM), Camila Ferrara (WCS), Zeca Lula (ECOVALE/RO), Adriana Malvasio (UFT/TO), Maria Bentes (Ideflorbio/PA), </t>
    </r>
    <r>
      <rPr>
        <sz val="11"/>
        <color rgb="FFFF0000"/>
        <rFont val="Calibri"/>
        <family val="2"/>
        <charset val="1"/>
      </rPr>
      <t xml:space="preserve">Hermes Medeiros (UFPA), Eder Mileno (UFPA)</t>
    </r>
  </si>
  <si>
    <r>
      <rPr>
        <b val="true"/>
        <strike val="true"/>
        <sz val="10"/>
        <color rgb="FF000000"/>
        <rFont val="Calibri"/>
        <family val="2"/>
        <charset val="1"/>
      </rPr>
      <t xml:space="preserve">8. Conservação e recuperação dos habitats reprodutivos e alimentares, necessários para o ciclo de vida das espécies alvo do PAN
</t>
    </r>
    <r>
      <rPr>
        <b val="true"/>
        <sz val="10"/>
        <color rgb="FF000000"/>
        <rFont val="Calibri"/>
        <family val="2"/>
        <charset val="1"/>
      </rPr>
      <t xml:space="preserve">
</t>
    </r>
    <r>
      <rPr>
        <b val="true"/>
        <sz val="10"/>
        <color rgb="FFFF0000"/>
        <rFont val="Calibri"/>
        <family val="2"/>
        <charset val="1"/>
      </rPr>
      <t xml:space="preserve">Identificação e monitoramento dos impactos aos habitats reprodutivos e alimentares, necessários para o ciclo de vida das espécies alvo do PAN</t>
    </r>
  </si>
  <si>
    <t xml:space="preserve">8.1</t>
  </si>
  <si>
    <t xml:space="preserve">O banco de dados e os mapas das áreas de reprodução das espécies alvo do PAN estão prontos e inclusive subsidiaram o CAP 4 do livro do PAN. Entretanto, falta bastante informação sobre os locais de áreas de alimentação das espécies.</t>
  </si>
  <si>
    <t xml:space="preserve">Foram obtidos bancos de dados georreferenciados sobre as áreas de reprodução e alimentação das espécies alvos do PAN, bem como seus respectivos mapas.</t>
  </si>
  <si>
    <t xml:space="preserve">Bastante lacunas no conhecimento e consequentemente no mapeamento das áreas de alimentação. Acho que se queremos compilar de forma ampla os locais de alimentação das espécies, deveríamos envolver outras pessoas de órgãos ambientais e grupos de pesquisa para fornecimento desses dados.</t>
  </si>
  <si>
    <t xml:space="preserve">Mapear os lagos e outros ambientes dentro das áreas de distribuição das espécies e incluí-las no mapeamento.</t>
  </si>
  <si>
    <t xml:space="preserve">Rafael Bernhard (UEA/AM), Camila Ferrara (WCS), Paulo Andrade (UFAM), Juarez Pezzuti (UFPA), Ana Paula Lustosa (RAN/ICMBio), Richard Vogt (INPA), Virginia Bernardes (IPÊ/CEPAM), Marina Secco (Mamirauá, AM), Cristiane Carneiro (UFPA),Daniely Felix (UFPA), Fernando Cunha (INPA), Aderson Alcantara (UFPA), Claudia Keller (INPA), João Vitor Campos (PMJ), Priscila Miorando (UFOPA), Roberto Lacava (IBAMA)</t>
  </si>
  <si>
    <t xml:space="preserve">Recomendação: aproveitar o esforço do trabalho e incluir informação da tendência (número de ninhos/espécie/ano); Recomendação: podem ser utilizadas as informações atraves dos zoneamentos e mapeamentos participativos, estudos de pesquisa (tese do Jackson Pantoja (IFAM) - IFAM; dissertação de mestrado - Paulo Henrique - REBIO Uatumã); recomendação:  ainda carece o mapeamento das áreas de desova além das praias; Relatorios anuais do PQA. Roberto Lacava irá repassar dados das áreas do PQA para articuladora. Encaminhar a planilha para os colaboradores alimentarem com dados de área de vida. </t>
  </si>
  <si>
    <t xml:space="preserve">8.2</t>
  </si>
  <si>
    <t xml:space="preserve">alguns materiais bibliográficos foram adquiridos, especialmente dos estados de Goiás e Tocantins para compor o diagnóstico. Foi enviado um questionário para os colaboradores.</t>
  </si>
  <si>
    <t xml:space="preserve">compilação do material obtido para compor o diagnóstico.</t>
  </si>
  <si>
    <r>
      <rPr>
        <b val="true"/>
        <sz val="11"/>
        <color rgb="FFFF0000"/>
        <rFont val="Calibri"/>
        <family val="2"/>
        <charset val="1"/>
      </rPr>
      <t xml:space="preserve">REVISAR LISTA DE COLABORADORES.</t>
    </r>
    <r>
      <rPr>
        <sz val="11"/>
        <color rgb="FF000000"/>
        <rFont val="Calibri"/>
        <family val="2"/>
        <charset val="1"/>
      </rPr>
      <t xml:space="preserve">Marilene Brazil (SEMA/AC), Sônia Canto (IPAAM), Leo Caetano (Ibama) (IBAMA/GO), Richard Vogt (INPA) (INPA/AM), Paulo Andrade (UFAM) (UFAM/AM), Camila Ferrara (WCS),  Soraya Alves (SEMA/PA), Jenna Gomes (DEMUC`/AM), Larissa Barreto (UFMA/MA), Alisson Maranho (SOS Amazônia), Luis Alfredo Freitas (RESEX Lago do Cedro), Vera Luz (RAN/ICMBio), Rafael Balestra (RAN/ICMBio) (RAN/ICMBio), Juarez Pezzuti (UFPA), josé Ribamar (CPPQA/Amazonas Energia), Virgínia (IPE), Marina Secco (Mamirauá, AM), Caroline Yoshida (SEMA, AM), Zeca Lula (Ecocale), Priscila Miorando (UFOPA), ANa Paula Lustosa (ICMBIO/RAN).</t>
    </r>
  </si>
  <si>
    <t xml:space="preserve">Sonia Canto, Paulo Andrade, Ana Paula Lostosa, Zeca Lula e Priscila Miorando irão fazer um relato sobre experiência do impacto do turismo na suas áreas de atuação e irão encaminhar para Adriana Malvasio. Houve um entendimento de que impactos de turismo relacionados a festividades e ecoturimo também devem entrar nesse diagnóstico.</t>
  </si>
  <si>
    <t xml:space="preserve">8.3</t>
  </si>
  <si>
    <t xml:space="preserve">8.3 Elaborar e encaminhar um protocolo para orientar o levantamento, monitoramento, mitigação e compensação necessários ao processo de licenciamento de empreendimentos com potencial impacto sobre os quelônios amazônicos, incluindo o fluxo de embarcações de diferentes tamanhos</t>
  </si>
  <si>
    <t xml:space="preserve">Fernando Raeder (Ibama/SP), Marilia (COHID/IBAMA), Juarez Pezzuti (UFPA), Daniely Felix (UFPA), Leo Caetano (Ibama) (Ibama/GO), Sônia Canto (IPAAM) (IPAAM), Rafael Bernhard (UEA), Adriana Malvasio (UFT), Juarez Pezzuti (UFPA), Daniely Felix (UFPA),  Cristiane Carneiro (UFPA), </t>
  </si>
  <si>
    <t xml:space="preserve">Foi iniciada a elaboração do protocolo</t>
  </si>
  <si>
    <t xml:space="preserve">Protocolo elaborado e encaminhado para órgãos licenciadores</t>
  </si>
  <si>
    <t xml:space="preserve">Foi alterado o produto retirando a ideia de publica-lo no Livro do PAN, pois ele está quase finalizado. Inclui-lo como capítulo do PAN irá atrasar a publicação do livro.</t>
  </si>
  <si>
    <t xml:space="preserve">8.4</t>
  </si>
  <si>
    <t xml:space="preserve">8.4 Produzir mapa de vulnerabilidades (grandes empreendimentos, desmatamentos, abertura de estradas, tráfico, barramentos, entre outros)  relacionando informações de ameaças em sítios de desova e de alimentação de quelônios amazônicos</t>
  </si>
  <si>
    <t xml:space="preserve">A ação, que inicialmente envolvia dados da fiscalização, foi ajustada para as diferentes ameaças aos sítios de desova e alimentação, a fim de ficar mais ampla a análise. Os resultados foram compilados na forma de um capítulo solicitado para compor o livro do PAN Quelônios: “Vulnerabilidade dos sítios de desova das espécies alvo do PAN Quelônios Amazônicos e efetividade de políticas públicas”.</t>
  </si>
  <si>
    <t xml:space="preserve">Capítulo: “Vulnerabilidade dos sítios de desova das espécies alvo do PAN Quelônios Amazônicos e efetividade de políticas públicas”.</t>
  </si>
  <si>
    <t xml:space="preserve">Inicialmente a dificuldade foi em encontrar os dados especializados de autos de infração de fauna do icmbio e ibama. Vailton, aluno da Adriana Malvásio enviou alguns dados de algumas regiões, mas nem todas do PAN.</t>
  </si>
  <si>
    <t xml:space="preserve">8.5</t>
  </si>
  <si>
    <t xml:space="preserve">8.5 Identificar os possiveis impactos ou conflitos da atividade pesqueira em  quelonios que possam  subsidiar as instituições responsáveis pelo ordenamento dessas atividades.  Proposta: Identificar os impactos da atividade pesqueira sobre os quelônios de forma a gerar subsídios para as instituições responsáveis pelo ordenamento da pesca.</t>
  </si>
  <si>
    <t xml:space="preserve">Urbano Lopes (CEPAM), Ana Júlia Lenz (RDS Mamirauá), Erickson (RDS Piagaçu Purus), Paulo Andrade (UFAM) (UFAM/AM), Raphael Fonseca (IBAMA/STM); Juarez Pezzuti (UFPA); Cristiane Carneiro (UFPA); Adriana Malvásio (UFT); Aderson Alcântara; Virgínia Bernardes (IPÊ) </t>
  </si>
  <si>
    <t xml:space="preserve">Parada na elaboração de um protocolo para coleta de dados básicos para inferir impacto da pesca sobre populações de quelônios, sendo ambas pouco ou não conhecidas em grande parte da Amazônia.</t>
  </si>
  <si>
    <t xml:space="preserve">Não finalizei o questionário para enviar aos pesquisadores de quelônios e de pesca.</t>
  </si>
  <si>
    <t xml:space="preserve">Identificar os possiveis impactos ou conflitos da atividade pesqueira em  quelonios amazônicos</t>
  </si>
  <si>
    <t xml:space="preserve">Urbano Lopes (CEPAM), Marina Secco (RDS Mamirauá), José Erickson, Paulo Andrade (UFAM/AM), Raphael Fonseca (IBAMA/STM); Juarez Pezzuti (UFPA); Cristiane Carneiro (UFPA); Adriana Malvásio (UFT); Aderson Alcântara; Virgínia Bernardes (IPÊ) </t>
  </si>
  <si>
    <t xml:space="preserve">A articuladora deverá levantar os pesquisadores de ictio e pesca para colaborarem na ação. Rever os acordos de pesca já publicados que incluem quelônios.</t>
  </si>
  <si>
    <t xml:space="preserve">PLANEJAMENTO DE NOVAS AÇÕES</t>
  </si>
  <si>
    <t xml:space="preserve">NOVAS AÇÕES:</t>
  </si>
  <si>
    <t xml:space="preserve">OBJETIVO ESPECÍFICO</t>
  </si>
  <si>
    <t xml:space="preserve">Elaborar propostas de normatização de criação e comercialização de quelônios amazônicos nos estados do Pará e Amapá, para adequação às realidades locais</t>
  </si>
  <si>
    <t xml:space="preserve">Publicação de normas estaduais nos estados do Pará e Amapá</t>
  </si>
  <si>
    <t xml:space="preserve">Sonia Canto (IPAAM)</t>
  </si>
  <si>
    <t xml:space="preserve">Marcia Bueno (IBAMA/AP), Palmira (SEMAS/PA), Priscila Miorando (UFOPA), Paulo Andrade (UFAM)</t>
  </si>
  <si>
    <t xml:space="preserve">Estados do Pará e Amapá</t>
  </si>
  <si>
    <t xml:space="preserve">Elaborar proposta de regulamentação da proteção e criação de quelônios em bases comunitárias na Amazônia Legal, incluindo UC’s Federais</t>
  </si>
  <si>
    <t xml:space="preserve">Minutas de normas estaduais e ICMBio</t>
  </si>
  <si>
    <t xml:space="preserve">Publicação das normas</t>
  </si>
  <si>
    <t xml:space="preserve">Marcia Bueno (IBAMA/AP), Palmira (SEMAS/PA), Priscila Miorando (UFOPA), Paulo Andrade (UFAM), Rafael Balestra (ICMBIO/RAN), Raphael Fonseca (IBAMA/PA)</t>
  </si>
  <si>
    <t xml:space="preserve">Elaborar recomendações para subsidiar o licenciamento de empreendimentos/atividades em áreas prioritárias para quelônios e indicar condicionantes específicas.</t>
  </si>
  <si>
    <t xml:space="preserve">Notas técnicas</t>
  </si>
  <si>
    <t xml:space="preserve">Melhorar a qualidade dos programas de monitoramento no âmbito de empreendimentos e aumentar o conhecimento sobre os impactos ambientais nos quelônios amazônicos</t>
  </si>
  <si>
    <t xml:space="preserve">Fim do PAN</t>
  </si>
  <si>
    <t xml:space="preserve">Daniely Félix</t>
  </si>
  <si>
    <t xml:space="preserve">Juarez Pezzuti (UFPA), Roberto Lacava (IBAMA), Rafael Balestra (ICMBIO/RAN), Paulo Andrade (UFAM), Raphael Fonseca (IBAMA/PA), everybody</t>
  </si>
  <si>
    <t xml:space="preserve">INSERIR O NOME DO OBJETIVO ESPECÍFICO</t>
  </si>
  <si>
    <t xml:space="preserve">Inserir nova ação</t>
  </si>
  <si>
    <t xml:space="preserve">RESUMO DA SITUAÇÃO DAS AÇÕES DO PAN</t>
  </si>
  <si>
    <t xml:space="preserve">SITUAÇÃO ATUAL DAS AÇÕES - 3ª MONITORIA (2017)</t>
  </si>
  <si>
    <t xml:space="preserve">SITUAÇÃO DAS AÇÕES</t>
  </si>
  <si>
    <t xml:space="preserve">Excluída ou Agrupada - Pós monitoria</t>
  </si>
  <si>
    <t xml:space="preserve">Início planejado é posterior ao período monitorado</t>
  </si>
  <si>
    <t xml:space="preserve">Não iniciada no período previsto</t>
  </si>
  <si>
    <t xml:space="preserve">Em andamento com problemas de realização</t>
  </si>
  <si>
    <t xml:space="preserve">Em andamento no período previsto</t>
  </si>
  <si>
    <t xml:space="preserve">Ações Novas - Pós monitoria</t>
  </si>
  <si>
    <t xml:space="preserve">PAN dos Quelônios Amazônicos</t>
  </si>
  <si>
    <r>
      <rPr>
        <sz val="11"/>
        <color rgb="FF000000"/>
        <rFont val="Calibri"/>
        <family val="2"/>
        <charset val="1"/>
      </rPr>
      <t xml:space="preserve">A IDEIA INICIAL, TENDO EM VISTA A INFORMAÇÃO QUE O CONAMA PUBLICARIA UMA RESOLUÇÃO SOBRE AS CATEGORIAS DE MANEJO E CRIAÇÃO DE FAUA SILVESTRE E EXÓTICA NOS MOLDES DA IN 07/2015, ERA ENCAMINHAR UM DOCUMENTO TÉCNICO, ENTRETANTO O DOCUMENTO FOI ATENDIDO PARCIALMENTE, E EM RELAÃO AS CATEGORIAS DE MANEJO FOI PUBLICADA EM OUTUBRO DE 2018 A RESOLUÇÃO 489/18, QUE ESTABELECE AS CATEGORIAS DE MANEJO DE FAUNA SILVESTRE E EXÓTICA. </t>
    </r>
    <r>
      <rPr>
        <b val="true"/>
        <sz val="11"/>
        <color rgb="FF000000"/>
        <rFont val="Calibri"/>
        <family val="2"/>
        <charset val="1"/>
      </rPr>
      <t xml:space="preserve">NÃO ATENDEU A CATEGORIA DE MANEJO EM UC´S</t>
    </r>
    <r>
      <rPr>
        <sz val="11"/>
        <color rgb="FF000000"/>
        <rFont val="Calibri"/>
        <family val="2"/>
        <charset val="1"/>
      </rPr>
      <t xml:space="preserve">. SOMENTO O ESTADO DO AMAZONAS POR MEIO DA RESOLUÇÃO DO CEMMAM O PODERA FAZÊ-LO.</t>
    </r>
  </si>
  <si>
    <t xml:space="preserve">RESOLUÇÃO CONAMA 489 DE 26 DE OUTUBRO DE 2018</t>
  </si>
  <si>
    <t xml:space="preserve">.NÃO TEVE CONVERSA COM CTbio por meio do representante do Amazonas (Marcelo Garcia) e do Pará (Palmira da SEMA DILAP) e DANI (MT)</t>
  </si>
  <si>
    <t xml:space="preserve">Sonia Canto</t>
  </si>
  <si>
    <t xml:space="preserve">sugestão: no segundo ciclo incluir Ucs e pop tradicionais como categoria de criação comercial comunitária de especies de quelonios; Incluir comercialização de filhotes e ovos manejados e/ou criados em cativeiro;</t>
  </si>
  <si>
    <t xml:space="preserve">1.2 Elaborar propostas de normatização de criação e comercialização de quelônios amazônicos no Estado do Amazonas, para adequação às realidades locais</t>
  </si>
  <si>
    <t xml:space="preserve">1.3 Elaborar proposta de regulamentação da proteção e criação de quelônios em bases comunitárias no Estado do Amazonas</t>
  </si>
  <si>
    <t xml:space="preserve">Foi elaborada uma nota técnica com uma revisão de aspectos legais envolvendo a legislação sobre fauna e populações tradicionais no que tange a prática de caça.</t>
  </si>
  <si>
    <t xml:space="preserve">Nota técnica e artigo científico.</t>
  </si>
  <si>
    <t xml:space="preserve">O manejo de fauna na natureza está previsto em diversas peças jurídicas, inclusive na Constituição de 1988. As que mais específicas (Lei de Proteção à Fauna, SNUC) previram ato regulamentador, que nunca se concretizou.</t>
  </si>
  <si>
    <t xml:space="preserve">Juarez Pezzuti (nesse caso específico da legislação?)?)</t>
  </si>
  <si>
    <t xml:space="preserve">Regulamentar</t>
  </si>
  <si>
    <t xml:space="preserve">1.6</t>
  </si>
  <si>
    <t xml:space="preserve">1.6 Elaborar propostas de normatização de criação e comercialização de quelônios amazônicos nos estados do Pará e Amapá, para adequação às realidades locais; </t>
  </si>
  <si>
    <t xml:space="preserve">excluída</t>
  </si>
  <si>
    <t xml:space="preserve">Ninguém procurou a Sonia, com interesse em fazer Normas Estaduais, segundo o GT , onde a Sonia (lesa) foi atrás de convencer os Estado a trabalhar outras formas de normatização incluir outras oportunidades, como manejo comunitário ou mesmo a questão dos ovos (juca) não foi bem aceito pelos representantes dos Estados na CTBio. Fauna do CONAMA a resolução CONAMA é mais que suficiente.
Resumo: A gestão de fauna ficou mais engessada quando passou para os  Estados. OU a CTbio/MMA  por meio do GT fauna só chamou os ecoxiiiiiiitas contrarios a tudo e que chamam manejo de caça por bel prazer, tudo devidamente encabeçado pelo Roberto Cabral e Luíza Mel... ninguém merece!!!!</t>
  </si>
  <si>
    <t xml:space="preserve">Mudança de articulador ou exclusão da ação Sugiro a exclusão da ação, pois não vai rolar!</t>
  </si>
  <si>
    <t xml:space="preserve">1.7</t>
  </si>
  <si>
    <t xml:space="preserve">1.7 Elaborar proposta de regulamentação da proteção e criação de quelônios em bases comunitárias na Amazônia Legal, incluindo UC’s Federais</t>
  </si>
  <si>
    <r>
      <rPr>
        <sz val="11"/>
        <color rgb="FF000000"/>
        <rFont val="Calibri"/>
        <family val="2"/>
        <charset val="1"/>
      </rPr>
      <t xml:space="preserve">Mesma problemática do objeto 1 ação 1.1 somente o Estado do Amazonas está trabalhando esses marcos regulatórios. Em 20  abril de 2019 saíram as três licenças do IPAAM para as comunidades: 
1. Ximbauazinho – AMARU –Município de Carauari/AM – RDS UACARI
Processo IPAAM 4176/2018 – Autorização de Manejo º 013/19
Espécie; P. Unifilis 771 exemplares; P. expansa 229 exemplares
2. Manarian – AMARU – Municipo de Carauari/AM – RDS UACARI
Processo IPAAM Nº 3503/18 – Autorização de Manejo N°. 14/19
Espécie: P. expansa 2.200 exemplares 
3. Vila Ramalho – AMARU – Minucípio de Carauari – RDS UACARI
Processo Nº 4175/18 – Autorização de manejo Nº 12/19
Especie:  P. Unifilis 159 exemplares; 440 exemplares; </t>
    </r>
    <r>
      <rPr>
        <b val="true"/>
        <sz val="11"/>
        <color rgb="FF000000"/>
        <rFont val="Calibri"/>
        <family val="2"/>
        <charset val="1"/>
      </rPr>
      <t xml:space="preserve">Consta em processo no ICMBio a avaliação e recomendação de implementação de um sistema experimental de manejo comercial de quelonios, tendo como unidade demonstrativa a RESEX do Médio Juruá (Rafael Balestra)</t>
    </r>
  </si>
  <si>
    <t xml:space="preserve">As resoluções do CEMAAM do Estado do Amazonas; Análises de viabilidade técnica do manejo de base comunitária em UC federal; Parecer  do RAN sobre a implementação de um sistema experimental de manejo comercial de base comunitária na RESEX do Médio Juruá.</t>
  </si>
  <si>
    <t xml:space="preserve">Sugestão: Revisão do texto da ação;</t>
  </si>
  <si>
    <r>
      <rPr>
        <sz val="11"/>
        <color rgb="FF000000"/>
        <rFont val="Calibri"/>
        <family val="2"/>
        <charset val="1"/>
      </rPr>
      <t xml:space="preserve">1.7 Elaborar proposta de </t>
    </r>
    <r>
      <rPr>
        <b val="true"/>
        <sz val="11"/>
        <color rgb="FF000000"/>
        <rFont val="Calibri"/>
        <family val="2"/>
        <charset val="1"/>
      </rPr>
      <t xml:space="preserve">diretrizes gerais para a</t>
    </r>
    <r>
      <rPr>
        <sz val="11"/>
        <color rgb="FF000000"/>
        <rFont val="Calibri"/>
        <family val="2"/>
        <charset val="1"/>
      </rPr>
      <t xml:space="preserve"> proteção e criação de quelônios em bases comunitárias na Amazônia Legal, incluindo UC’s Federais</t>
    </r>
  </si>
  <si>
    <t xml:space="preserve"> Realizar uma oficina com objetivo de construir as diretrizes e a forma de divulgação das mesmas (org. Rafael Balestra e Sonia Canto)</t>
  </si>
  <si>
    <t xml:space="preserve">Protocolo testado na RESEX Unini por 1 ano.</t>
  </si>
  <si>
    <t xml:space="preserve">Virginia Bernardes?</t>
  </si>
  <si>
    <t xml:space="preserve">Fazer levantamento de informações sobre consumo e comércio ilegais de quelônios amazônicos</t>
  </si>
  <si>
    <t xml:space="preserve">Relatório com a compilação da informação sobre consumo e comércio ilegal.</t>
  </si>
  <si>
    <t xml:space="preserve">Relatório disponibilizado.</t>
  </si>
  <si>
    <t xml:space="preserve">continua a mesma</t>
  </si>
  <si>
    <t xml:space="preserve">não</t>
  </si>
  <si>
    <t xml:space="preserve">Desenvolvimento: Tese de doutorado sobre avaliação de status populacional de P. expansa no Tapajós (Raphael Fonseca); Tese de doutorado no Rio Formoso/Tocantins, ecologia poulacional de P. expansa (Adson Ataides); Tese de Eduardo Gurgel sobre status de pop de Pelthocephalus no Brasil; Tese de Vinicius Tadeu de taxonomia/distribuição de P.geoffronus no Brasil e pós- doutorado com Mesoclemmys no Brasil; Analises de pop nos rios Unini e Jaú de P.erythrocephala; Monitoramento pop de P. expansa no Rio Araguaia (IBAMA); Tese de Virginia sobre migração e uso de habitat de  P. expansa em Trombetas; Monitoramento populacional de P. expansa, P. unifilis e P. sextuberculata em Belo Monte, Sto Antonio e Jiral; Tese de Maria Augusta Augustini sobre populações de P. unifilis na América do Sul; Tese de prof. Paulo Andrade sobre as espécies do genero Podocnemis no Amazona e oeste do Pará; Artigo da Nature sobre status da Podocnemis no médio Juruá; Status genético das pop. de mata-mata na América do Sul (Neves Silva Viana); Monitoramento no Purus e Abufari das tres especies de Podocnemis e artigo sobre P. expansa na América do Sul (Camila Ferrara);Artigo sobre status pop de P. unifilis na America do Sul e artigo sobre P. unifilis no Amapá sobre mudanças em função das hidrelétricas (Darren);Dissertação e TCC sobre P. expansa e mudanças climáticas no Rio Formoso-TO (orientação da Adriana)</t>
  </si>
  <si>
    <t xml:space="preserve">Listagem de trabalhos desenvolvidos ou em desenvolvimento;</t>
  </si>
  <si>
    <t xml:space="preserve">dificuldades de obter financiamentos para projetos; </t>
  </si>
  <si>
    <t xml:space="preserve">Revisões taxonomicas do complexo Phrynops e Mesoclemmys</t>
  </si>
  <si>
    <t xml:space="preserve">Relatório divulgado;</t>
  </si>
  <si>
    <t xml:space="preserve">Projetos de pesquisa implementados ; Compilação de dados dos projetos de pesquisa; Artigos, teses, dissertações, etc.</t>
  </si>
  <si>
    <t xml:space="preserve">As informações sobre história de vida, população, uso, ameaças, ações de conservação e distribuição foram atualizadas, 2016, durante o 2º. ciclo de avaliação do estado de conservação dos quelônios continentais que ocorrem no Brasil. Em 2018, antes da etapa de Validação, novas informações, principalmente para as espécies alvo do PAN, foram encaminhadas ao processo de avaliação. O resultado desse 2º. ciclo de avaliação ainda não pode ser divulgado, mas é possível dizer que nenhuma espécie de quelônio amazônico foi avaliada como ameaçada de extinção.</t>
  </si>
  <si>
    <t xml:space="preserve">A partir de 2017, as informações mencionadas acima foram transportadas para Sistema de Avaliação do Estado de Conservação da Biodiversidade (SALVE), desenvolvido pelo ICMBio.</t>
  </si>
  <si>
    <t xml:space="preserve">Embora essa ação esteja em andamento dentro do prazo, tem alguns problemas para sua plena execução:
- as informações do produto gerado pela ação 2.2, não tem chegado à articuladora desta ação. E consequentemente as informações sobre as espécies alvo do PAN não tem sido atualizadas no SALVE. 
- módulo consulta externa do sistema ainda não foi desenvolvido, inviabilizando a consulta sobre as espécies. Todavia, está previsto o seu desenvolvimento.
- é preciso que o SISQUELÔNIOS seja alimentado pelos parceiros, para viabilizar a estimativa do status populacional das espécies. E o que se constatou durante a busca de informações foi que havia muito dado tabulado ainda em planilhas eletrônicas. E que certamente, nem todos chegaram a ser encaminhados para o processo de avaliação</t>
  </si>
  <si>
    <t xml:space="preserve">É fundamental que o SISQUELÔNIO seja alimentado anualmente pelos parceiros e que o instituto invista em sua manutenção e aprimoramento, para que as estimativas de status populacional das espécies tenham robustez. O mesmo digo para o SALVE, pois é muito importante que o módulo de acesso externo às informações seja desenvolvido e implantado o quanto antes.</t>
  </si>
  <si>
    <t xml:space="preserve">SISQUELÔNIOS E SALVE atualizados</t>
  </si>
  <si>
    <t xml:space="preserve">Incluir todos que estão responsáveis por alimentar o SISQUELÔNIOS</t>
  </si>
  <si>
    <t xml:space="preserve">estados da Amazônia Legal</t>
  </si>
  <si>
    <t xml:space="preserve">A ação é considerada em andamento mas com problemas de realização uma vez que não há um banco de dados alimentado de forma simultânea em todos os Estados e por todos os órgãos</t>
  </si>
  <si>
    <t xml:space="preserve">Está sendo elaborado um artigo com os dados referente aos dados de até 2016, os dados dos demais anos não compõem o banco de dados por não apresentarem similaridade entre eles</t>
  </si>
  <si>
    <t xml:space="preserve">Não há comunicação entre as pessoas que se propuseram, talvez se fosse alguém de um órgão federal o responsável pela ação aqueles desta instância fossem mais solícitos</t>
  </si>
  <si>
    <t xml:space="preserve">Enviar para o novo articulador as informações (fotos, reportagens, etc) via zap ou email.</t>
  </si>
  <si>
    <t xml:space="preserve">Subsidiar futuras ações fiscalizatórias; </t>
  </si>
  <si>
    <t xml:space="preserve">Paulo Andrade </t>
  </si>
  <si>
    <t xml:space="preserve">Elaine Oliveira (IBAMA/AC),  Sônia Canto (IPAAM/AM), Raimundo Cruz (IBAMA/RR), Roberto Lacava  (IBAMA/Santarém), Marilene Brazil (SEMA/AC), Adriana Malvasio (UFT/TO), Darren Norris (UNIFAP/AP)</t>
  </si>
  <si>
    <t xml:space="preserve">3.1 Articular e acompanhar ações de fiscalização para quelônios amazônicos por estado</t>
  </si>
  <si>
    <t xml:space="preserve">Planilha com a projeção das ações de fiscalização por estado;</t>
  </si>
  <si>
    <t xml:space="preserve">A ideia é que cada Estado apresente seu planejamento em relação ao monitoramento e fiscalização de cada órgão responsável pela fiscalização. E ao final apresentar uma planilha com esse planejamento, e talvez assim até manter um planejamento anual de combate a exploração ilegal de quelônios na Amazônia Legal.  Pois fazer um único planejamento por um único articular seria inviável, devido ao PAN não ter qualquer ingerência no Âmbito da fiscalização dos órgãos fiscalizadores.</t>
  </si>
  <si>
    <t xml:space="preserve">Ainda em fase de coleta dos planos de fiscalização com os demais Estados.</t>
  </si>
  <si>
    <t xml:space="preserve">Os Estados não concentram um plano de fiscalização especifico para quelônio tal qual o IBAMA faz, as missões de fiscalização são bem genéricas e não específicas, devido a falta de recursos. Isso acaba deixando passar em branco tudo o que for relacionado a  fauna silvestre como um todo. O Estado do Amazonas vem tentando desonerar, desvincular as multas do FEMA, as multas pagas pelos infratores vão para um FUNDO Estadual de Meio Ambiente e não retornam para atividades fim do órgão, hoje o Estado do Amazonas conta com 4,4 milhões no FEMA. Estamos trabalhando junto a SEMA e Presidência do IPAAM em destinar ao menos um percentual desse fundo para as fiscalizações, em especial para quelônios e botos. Também destinar uma parte da TCFCA para as atividades de fiscalização.</t>
  </si>
  <si>
    <t xml:space="preserve">Sonia Canto, Juliano valente, D</t>
  </si>
  <si>
    <t xml:space="preserve">Incluir demandas de fiscalização no levantamento das informações; E incluir no relatorio final: quanto foi gasto nas operações e onde? </t>
  </si>
  <si>
    <t xml:space="preserve">Planilha com a projeção das ações de fiscalização por estado e relatório final;</t>
  </si>
  <si>
    <t xml:space="preserve">Elaine Oliveira (IBAMA/AC), Walmir Nogueira (IBAMA/AM), Diego Bueno (IBAMA/RR), Roberto Lacava (Ibama/Santarém), Marilene Brazil (SEMA/AC), Marcia Bueno (IBAMA/AP), Cristiane (IBAMA/GO), Gaspar Rocha (IBAMA/MT), Beatriz (Naturatins/TO), Ricardo Alexandre (IBAMA/RO), Darren Norris (UNIFAP/AP)</t>
  </si>
  <si>
    <t xml:space="preserve">3.2 Articular a execução de  operações de fiscalização para quelônios em Unidades de Conservação Federais e Estaduais</t>
  </si>
  <si>
    <t xml:space="preserve">Luis Alfredo Freitas (RESEX Lago do Cedro/ICMBio), Ângela Midori (PARNA Jaú/ICMBio), Sônia Canto (IPAAM) (IPAAM/AM), Rafael Balestra (RAN/ICMBio), Maria Bentes (Ideflorbio), Rodrigo Tacioli (IPAAM), Marina Secco (Inst. Mamirauá)</t>
  </si>
  <si>
    <t xml:space="preserve">A articuladora entrou em contato com as Secretarias de Meio Ambiente dos estados porém não conseguiu levantar todas as informações necessárias</t>
  </si>
  <si>
    <t xml:space="preserve">Relatório parcial de Operações de fiscalização voltadas em UC's federais e estaduais com o foco em Quelônios</t>
  </si>
  <si>
    <t xml:space="preserve">Boa parte das secretarias de meio ambiente do estado contactadas não dispõem de dados sistematizados voltados a UC's com foco em quelônios, que possam disponibilizar</t>
  </si>
  <si>
    <t xml:space="preserve">ANA PAULA GOMES LUSTOSA</t>
  </si>
  <si>
    <t xml:space="preserve">Luis Alfredo Freitas (RESEX Lago do Cedro/ICMBio), Ângela Midori (PARNA Jaú/ICMBio), Sônia Canto (IPAAM) (IPAAM/AM), Rafael Balestra (RAN/ICMBio), Maria Bentes (Ideflorbio), Rodrigo Tacioli (IPAAM), Marina Secco (Inst. Mamirauá), Darren Norris (UNIFAP/AP);</t>
  </si>
  <si>
    <t xml:space="preserve">3.3 Elaborar, compilar, implementar e fortalecer ações de educação ambiental voltadas para conservação de quelônios amazônicos</t>
  </si>
  <si>
    <t xml:space="preserve">Foi criada uma pasta no Gdrive para reunir materiais de educação ambiental. Muitos contribuíram colocando vários documentos. Acredito que já temos um bom material compilado. Entretanto, a parte de elaborar e implementar ações de educação ambiental nunca existiu. Foi sugerido em reunião anterior que o objetivo aqui fosse somente de compilar material existente.</t>
  </si>
  <si>
    <t xml:space="preserve">O produto é um conjunto de material educativo pré-existente (cartilhas, manual técnico, plano de trabalho - https://drive.google.com/drive/u/0/folders/1LoNRS8l7t0a_ifKn4KI9qmq0ZXUtmr82). Não houve relatório de oficinas, cursos de capacitação, palestras e atividades realizadas. Eu lembro que o grupo acreditou que o que existe já é suficiente, por isso que coloquei ação em andamento no período previsto.</t>
  </si>
  <si>
    <t xml:space="preserve">Surgiu em reunião anterior a oportunidade de mapear os locais que acontecem atividades de educação ambiental. Entretanto, quase ninguém contribuiu com a planilha, que só tem 6 localidades. (https://docs.google.com/spreadsheets/d/1b1LbxQfxe3cZij_LF8GlBwBE2Lqy0uiCKo8TqUpxu0A/edit#gid=1966544211)</t>
  </si>
  <si>
    <t xml:space="preserve">Camila Kurzmann Fagundes</t>
  </si>
  <si>
    <t xml:space="preserve">Incluir as ações educativas realizadas; Quem fizer atividade de EA repassa para Camila;</t>
  </si>
  <si>
    <t xml:space="preserve">Bruno (Aliança da Terra/MT), Léo Caetano (IBAMA/GO), Rafael Balestra (ICMBIO/RAN), Marilene Brazil (SEMA/AC), Zeca Lula (ECOVALE/RO), Paulo Andrade (UFAM/AM), Alisson Maranho (SOS Amazônia/AC), Ricardo Alexandre (Ibama/RO), Marcia Bueno (Ibama/AP), Richard Vogt (CEQUA/INPA/AM), Adriana Malvasio (UFT/TO), Priscila Miorando (UFOPA), Rafael Bernhard (UEA), Daniely Félix, Jenna Gomes (SEMA AM), Marina Secco (Mamirauá, AM), Virgínia Bernardes (IPÊ); JUAREZ PEZZUTI (UFPA);</t>
  </si>
  <si>
    <t xml:space="preserve">O PQA está sendo desenvolvido conforme previsto e seguindo o manual técnico. Atualmente os estados de Goiás, Mato Grosso, Tocantins, Pará, Amazonas, Roraima e Amapá, estão com equipes do Ibama atuando em no monitoramento de alguns sítios reprodutivos. Na temporada de 2018 a superintendência do Ibama de Rondônia não executou suas atividades previstas nos tabuleiros do rio Guaporé, entretanto este continua a ser protegido e monitorado pela ONG Ecovale. Outras instituições também vem desenvolvendo atividades de monitoramento e proteção de sítios reprodutivos de quelônios, porém só consegui relatos da Marina Secco do Instituto Mamirauá e do Paulo Andrade da UFAM. 
Conforme relato da Marina Secco, 8 praia são monitoradas dentro da RDS Mamirauá, porém acredita que mais áreas deveriam ser monitoradas. O maior problema na execução é a falta de fiscalização.
Conforme o relato do Paulo Andrade, todas as áreas de atuação do Pé-de-pincha seguem o manual técnico. Os maiores problemas relatados é a falta de recurso que causo com que o projeto não pudesse visitar algumas comunidades. E também a falta da fiscalização pelo Ibama, a final de contas, parece que é o único órgão de fiscalização (trecho de Roberto Lacava). Paulo Andrade também relata que algumas comunidades estão ficando acuadas pelos traficantes de quelônios. Por fim, Paulo relata que gostaria de incluir os relatórios no Sisquelônios, porém teve dificuldades e não foi possível.</t>
  </si>
  <si>
    <t xml:space="preserve">Para a temporada de 2018, até o momento temos relatórios técnico do PQA para os estados Pará (tab. Monte Cristo), Goiás (rios Crixas-açu e Araguaia), Roraima (rio Branco), Tocantins (rio Araguaia) e Amapá (rio Amazonas e diversos rios do Estado). Todos relatório já incluídos no Sisquelônios. Adicionalmente, alguns relatórios antigos também foram inseridos no sisquelônios por mim, como do estado do Amazonas do ano de 2014.</t>
  </si>
  <si>
    <t xml:space="preserve">No momento atual a principal dificuldade enfrentada no âmbito do Ibama é a redução de recursos humanos da instituição sem previsão de novo concurso. Para a temporada de 2019, existe uma sinalização também de redução de recurso financeiro.
A principal reclamação apontada é a falta de fiscalização, especialmente pelo IBAMA, já que é tida até hoje como principal instituição nessa atividade. Importante ressaltar que de fato a instituição tem como seu principal foco a fiscalização do desmatamento, ficando de lado outros tipos de crime ambiental. Nas circunstâncias atuais a tendência é de que o Ibama reduza ainda mais sua atuação de fiscalização.
Por fim, ressalto que na temporada de 2018 houve uma baixa produção de filhotes em diversas áreas devido ao alagamento das áreas de reprodução. </t>
  </si>
  <si>
    <r>
      <rPr>
        <b val="true"/>
        <sz val="11"/>
        <color rgb="FF000000"/>
        <rFont val="Calibri"/>
        <family val="2"/>
        <charset val="1"/>
      </rPr>
      <t xml:space="preserve">Roberto Lacava (IBAMA/Santarém)</t>
    </r>
    <r>
      <rPr>
        <sz val="11"/>
        <color rgb="FF000000"/>
        <rFont val="Calibri"/>
        <family val="2"/>
        <charset val="1"/>
      </rPr>
      <t xml:space="preserve">; Marina Secco (Inst. Mamirauá), Paulo Andrade (UFAM)</t>
    </r>
  </si>
  <si>
    <t xml:space="preserve">O Ibama precisa urgentemente de novo concurso; </t>
  </si>
  <si>
    <t xml:space="preserve">O SisQuelônios está operacionalmente ativo na rede do Ibama, apesar de não haver manutenção preventiva e corretiva formalmente prevista na gestão de TI do Ibama. Mesmo assim, o sistema está funcionalmente estável o que permitiu o cadastramento das informações das unidades executoras do Ibama até 2017, sendo que para 2018 estão pendentes as unidades executoras dos Estados de Mato Grosso, Rondônia e Amazonas, pois ainda não encaminharam as informações geradas à Coordenação Geral do PQA que tem centralizado a sistematização dos dados.</t>
  </si>
  <si>
    <t xml:space="preserve">Banco de dados do PQA sistematizados em plataforma operacional para gestão da informação.</t>
  </si>
  <si>
    <t xml:space="preserve">O SisQuelônios está inativado na rede do ICMBio desde dezembro de 2018, tanto para uso operacional (cadastramento de dados), quanto para consultas de informações em seu banco de dados (geração de relatórios gerenciais). Tal impedimento decorre de problemas administrativos e operacionais do sistema devido a migração do Sisbio e correspondente banco de dados da biodiversidade da rede Ibama para o ICMBio. Como o Sisbio foi reconstruído segundo as diretrizes de TI do ICMBio e o SisQuelônios figurava como um sistema apêndice, ou seja, secundário ao mesmo, integrado ao Sisbio por bancos de dados comuns, a desativação da versão anterior do Sisbio, sob gestão do Ibama, causou por consequência direta e imediata a inativação do SisQuelônios no âmbito do ICMBio ou em qualquer forma de acesso externo à rede corporativa do Ibama. Este somente será reestabelecido quando reestruturado (reconstruído) na rede do ICMBio, em futuro ainda indefinido, pois não há previsão de meios de contratação de serviços para este fim. De todo caso, mesmo o Ibama não consegue cadastrar novos usuários do sistema nesse momento , quer sejam servidores do próprio Ibama, ICMBio ou colaboradores externos, pois não há interlocução administrativa entre o PQA e a Coordenação de TI do Ibama.</t>
  </si>
  <si>
    <t xml:space="preserve">O banco de dados do SisQuelônios está integralmente preservado e mantido sob gestão do Ibama. Na ocasião da IV oficina de monitoria do PAN Quelônios, essa questão será tratada entre os membros do GAT para definição do melhor encaminhamento a ser definido sobre a quem melhor caberá a competência de gestão técnica e administrativa desse sistema, se o ICMBio ou o próprio Ibama, como Coordenador do PAN, cujo sistema consta formalmente como o lócus de gestão da informação dos principais projetos e programas vinculados ao PAN, destacando-se o PQA.</t>
  </si>
  <si>
    <t xml:space="preserve">Cerca de R$ 100.000,00 para contratação de serviços de programação (especialista em TI), considerando uma remuneração de R$ 3.000,00 (piso salarial da categoria), mais encargos trabalhistas, por um período de 24 meses.</t>
  </si>
  <si>
    <t xml:space="preserve">Vide itens 06 e 12.</t>
  </si>
  <si>
    <t xml:space="preserve">4.2 Capacitar as diferentes instituições/atores com base no manual técnico de manejo conservacionista e monitoramento populacional de quelônios amazônicos</t>
  </si>
  <si>
    <t xml:space="preserve">Para obtermos informações sobre o andamento da ação em 2018, entramos em contato com 15 colaboradores de 7 estados e 14 instituições diferentes. Destes, 46,7% responderam que sim houve capacitação em 2018, 40% responderam que não e 13,3% não responderam aos e-mails e nem whatsApp. Foram registradas no total 19 oficinas, em 14 lugares diferentes, dos quais 53,8% foram em UC, atingindo cerca de 530 participantes e uma carga horária de 266 horas. Cerca de 52,3% das oficinas de capacitação foram realizadas pelo Programa Pé-de-pincha da UFAM.
Em 2018, foram atendidas somente 16 localidades no Amazonas, Pará e Tocantins, pois os recursos também foram escassos sendo realizados apenas cursos pelo Programa Pé-de-pincha em áreas da Rodovia BR-319 (Igapó Açu e Mamori), Manaus e Boa Vista do Ramos; pelo Programa Mosaico do Baixo Rio Negro (ICMBio, SEMA, IPÊ, WCS, UFAM) em Novo Airão; pela SEMA em Carauari e Itapiranga; e pelo Naturatins no Araguaia.
Em 2019, já foi realizado um treinamento no Amazonas, em Carauari.</t>
  </si>
  <si>
    <t xml:space="preserve">Em 2018, no Amazonas, o Programa Pé-de-pincha/UFAM realizou sete (7) cursos/oficinas de capacitação nas técnicas de monitoramento conservacionista sendo um em Manaus, um na RDS Igapó Açu e um no Lago do Mamori/Rodovia BR-319, com apoio da SEMA/DEMUC e IBAMA, três em Boa Vista do Ramos/AM (com apoio da SEDEMA) e um em Oriximiná/PA (com apoio da UFOPA). Em Manaus, foram capacitados 44 acadêmicos voluntários da UFAM em 10 palestras semanais, totalizando 20 horas de curso, em agosto de 2018. Na RDS do Igapó Açu foram capacitados 31 monitores em 16 horas de atividades, de 6 a 7 de agosto de 2018. No Lago do Mamori, foram capacitados 102 comunitários em três (3) oficinas nos pólos Brasil, Pacatuba e Terra Alta (18 h) entre 14 e 19/09/2018. Em Boa Vista do Ramos, foram feitas 3 oficinas (24h), com 36 participantes de 11 a 16/10/2018. E em Oriximiná/PA foram capacitados 19 voluntários (16 horas) em 10 a 14 de outubro de 2018. O Pé-de-pincha também colaborou com a OFICINA DE CAPACITAÇÃO DOS MONITORES DE PRAIAS DE PRESERVAÇÃO DE QUELONIOS realizada na RDS Uacari/Resex Médio Juruá pelo DEMUC/SEMA, de 11 e 14 de maio de 2018, no Bauana, RDS Uacari com a formação de 50 monitores em 20 horas. A SEMA e o CPPQA/UHE Balbina também realizaram o treinamento dos monitores da RDS Uatumã, em agosto de 2018, com a participação de 20 monitores (16 horas) e na RDS Puranga-Conquista, rio Cuieiras, com 22 participantes e 16 horas, em outubro/2018 e na RDS Cujubim em setembro de 2018, com 25 participantes e na RDS Piagaçu-Purus em setembro de 2018 com 32 participantes. Em 2018, o Programa Mosaico do Baixo Rio Negro, realizou entre os dias 3 a 5 de setembro de 2018, na base do Tumbira, na RDS Rio Negro, a capacitação de 20 monitores em 18 horas de oficina. Além disso, o IPÊ e o CEPAM, realizaram mais duas oficinas de treinamento em UCs no Amazonas em 2018. E em Tefé, o Instituto Mamirauá realizou de 30/07 a 01/08/2018, o Workshop sobre Conservação Comunitária de Quelônios foi desenvolvido pela Universidade da Florida e Instituto Mamirauá, em colaboração com o Instituto IPÊ, ICMBio e a WCS Brasil, e financiado pela Disney Conservation Fund e IPÊ. Ao todo, 35 pessoas participaram do workshop, sendo 28 membros de comunidades e 7 membros de Instituições. Dentre as instituições estiveram presentes uma pesquisadora e três técnicos do Programa de Gestão Comunitária do Instituto Mamirauá, dois monitores do Projeto Motivacao e Sucesso em Unidades de Conservação – MOSUC, desenvolvido pelo Instituto IPÊ, ICMBio e FAM (Fundação Almerinda Malaquias), representando o Parque Nacional do Jaú e a Reserva Extrativista do Unini, e um representante do Departamento de Mudanças Climáticas e Gestão de Unidades de Conservação da Secretaria de Meio Ambiente do Amazonas (DEMUC/SEMA-AM). Oito comunidades da Reserva Mamirauá estavam representadas, a saber: Novo Horizonte, São Raimundo do Panauã, São Francisco do Boia, Porto Braga, Camador, Caburini, Tapiíra, Novo Pirapucu; três comunidades do Parque Nacional do Jaú: Cachoeira, Lagoa das Pombas e Tambor; e três comunidades da Reserva Extrativista do rio Unini: Patauá, Tapiíra e Vista Alegre. E no Tocantins, o Naturantins realizou uma oficina de capacitação de monitores no rio Araguaia, para sete (7) participantes, com 16 horas na praia do Hotel do Governador, município de Caseara. E totalizando em 2018, 17 oficinas com 443 participantes e carga horária de 238 horas, atendendo 14 Unidades de Conservação e 16 municípios.
Em 2019, o Programa Pé-de-pincha, SEMA, ICMBio e IPÊ realizaram no período de 7 a 10 de maio de 2019 a Oficina de Capacitação dos Monitores de Praia da Resex Médio Juruá e RDS Uacari, com a participação de 50 monitores em 20 horas de curso.
Do início do PAN (agosto de 2014) até maio de 2019 foram realizadas 67 capacitações com o protocolo de conservação do PAN para 2.078 participantes, com carga horária de 1.012 horas, atendendo 52 municípios e 40 unidades de conservação.</t>
  </si>
  <si>
    <t xml:space="preserve">Falta de recursos</t>
  </si>
  <si>
    <r>
      <rPr>
        <b val="true"/>
        <sz val="11"/>
        <color rgb="FF000000"/>
        <rFont val="Calibri"/>
        <family val="2"/>
        <charset val="1"/>
      </rPr>
      <t xml:space="preserve">Paulo Andrade - UFAM</t>
    </r>
    <r>
      <rPr>
        <sz val="11"/>
        <color rgb="FF000000"/>
        <rFont val="Calibri"/>
        <family val="2"/>
        <charset val="1"/>
      </rPr>
      <t xml:space="preserve">, Zeca Lula - ECOVALE, Walmir Albuquerque-PQA/AM, Rafael Bernhard - UEA, JAmile/EMBRAPA, Marcia Bueno/IBAMA-AP, Adriana Malvásio/UFT, Camila Fagundes/WCS, Priscila Miorando/UFOPA, Jefferson SIlva/DEMUC/SEMA-AM, Marilene/Acre, Marina /MAmirauá, Virgínia/IPÊ</t>
    </r>
  </si>
  <si>
    <t xml:space="preserve">O Ibama realizou um curso de monitor de praia próximo ao tabuleiro do Monte Cristo com aproximadamente 21 participantes e com 40 horas de carga horário. Entrar em contato com a Virgínia sobre outros cursos (Monitora). Darren solicita que alguém do PAN vá para o Amapá realizar um curso de capacitação de monitores de praia.</t>
  </si>
  <si>
    <t xml:space="preserve">O SisQuelônios está inativado na rede do ICMBio desde dezembro de 2018, tanto para uso operacional (cadastramento de dados), quanto para consultas de informações em seu banco de dados (geração de relatórios gerenciais). Tal impedimento decorre de problemas administrativos e operacionais do sistema devido a migração do Sisbio e correspondente banco de dados da biodiversidade da rede Ibama para o ICMBio. Como o Sisbio foi reconstruído segundo as diretrizes de TI do ICMBio e o SisQuelônios figurava como um sistema apêndice, ou seja, secundário ao mesmo, integrado ao Sisbio por bancos de dados comuns, a desativação da versão anterior do Sisbio, sob gestão do Ibama, causou por consequência direta e imediata a inativação do SisQuelônios no âmbito do ICMBio ou em qualquer forma de acesso externo à rede corporativa do Ibama. Este somente será reestabelecido quando reestruturado (reconstruído) na rede do ICMBio, em futuro ainda indefinido, pois não há previsão de meios de contratação de serviços para este fim. </t>
  </si>
  <si>
    <t xml:space="preserve">4.6 Apoiar a implementação de protocolos participativos de monitoramento populacional das espécies alvo</t>
  </si>
  <si>
    <t xml:space="preserve">Os colaboradores responderam informando os seguintes locais e instituições envolvidas: ICMBio, IPÊ, WCS, Pé-de-Pincha, FVA e SEMA, em parceria, aplicam o protocolo complementar do MONITORA (ICMBio) em 12 comunidades, protegendo 23 áreas de desova nos rios Jaú e Unini. Foram treinadas cerca de 300 pessoas para o monitoramento (Camila Fagundes e Virgínia Bernardes). O Projeto Pé-de-Pincha realiza o monitoramento populacional participativo em comunidades de Terra Santa, Berreirinha e Médio e baixo Juruá (Carauari, Itamarati e Juruá). Junto ao Programa Mosaico do Baixo Rio Negro, atua no PARNA Jaú, RESEX Unini e PAREST Rio Negro (coordenadas geográficas de cada localidade foram informadas por Paulo Andrade).</t>
  </si>
  <si>
    <t xml:space="preserve">Não tem um produto final</t>
  </si>
  <si>
    <t xml:space="preserve">A ação está levantando informações e articulação apenas.</t>
  </si>
  <si>
    <t xml:space="preserve">Relatório final</t>
  </si>
  <si>
    <t xml:space="preserve">Entre abril de 2017 e abril de 2018, não houve nenhuma iniciativa no Amazonas para tentar iniciar algum experimento prático de manejo in situ com retirada de cotas de ovos e adultos, pois além de não haver o arcabouço legal que ampare essa atividade e resguarde a instituição pleiteante, também e, principalmente, não houveram recursos ou editais para essa finalidade.
No Amazonas, um outro GT de quelônios, formado desde 2011, contando inclusive com especialistas do PAN quelônios, conseguiu aprovar duas resoluções junto ao Conselho Estadual de Meio Ambiente do Amazonas (CEMAAM) No. 25 (determina as áreas prioritárias para conservação de quelônios no Estado, seus níveis e índices de classificação) e a No.26 (define e regulamenta um sistema comunitário de criação de quelônios, baseado na cria, recria e engorda de um percentual de filhotes de tartarugas e tracajás retirado de áreas protegidas pelas comunidades), resoluções estas publicadas no DOE em setembro de 2017. Não fomos informados de nenhuma outra iniciativa em outro Estado.
De maio de 2018 a maio de 2019, foram consultados 15 colaboradores de 14 instituições e 7 Estados, sendo que, apenas 13,3% (2 colaboradores) responderam que sim, houve alguma implementação de sistema experimental de manejo, na RDS Uacari e Resex Médio Juruá, no Amazonas, e na Terra Indígena Karajás, Xambioá, Tocantins. OS outros colaboradores 53,3% responderam que não havia nenhuma iniciativa e 33,3% não responderam as mensagens. Mas todas no sistema de manejo tipo ranching com coleta de cota de filhotes de tartaruga ou tracajás em áreas protegidas pelas comunidades para realizar recria e engorda em cativeiro; Foi produzida uma NT abordando a legislação brasileira no tocante a fauna e ao direito das pop tradicionais que foi encaminhada ao ICMBio em 2018. O ICMBio vai lançar uma edição da revista BioBrasil sobre caça de subsistência.</t>
  </si>
  <si>
    <t xml:space="preserve">Registro de seis (6) possíveis áreas com histórico de monitoramento comunitário e dados de estrutura e dinâmica populacional que possibilitariam a implantação de um experimento de manejo in situ tipo harvesting com apanha de ovos ou adultos, com informações de que alguns destes lugares já fazem isso informalmente com cotas para subsistência dos comunitários que protegem a praia.
Na prática, não houve nenhuma mudança na legislação ou normatização ou licença para a implementação de um experimento de manejo in situ de quelônios.
Em 2017, apenas tivemos a aprovação de 2 resoluções no Amazonas que definem possíveis áreas de uso (níveis II e III) e normatizam o manejo intensivo ex situ em sistemas de criação comunitária tipo ranching com retirada de percentuais de filhotes de P.expansa e P.unifilis de áreas protegidas pelos comunitários.
Em 2018, o ICMBio-CEPAM e RAN, em reunião em fevereiro, manifestaram interesse em adaptar essa resolução do Amazonas para as UCs federais. Em outubro de 2018, em Seminário de Cadeias Produtivas do Médio Juruá, já foi apresentada uma estrutura de cadeia produtiva de quelônios, junto com a de jacarés, para a produção neste sistema de criação comunitária tipo ranching do Estado do Amazonas, sendo aprovada uma moção para o MMA/ICMBio, solicitando que se utilize como modelo a Resolução CEMAAM N.26/2017 do Amazonas para implantar esse sistema em Unidades de Conservação Federais, iniciando pela REsex Médio Juruá. Ainda em setembro de 2018, o ICMBio através BRA/08/023 – Conservação da Biodiversidade e Promoção do Desenvolvimento Sócio Ambiental – PNUD, contratou um TDR, para avaliar os sistemas de criação comunitária implementados no Médio Juruá no Amazonas, a fim de propor uma resolução ou minuta de autorização para UCs Federais. Foram implementados e avaliados cinco (5) sistemas comunitários intensivos de manejo ex situ no Médio Juruá. Também realizamos uma análise de sustentabilidade do uso de quelônios (P.expansa, P.unifilis e P.sextuberculata) retirados para consumo de subsistência e para venda ilegal (dados de apreensões e entrevistas) coletados como haversting, não encontrando viabilidade nesse sistema de exploração em função da grande quantidade de animais adultos retirada pelo tráfico.
Ainda em 2018, também fomos informados de uma iniciativa de Manejo Sustentável de Tracajás do Rio Teles Pires nas Terras Indígenas Apiaká, Munduruku e Kayabi, onde estavam previstas atividades de conservação de ninhos e filhotes, mas também de criação em cativeiro no sistema de ranching com recria de filhotes, e um monitoramento do consumo com avaliação da sustentabilidade no uso dos tracajás naquela terra indígena. Este projeto seria conduzido pela EMBRAPA, com apoio do RAN e Universidade Católica de Brasília (UCB).</t>
  </si>
  <si>
    <t xml:space="preserve">Houve mobilização para tentarmos modificar a legislação ou mesmo para buscar vias legais já existentes junto as Procuradorias dos órgãos ambientais, PORÉM a mobilização ainda não obteve êxito.</t>
  </si>
  <si>
    <r>
      <rPr>
        <b val="true"/>
        <sz val="11"/>
        <color rgb="FF000000"/>
        <rFont val="Calibri"/>
        <family val="2"/>
        <charset val="1"/>
      </rPr>
      <t xml:space="preserve">Paulo Andrade/UFAM,</t>
    </r>
    <r>
      <rPr>
        <sz val="11"/>
        <color rgb="FF000000"/>
        <rFont val="Calibri"/>
        <family val="2"/>
        <charset val="1"/>
      </rPr>
      <t xml:space="preserve"> Adriana Malvásio/UFT, Rafael Balestra/RAN, JAmile/EMBRAPA-AP, Márcia Bueno/IBAMA-AP, Jefferson Silva/DEMUC-SEMA, MArina/Instituto MAmirauá, Camila Fagundes/WCS, Priscila Miorando/UFOPA</t>
    </r>
  </si>
  <si>
    <t xml:space="preserve">Sugiro que o próprio PQA e o RAN, com apoio do PAN, apresentem uma proposta de normatização para experimentos de manejo de quelônios em UCs e submetam as suas Procuradorias Jurídica para verificar as possibilidades legais de implementação desta atividade.</t>
  </si>
  <si>
    <t xml:space="preserve">Sistemas comunitários experimentais implementados e avaliados</t>
  </si>
  <si>
    <t xml:space="preserve">Temos um canal de comunicação muito eficiente que é o WhatsApp para que todos se manifestem. Os colegas tem postado na hora fotos de eventos de quelônios, de apreensões, etc. Dá para sabermos onde foi, a data e às vezes até a quantidade. Deveríamos estimular os colegas a postarem também informações sobre os projetos (se existe algum) que querem ou já estão trabalhando experimentos com manejo in situ/extração de cotas de ovos e adultos.</t>
  </si>
  <si>
    <t xml:space="preserve">Já em 2014, o articulador informou que havia material bibliográfico (dois livros , Andrade et al., 2008 e 2012) tratando da experiência de sistemas comunitários experimentais de criação de quelônios como iniciativa promissora do Provárzea/IBAMA entre 2004 e 2007, quando foram implementadas 31 unidades de criação, 12.131 animais (P.expansa, P.unifilis, P.sextuberculata). O articulador relatou que também está acompanhando no Amazonas uma unidade experimental desde 2015 no tabuleiro do Manarian, RDS Uacari, um outro sistema de iniciativa comunitária na comunidade Nova União/tabuleiro do Deus é Pai, Resex Médio Juruá desde 2016 e uma no Tucumanduba/Barreirinha desde 2014. O articulador também relatou, nas oficinas de 2015, 2016 e 2017, que a Secretaria de Meio Ambiente do Estado do Amazonas, havia montado um GT sobre quelônios que tinha entre outras finalidades, normatizar um sistema de criação comunitária de quelônios. Também foram relatadas experiências de criação de tracajás (P.unifilis) em uma iniciativa implantada no Acre, na Terra Indígena Ashaninka (Paulo, ICMBio), uma iniciativa na Terra Indígena Xambioá, Tocantins (Adriana Malvásio, UFT), outra também em TI em Benjamin Constant (Janderson, IFAM, Tabatinga) e criação comunitária experimental de tracajás em sistemas de tanques-rede no Amapá na região do Pracuúba. Em 18 de agosto de 2017, o Conselho Estadual de Meio Ambiente do Amazonas, aprovou a Resolução CEMAAM No. 26 onde regulamenta um novo sistema de criação comunitária de quelônios. A partir dessa Resolução, as comunidades que protegem ninhos e filhotes de quelônios poderão solicitar seu registro junto ao IPAAM (instituto de Proteção Ambiental do Estado do Amazonas). O sistema é de manejo intensivo ex situ, baseado na cria, recria e engorda de percentual de filhotes de tartaruga (10%) e tracajás (20%) que serão autorizados, anualmente, pelo IPAAM. Desta forma, já em novembro de 2017 foi solicitada a autorização para liberação de percentuais de filhotes de P.expansa e P.unifilis para implementação de unidades de criação na RDS do Uacari. Em fevereiro de 2018, em reunião no CEPAM com o RAN, estudamos a possibilidade de o ICMBio autorizar em caráter experimental a implantação de algumas unidades de criação também na Resex do Médio Juruá. Essa solicitação foi feita oficialmente ao MMA, através de moção das comunidades e instituições reunidas no Seminário de Cadeias produtivas do Médio Juruá, que ocorreu em outubro de 2018, na comunidade do Bauana, RDS Uacari, em Carauari/AM. Através de recursos do PNUD, o ICMBio contratou um TDR para avaliar as cinco unidades de criação comunitária de quelônios implementadas no Médio Juruá, a partir de setembro de 2018. Em fevereiro de 2019, finalmente foi realizada a vistoria dessas unidades pelo órgão ambiental do Amazonas (IPAAM), sendo em seguida, formalizado e concluído os processos do IPAAM N.4176.2018 (Xibauazinho), 4175.2018 (Vila Ramalho) e 3503.2018 (Manarian). Em maio de 2019, foram emitidas as autorizações para as três criações na RDS Uacari. As duas criações experimentais na Resex Médio Juruá, ainda aguardam posicionamento do ICMBio, após a análise do TDR.</t>
  </si>
  <si>
    <t xml:space="preserve">Na oficina de 2017, registramos que, antes do início do PAN, em agosto de 2014, já haviam sido feitos experimentos com pelo menos 31 unidades demonstrativas de criação comunitária de quelônios, no Amazonas e Pará, através do Projeto Pé-de-pincha e Provárzea/IBAMA, uma na RDS Uacari, uma na Resex Médio Juruá e no Tucumanduba/Barreirinha, uma pelo IFAM em Terra Indígena (TI) em Benjamin Constant, uma experiência na TI Xambioá/Tocantins, uma na TI Ashaninka/Acre e duas unidades de criação comunitária no Amapá. Totalizando 39 unidades experimentais de sistemas comunitários experimentais de criação de quelônios, implementadas e avaliadas entre 2004 e maio de 2017. Em 18/08/2017, o CEMAAM aprova e publica a Resolução CEMAAM No. 26/2017 (DOE, set/2017) que normatiza a criação comunitária de quelônios no Amazonas. Já em novembro de 2017, o DEMUC/SEMA, a AMARU e o Projeto Pé-de-pincha/UFAM solicitam a autorização para a manutenção de filhotes de tartarugas e tracajás para implantação de unidades demonstrativas de criação nas comunidades do Xibauzinho, Vila Ramalho e Manarian, na RDS Uacari, e nas comunidades de Nova União e São Raimundo, na Resex Médio Juruá, com apoio do Gestor da Resex M.Juruá/ICMBio. Em 19/01/2018, a AMARU e o Projeto Pé-de-pincha/UFAM protocolam o 1º. Pedido de registro de criadores comunitários de quelônios no Amazonas (IPAAM No.0073/2018), solicitando o registro das comunidades de Xibauazinho, Vila Ramalho e Manarian como criadores comunitários de quelônios. De maio de 2017 até o momento foram implantadas cinco (5) criações comunitárias de quelônios, no Amazonas, de acordo com a Resolução CEMAAM N.26/2017. Em 10 unidades de criação (tanques-rede, gaiolas/caixas de madeira e laguinhos cercados) estão sendo criados 7.290 filhotes de tartaruga (P.expansa) e 3.513 de tracajá (P.unifilis), com idades que variam de 12 a 48 meses de cultivo e peso médio entre 88,2 a 1546 gramas, respectivamente. As autorizações das criações foram finalmente concedidas em maio de 2019. Apenas dois colaboradores/Estados consultados (13,3%), relataram experiências de implementação de criações comunitárias, o Amazonas e o Tocantins, na TI Karajás, na reserva Xambioá, E os outros 86,6% não relataram ou não responderam sobre nenhuma outra experiência que ainda esteja em andamento.</t>
  </si>
  <si>
    <t xml:space="preserve">Mesmo com as resoluções aprovadas, ainda foi muito complicado vencer o trâmite burocrático de uma autorização/licença que estava sendo expedida pela 1a vez. Não havia ainda um protocolo definido pelo órgão ambiental. Ajustes foram sendo feitos ao longo do ano de 2018. A equipe técnica também tem encontrado muito trabalho para monitorar bimestralmente as unidades de criação dado as enormes distâncias e aos poucos recursos disponíveis.</t>
  </si>
  <si>
    <r>
      <rPr>
        <b val="true"/>
        <sz val="10"/>
        <color rgb="FF000000"/>
        <rFont val="Arial"/>
        <family val="2"/>
        <charset val="1"/>
      </rPr>
      <t xml:space="preserve">Paulo Andrade/UFAM</t>
    </r>
    <r>
      <rPr>
        <sz val="10"/>
        <color rgb="FF000000"/>
        <rFont val="Arial"/>
        <family val="2"/>
        <charset val="1"/>
      </rPr>
      <t xml:space="preserve">, Adriana Malvásio/UFT</t>
    </r>
  </si>
  <si>
    <t xml:space="preserve">Sugestão: Produzir vídeo informativo; </t>
  </si>
  <si>
    <t xml:space="preserve">Relatório final e unidades de criação comunitária implementadas.</t>
  </si>
  <si>
    <t xml:space="preserve">Walmir Ribeiro (criador/AC), Vera Luz (ICMBIO/RAN), Erlindo Braga (criador/PA),  Richard Vogt (INPA), Paulo Andrade (UFAM), Sonia Canto (IPAAM), Jamile (Embrapa/AP)</t>
  </si>
  <si>
    <t xml:space="preserve">Ação em andamento, com material bibliográfico compilado.</t>
  </si>
  <si>
    <t xml:space="preserve">O produto ainda precisa ser redigido, vou conversar com os outros autores para ver o foco que daremos no manual técnico de criação de quelônios.</t>
  </si>
  <si>
    <t xml:space="preserve">Necessidade de reunião com o grupo, para definição do foco principal do manual.</t>
  </si>
  <si>
    <t xml:space="preserve">Adriana Malvasio</t>
  </si>
  <si>
    <t xml:space="preserve">Organização do texto junto com os co-autores.; Sugestões em reunião: Enfoque em manejo comunitário porém sem se restringir a este, desenvolver material pensando no Médio Juruá (tipo de alimento e quantidades etc.) e outras regiões como Amapá; Corrigir erros e sintetizar informações dos outros manuais; Linguagem simples; Incluir a criação do muçuan que não está contemplada em nenhum outro manual; </t>
  </si>
  <si>
    <t xml:space="preserve">Walmir Ribeiro (criador/AC), Vera Luz (ICMBIO/RAN), Erlindo Braga (criador/PA),  Richard Vogt (INPA), Jamile (Embrapa/AP), Adriana Malvasio (UFT), Darren Norris (UNIFAP/AP).</t>
  </si>
  <si>
    <t xml:space="preserve">A comunicação do GRUPO de Apoio e seus colaboradores deste PAN, vem melhorando substancialmente, com retorno mais rápido e compartilhamento de ações e atividades inerentes ao PAN. Deveria ter encontros bianuais para compilação de um relatório Único das ações do PAN, com  apresentação de resultados de todas essas ações.</t>
  </si>
  <si>
    <t xml:space="preserve">Rede sendo estabelecida aos poucos, ainda há dificuldade na comunicação, mas já melhorou bastante a partir da segunda monitoria... a primeira foi quase um desastre comunicativo rsrsrsrsrs.</t>
  </si>
  <si>
    <t xml:space="preserve">No momento o principal é a  integração dos atores: previsão de encontros; encontros durante simpósios, congressos ou outros eventos.</t>
  </si>
  <si>
    <t xml:space="preserve">Foram emitidas algumas autorizações de manejo conservacionista pelo Sisbio. Não foram assinados nenhum termo de cooperação do Ibama com outra instituição. Existe um Termo de Cooperação (não especifico para quelônios) entre WCS e CR6.</t>
  </si>
  <si>
    <t xml:space="preserve">Duas Autorizações emitidas; </t>
  </si>
  <si>
    <t xml:space="preserve">Não consegui fazer rodar nenhum termo de cooperação dentro do Ibama. Dentro do Ibama existe uma clara relutância em assinar esses termos com instituições que não são públicas. Também acho que existe uma ideia um pouco errada sobre o que é um termo de cooperação.</t>
  </si>
  <si>
    <t xml:space="preserve"> Sônia Canto (IPAAM)</t>
  </si>
  <si>
    <t xml:space="preserve">É desejável criar uma Fundação para possibilitar aporte e execução de recursos financeiros para ações do PAN. </t>
  </si>
  <si>
    <t xml:space="preserve">Para a realização dos produtos desta ação é necessário dados de locais onde há poluição sonora, abalroamentos e desmoronamentos. Foi feita uma tabela no GDrive para que os colaboradores colocassem dados. Entretanto, só há 14 registros. Eu acho que a única forma de fazer um mapeamento destas ameaças é coletar amplamente dados entre gestores, técnicos de UCs e pesquisadores. De outra forma, sempre teremos poucos dados e um panorama bem pobre destas ameaças na área de distribuição da espécie.</t>
  </si>
  <si>
    <t xml:space="preserve">Existe um banco de informações geoespaciais (tabela)(https://docs.google.com/spreadsheets/d/1HNR810qlv-kZ8UPao5rWuSYajFJhkXyQhlcKwBWJOY8/edit#gid=1197436913), mas está com poucos registros. Estes registros foram mapeados por mim e enviados por email.</t>
  </si>
  <si>
    <t xml:space="preserve">há poucos dados.</t>
  </si>
  <si>
    <t xml:space="preserve">Sugiro que o levantamento de informações seja feito de forma ampla, talvez requisitando informações do pessoal das UCs e pesquisadores. Creio que os colaboradores já informaram o que tinham e assim somente temos 14 registros.</t>
  </si>
  <si>
    <t xml:space="preserve">7.1 Identificar os locais de ocorrência de poluição sonora, abalroamentos, desmoronamento e outros impactos negativos em rios de ocorrência de quelônios amazônicos.  </t>
  </si>
  <si>
    <t xml:space="preserve">Impactos negativos identificados e mapeados.</t>
  </si>
  <si>
    <t xml:space="preserve">Incluir outras pessoas. Convidar gestores de UCs. Carolina Moura (NGI ICMBio Trombetas);</t>
  </si>
  <si>
    <t xml:space="preserve">7.3</t>
  </si>
  <si>
    <t xml:space="preserve">Jenna Soares (DEMUC/AM)</t>
  </si>
  <si>
    <t xml:space="preserve">Rafael Balestra (RAN/ICMBio), Roberto Lacava (Ibama/Sede), Paulo Andrade (UFAM) (UFAM/AM), Camila Ferrara (WCS), Zeca Lula (ECOVALE/RO), Adriana Malvasio (UFT/TO), Maria Bentes (Ideflorbio/PA), Hermes Medeiros (UFPA), Eder Mileno (UFPA)</t>
  </si>
  <si>
    <t xml:space="preserve">Em Belo Monte foi encaminhado um documento para Capitania mas não surtiu nenhum tipo de ação/ordenamento.</t>
  </si>
  <si>
    <t xml:space="preserve">Dificuldade de comunicação e atuação da  Capitania dos Portos em relação ao tema.</t>
  </si>
  <si>
    <t xml:space="preserve">Avaliar a efetividade do cumprimento de condicionantes em relação aos impactos do tráfego de embarcações nos quelônios da Belo Monte; Produção de folhetos EA sobre crime de afungentamento da fauna e como reduzir os impactos das embarcações nos quelonios.</t>
  </si>
  <si>
    <t xml:space="preserve"> Mitigação dos impactos negativos do tráfego de embarcações.</t>
  </si>
  <si>
    <t xml:space="preserve">8. Identificação e monitoramento dos impactos aos habitats reprodutivos e alimentares, necessários para o ciclo de vida das espécies alvo do PAN</t>
  </si>
  <si>
    <t xml:space="preserve">Os sítios de desova estão mapeados. Entretanto, as áreas de vida não. Temos uma planilha com 283 pontos de lagos, boiadouros, ressaca, rios onde as espécies foram coletadas. Mas sabemos que ainda é muito pouco para mapeamento da área de vida das espécies na Amazônia.</t>
  </si>
  <si>
    <t xml:space="preserve">Temos um banco de informações geoespaciais relativas as áreas de reprodução e alimentação das espécies-alvo (https://docs.google.com/spreadsheets/d/14XBehpYX7kMBRFtf59NJ_6dKHfz4fl0OhQwsdJFwWGw/edit#gid=0) e mapas de áreas de reprodução das espécies-alvo.</t>
  </si>
  <si>
    <t xml:space="preserve">A Amazônia tem uma infinidade de áreas utilizadas pelos quelônios para alimentação e temos 283 registros. Acredito que isso esteja bem longe de ser representativo. Eu sugiro que a gente insira estes pontos no mapa e agregue a eles as áreas alagadas e o lagos que ocorrem dentro do limite de distribuição de cada espécie. Isso resolveria a ação e a deixaria concluída. Vou enviar estes mapas.</t>
  </si>
  <si>
    <t xml:space="preserve">Insirir os pontos no mapa e agregar as áreas alagadas e lagos que ocorrem dentro do limite de distribuição de cada espécie.</t>
  </si>
  <si>
    <t xml:space="preserve">Mapa das áreas de vida dos quelônios amazônicos</t>
  </si>
  <si>
    <t xml:space="preserve">Marilene Brazil (SEMA/AC), Sônia Canto (IPAAM), Leo Caetano (Ibama) (IBAMA/GO), Richard Vogt (INPA) (INPA/AM), Paulo Andrade (UFAM) (UFAM/AM), Camila Ferrara (WCS),  Soraya Alves (SEMA/PA), Jenna Gomes (DEMUC`/AM), Larissa Barreto (UFMA/MA), Alisson Maranho (SOS Amazônia), Luis Alfredo Freitas (RESEX Lago do Cedro), Vera Luz (RAN/ICMBio), Rafael Balestra (RAN/ICMBio) (RAN/ICMBio), Juarez Pezzuti (UFPA), josé Ribamar (CPPQA/Amazonas Energia), Virgínia (IPE), Marina Secco (Mamirauá, AM), Caroline Yoshida (SEMA, AM), Zeca Lula (Ecocale), Priscila Miorando (UFOPA), ANa Paula Lustosa (ICMBIO/RAN).</t>
  </si>
  <si>
    <t xml:space="preserve">Compilação de material bibliográfico.</t>
  </si>
  <si>
    <t xml:space="preserve">Diagnóstico sobre o turismo e possíveis impactos sobre os quelônios.</t>
  </si>
  <si>
    <t xml:space="preserve">Pouco material bibliográfico disponível</t>
  </si>
  <si>
    <t xml:space="preserve">Incluir informações relatadas por Juarez Pezzuti, Camila Ferrara e Rafael Balestra; Fortalecimento do turismo de base comunitária; Buscar editais de financiamento para turismo ou parceria com iniciativa privada; </t>
  </si>
  <si>
    <t xml:space="preserve">8.2 Elaborar um diagnóstico do impacto do turismo em áreas que possa  subsidiar as instituições responsáveis pelo ordenamento dessas atividades.</t>
  </si>
  <si>
    <t xml:space="preserve">Ordenamento das atividades de turismo em áreas próximas de sítios reprodutivos de quelônios e fortalecimento do turismo de base comunitária com boas práticas em relação ao manejo e proteção de quelônios.</t>
  </si>
  <si>
    <t xml:space="preserve">Marilene Brazil (SEMA/AC), Sônia Canto (IPAAM), Leo Caetano (Ibama) (IBAMA/GO), Richard Vogt (INPA/AM), Paulo Andrade (UFAM/AM), Camila Ferrara (WCS),  Soraya Alves (SEMA/PA), Jenna Gomes (DEMUC`/AM), Larissa Barreto (UFMA/MA), Alisson Maranho (SOS Amazônia), Luis Alfredo Freitas (RESEX Lago do Cedro), Vera Luz (RAN/ICMBio), Rafael Balestra (RAN/ICMBio) (RAN/ICMBio), Juarez Pezzuti (UFPA), josé Ribamar (CPPQA/Amazonas Energia), Virgínia (IPE), Marina Secco (Mamirauá, AM), Caroline Yoshida (SEMA, AM), Zeca Lula (Ecocale), Priscila Miorando (UFOPA), ANa Paula Lustosa (ICMBIO/RAN), Darren Norris (UNIFAP-AP)</t>
  </si>
  <si>
    <t xml:space="preserve">Na reunião do PAN, tentar ampliar a possibilidade de material bibliográfico sobre o assunto.</t>
  </si>
  <si>
    <t xml:space="preserve">Fernando Raeder (Ibama/SP), Marilia (COHID/IBAMA), Juarez Pezzuti (UFPA), Daniely Felix (UFPA), Leo Caetano (Ibama) (Ibama/GO), Sônia Canto (IPAAM) (IPAAM), Rafael Bernhard (UEA), Adriana Malvasio (UFT), Daniely Felix (UFPA),  Cristiane Carneiro (UFPA), </t>
  </si>
  <si>
    <t xml:space="preserve">Avançamos mais na questão das hidrelétricas, e menos na revisão sobre outros empreendimentos</t>
  </si>
  <si>
    <t xml:space="preserve">Revisão parcial da literatura sobre a questão</t>
  </si>
  <si>
    <t xml:space="preserve">Daniely Felix, Juarez Pezzuti</t>
  </si>
  <si>
    <t xml:space="preserve">Adoção do protocolo pelos orgãos licenciadores e fiscalizadores e recomendação dessa adoção no Termo de Referência.</t>
  </si>
  <si>
    <t xml:space="preserve">Não foi estimado custo para o produto. Taxa de publicação de artigo científico.</t>
  </si>
  <si>
    <t xml:space="preserve"> Juarez Pezzuti (UFPA), Daniely Felix (UFPA), Leo Caetano (Ibama/GO), Rafael Bernhard (UEA), Adriana Malvasio (UFT), Daniely Felix (UFPA),  Cristiane Carneiro (UFPA), Darren Norris (UNIFAP-AP)</t>
  </si>
  <si>
    <t xml:space="preserve">8.5 Identificar os possiveis impactos ou conflitos da atividade pesqueira em  quelonios amazônicos</t>
  </si>
  <si>
    <t xml:space="preserve">Finalizar a elaboração do questionário para ser enviado aos pesquisadores.</t>
  </si>
  <si>
    <t xml:space="preserve">sem produto</t>
  </si>
  <si>
    <t xml:space="preserve">Falta de tempo e ideias</t>
  </si>
  <si>
    <t xml:space="preserve">Sugestão: incluir/analisar dados de apreensões de produtos pesqueiros e quelônios; </t>
  </si>
  <si>
    <t xml:space="preserve">Diagnóstico sobre impactos ou conflitos com atividade pesqueira</t>
  </si>
  <si>
    <t xml:space="preserve">8.6</t>
  </si>
  <si>
    <t xml:space="preserve">8.6. Elaborar recomendações para subsidiar o licenciamento de empreendimentos/atividades em áreas prioritárias para quelônios e indicar condicionantes específicas.</t>
  </si>
  <si>
    <t xml:space="preserve">A ação foi organizada segundo o item 3 deste questionário. Desta forma, o andamento da ação até o momento é: os itens 1, 2 e 3 estão concluídos. Os itens 4 e 5 estão parcialmente finalizados e o item 5 ainda não foi iniciado.</t>
  </si>
  <si>
    <t xml:space="preserve">A ação está organizada nas seguintes etapas: 1) Tipos de empreendimentos prioritários; 2) Principais empreendimentos impactantes sobre as áreas reprodutivas e alimentares de quelônios; 3) Principais impactos identificados por tipo de empreendimento; 4) Medidas de mitigação e compensação por tipo de empreendimento; 5) Recomendações para o processo de licenciamento e; 6) Sugestão de condicionantes específicas por tipo de impacto/empreendimento. Desta forma, os produtos obtidos até o momento referem-se aos itens que foram concluídos o que, ao final da ação, subsidiarão o estabelecimento das sugestões de condicionantes específicas para os impactos de empreendimentos sobre os quelônios.</t>
  </si>
  <si>
    <t xml:space="preserve">Para a execução da ação, há a necessidade de levantar os empreendimentos impactantes e seus respectivos relatórios, para posterior análise e consolidação dos impactos e medidas de mitigação e manejo. No entanto, os relatórios não estão disponíveis na íntegra e, quando estão, são de difícil acesso, o que dificulta o acesso às informações necessárias para a execução da ação.</t>
  </si>
  <si>
    <t xml:space="preserve">Daniely Félix-Silva, Juarez Pezzuti, Aderson Alcântara</t>
  </si>
  <si>
    <t xml:space="preserve">Sugestões: Recomendação para que analistas formalizem consulta aos especialistas do GAT antes de se manifestarem nos processos de licenciamento de empreendimentos ou atividades potencialmente impactantes aos quelônios amazônicos (Raphael Fonseca - informar COPAN do ICMBio). GAT servir como instância consultiva (Juarez vai elaborar esse documento).</t>
  </si>
  <si>
    <t xml:space="preserve">2.5</t>
  </si>
  <si>
    <t xml:space="preserve">2.5  Elaborar um protocolo mínimo de monitoramento do consumo/uso e comércio de quelônios amazônicos</t>
  </si>
  <si>
    <t xml:space="preserve">Protocolo mínimo de monitoramento para consumo/uso e comercio; </t>
  </si>
  <si>
    <t xml:space="preserve">Protocolo padronizado </t>
  </si>
  <si>
    <t xml:space="preserve">Dados que permitam avaliar  impactos nas populações das espécies alvo para fins de avaliação do risco de extinção.</t>
  </si>
  <si>
    <t xml:space="preserve">6.4</t>
  </si>
  <si>
    <t xml:space="preserve">6.4 Realizar estudos de viabilidade técnica para criação de uma Organização Social (Fundação, OSCIP ou outra) para captar e gestão de recursos financeiros para o PAN</t>
  </si>
  <si>
    <t xml:space="preserve">Estudo de viabilidade técnica</t>
  </si>
  <si>
    <t xml:space="preserve">Estudo elaborado</t>
  </si>
  <si>
    <t xml:space="preserve">06/13/2019</t>
  </si>
  <si>
    <t xml:space="preserve">Todos os membros do GAT e suas respectivas equipes de pesquisas</t>
  </si>
  <si>
    <t xml:space="preserve">TAMAR; Rever a experiencia da Pró-tartaruga;</t>
  </si>
  <si>
    <t xml:space="preserve">Texto objetivo 1</t>
  </si>
  <si>
    <t xml:space="preserve">ação 1</t>
  </si>
  <si>
    <t xml:space="preserve">Texto objetivo 2</t>
  </si>
  <si>
    <t xml:space="preserve">ação 2</t>
  </si>
  <si>
    <t xml:space="preserve">Texto objetivo 3</t>
  </si>
  <si>
    <t xml:space="preserve">ação 3</t>
  </si>
  <si>
    <t xml:space="preserve">Texto objetivo 4</t>
  </si>
  <si>
    <t xml:space="preserve">ação 4</t>
  </si>
  <si>
    <t xml:space="preserve">Texto objetivo 5</t>
  </si>
  <si>
    <t xml:space="preserve">ação 5</t>
  </si>
  <si>
    <t xml:space="preserve">Texto objetivo 6</t>
  </si>
  <si>
    <t xml:space="preserve">ação 6</t>
  </si>
  <si>
    <t xml:space="preserve">Texto objetivo 7</t>
  </si>
  <si>
    <t xml:space="preserve">ação 7</t>
  </si>
  <si>
    <t xml:space="preserve">Texto objetivo 8</t>
  </si>
  <si>
    <t xml:space="preserve">ação 8</t>
  </si>
  <si>
    <t xml:space="preserve">Texto objetivo 9</t>
  </si>
  <si>
    <t xml:space="preserve">ação 9</t>
  </si>
  <si>
    <t xml:space="preserve">Texto objetivo 10</t>
  </si>
  <si>
    <t xml:space="preserve">ação 10</t>
  </si>
  <si>
    <t xml:space="preserve">OBJETIVO 9</t>
  </si>
  <si>
    <t xml:space="preserve">OBJETIVO 10</t>
  </si>
</sst>
</file>

<file path=xl/styles.xml><?xml version="1.0" encoding="utf-8"?>
<styleSheet xmlns="http://schemas.openxmlformats.org/spreadsheetml/2006/main">
  <numFmts count="16">
    <numFmt numFmtId="164" formatCode="General"/>
    <numFmt numFmtId="165" formatCode="[$R$-416]\ #,##0.00;[RED]\-[$R$-416]\ #,##0.00"/>
    <numFmt numFmtId="166" formatCode="D/M/YYYY"/>
    <numFmt numFmtId="167" formatCode="0"/>
    <numFmt numFmtId="168" formatCode="MM/YY"/>
    <numFmt numFmtId="169" formatCode="0.00%"/>
    <numFmt numFmtId="170" formatCode="&quot;R$&quot;#,##0_);[RED]&quot;(R$&quot;#,##0\)"/>
    <numFmt numFmtId="171" formatCode="0%"/>
    <numFmt numFmtId="172" formatCode="MMM/YY"/>
    <numFmt numFmtId="173" formatCode="DD/MM/YYYY"/>
    <numFmt numFmtId="174" formatCode="MMMM\-YY;@"/>
    <numFmt numFmtId="175" formatCode="DD/MM/YY"/>
    <numFmt numFmtId="176" formatCode="D/M/YYYY\ HH:MM"/>
    <numFmt numFmtId="177" formatCode="D/M/YYYY"/>
    <numFmt numFmtId="178" formatCode="_-&quot;R$&quot;* #,##0.00_-;&quot;-R$&quot;* #,##0.00_-;_-&quot;R$&quot;* \-??_-;_-@_-"/>
    <numFmt numFmtId="179" formatCode="#,##0"/>
  </numFmts>
  <fonts count="71">
    <font>
      <sz val="11"/>
      <color rgb="FF000000"/>
      <name val="Calibri"/>
      <family val="2"/>
      <charset val="1"/>
    </font>
    <font>
      <sz val="10"/>
      <name val="Arial"/>
      <family val="0"/>
    </font>
    <font>
      <sz val="10"/>
      <name val="Arial"/>
      <family val="0"/>
    </font>
    <font>
      <sz val="10"/>
      <name val="Arial"/>
      <family val="0"/>
    </font>
    <font>
      <sz val="16"/>
      <name val="Calibri"/>
      <family val="2"/>
      <charset val="1"/>
    </font>
    <font>
      <b val="true"/>
      <sz val="16"/>
      <name val="Calibri"/>
      <family val="2"/>
      <charset val="1"/>
    </font>
    <font>
      <sz val="10"/>
      <name val="Calibri"/>
      <family val="2"/>
      <charset val="1"/>
    </font>
    <font>
      <b val="true"/>
      <sz val="14"/>
      <name val="Calibri"/>
      <family val="2"/>
      <charset val="1"/>
    </font>
    <font>
      <u val="single"/>
      <sz val="10"/>
      <color rgb="FF0000FF"/>
      <name val="Arial"/>
      <family val="2"/>
      <charset val="1"/>
    </font>
    <font>
      <sz val="11"/>
      <color rgb="FF000000"/>
      <name val="Calibri"/>
      <family val="0"/>
    </font>
    <font>
      <sz val="11"/>
      <color rgb="FF000000"/>
      <name val="Times New Roman"/>
      <family val="0"/>
    </font>
    <font>
      <b val="true"/>
      <sz val="16"/>
      <color rgb="FFFFFFFF"/>
      <name val="Calibri"/>
      <family val="0"/>
    </font>
    <font>
      <b val="true"/>
      <sz val="12"/>
      <color rgb="FFFFFFFF"/>
      <name val="Calibri"/>
      <family val="0"/>
    </font>
    <font>
      <b val="true"/>
      <sz val="10.5"/>
      <color rgb="FFFFFFFF"/>
      <name val="Calibri"/>
      <family val="0"/>
    </font>
    <font>
      <b val="true"/>
      <sz val="14"/>
      <color rgb="FFFFFFFF"/>
      <name val="Calibri"/>
      <family val="0"/>
    </font>
    <font>
      <b val="true"/>
      <sz val="11"/>
      <color rgb="FFFFFFFF"/>
      <name val="Calibri"/>
      <family val="2"/>
      <charset val="1"/>
    </font>
    <font>
      <b val="true"/>
      <sz val="14"/>
      <color rgb="FF4F6228"/>
      <name val="Calibri"/>
      <family val="0"/>
    </font>
    <font>
      <sz val="11"/>
      <color rgb="FF4F6228"/>
      <name val="Calibri"/>
      <family val="0"/>
    </font>
    <font>
      <sz val="11"/>
      <color rgb="FFC00000"/>
      <name val="Calibri"/>
      <family val="2"/>
      <charset val="1"/>
    </font>
    <font>
      <sz val="14"/>
      <name val="Calibri"/>
      <family val="2"/>
      <charset val="1"/>
    </font>
    <font>
      <b val="true"/>
      <sz val="11"/>
      <color rgb="FF000000"/>
      <name val="Calibri"/>
      <family val="2"/>
      <charset val="1"/>
    </font>
    <font>
      <sz val="11"/>
      <color rgb="FFFFFFFF"/>
      <name val="Calibri"/>
      <family val="2"/>
      <charset val="1"/>
    </font>
    <font>
      <b val="true"/>
      <sz val="12"/>
      <color rgb="FFFFFFFF"/>
      <name val="Calibri"/>
      <family val="2"/>
      <charset val="1"/>
    </font>
    <font>
      <b val="true"/>
      <sz val="12"/>
      <name val="Calibri"/>
      <family val="2"/>
      <charset val="1"/>
    </font>
    <font>
      <sz val="12"/>
      <color rgb="FF000000"/>
      <name val="Calibri"/>
      <family val="2"/>
      <charset val="1"/>
    </font>
    <font>
      <b val="true"/>
      <sz val="11"/>
      <name val="Calibri"/>
      <family val="2"/>
      <charset val="1"/>
    </font>
    <font>
      <i val="true"/>
      <sz val="11"/>
      <color rgb="FF000000"/>
      <name val="Calibri"/>
      <family val="2"/>
      <charset val="1"/>
    </font>
    <font>
      <sz val="11"/>
      <color rgb="FFFF0000"/>
      <name val="Calibri"/>
      <family val="2"/>
      <charset val="1"/>
    </font>
    <font>
      <sz val="11"/>
      <name val="Calibri"/>
      <family val="2"/>
      <charset val="1"/>
    </font>
    <font>
      <sz val="11"/>
      <color rgb="FFDD0806"/>
      <name val="Calibri"/>
      <family val="2"/>
      <charset val="1"/>
    </font>
    <font>
      <b val="true"/>
      <i val="true"/>
      <sz val="11"/>
      <color rgb="FF000000"/>
      <name val="Calibri"/>
      <family val="2"/>
      <charset val="1"/>
    </font>
    <font>
      <i val="true"/>
      <sz val="11"/>
      <name val="Calibri"/>
      <family val="2"/>
      <charset val="1"/>
    </font>
    <font>
      <sz val="11"/>
      <color rgb="FF333A3F"/>
      <name val="Calibri"/>
      <family val="2"/>
      <charset val="1"/>
    </font>
    <font>
      <i val="true"/>
      <sz val="11"/>
      <color rgb="FF333A3F"/>
      <name val="Calibri"/>
      <family val="2"/>
      <charset val="1"/>
    </font>
    <font>
      <sz val="12"/>
      <name val="Calibri"/>
      <family val="2"/>
      <charset val="1"/>
    </font>
    <font>
      <b val="true"/>
      <sz val="12"/>
      <color rgb="FF000000"/>
      <name val="Calibri"/>
      <family val="2"/>
      <charset val="1"/>
    </font>
    <font>
      <b val="true"/>
      <sz val="26"/>
      <color rgb="FF000000"/>
      <name val="Calibri"/>
      <family val="2"/>
      <charset val="1"/>
    </font>
    <font>
      <b val="true"/>
      <sz val="14"/>
      <color rgb="FFFFFFFF"/>
      <name val="Calibri"/>
      <family val="2"/>
      <charset val="1"/>
    </font>
    <font>
      <b val="true"/>
      <sz val="11"/>
      <color rgb="FFFF0000"/>
      <name val="Calibri"/>
      <family val="2"/>
      <charset val="1"/>
    </font>
    <font>
      <sz val="10"/>
      <name val="Arial"/>
      <family val="2"/>
      <charset val="1"/>
    </font>
    <font>
      <sz val="10"/>
      <color rgb="FF000000"/>
      <name val="Calibri"/>
      <family val="2"/>
    </font>
    <font>
      <b val="true"/>
      <sz val="11"/>
      <color rgb="FF000000"/>
      <name val="Calibri"/>
      <family val="0"/>
    </font>
    <font>
      <sz val="10"/>
      <color rgb="FF000000"/>
      <name val="Arial"/>
      <family val="2"/>
    </font>
    <font>
      <b val="true"/>
      <sz val="10"/>
      <name val="Calibri"/>
      <family val="2"/>
      <charset val="1"/>
    </font>
    <font>
      <u val="single"/>
      <sz val="11"/>
      <color rgb="FF000000"/>
      <name val="Calibri"/>
      <family val="2"/>
      <charset val="1"/>
    </font>
    <font>
      <sz val="11"/>
      <name val="Cambria"/>
      <family val="1"/>
      <charset val="1"/>
    </font>
    <font>
      <u val="single"/>
      <sz val="11"/>
      <name val="Calibri"/>
      <family val="2"/>
      <charset val="1"/>
    </font>
    <font>
      <i val="true"/>
      <sz val="10"/>
      <name val="Calibri"/>
      <family val="2"/>
      <charset val="1"/>
    </font>
    <font>
      <sz val="11"/>
      <name val="Arial"/>
      <family val="2"/>
      <charset val="1"/>
    </font>
    <font>
      <b val="true"/>
      <i val="true"/>
      <sz val="11"/>
      <name val="Calibri"/>
      <family val="2"/>
      <charset val="1"/>
    </font>
    <font>
      <sz val="11"/>
      <color rgb="FF000000"/>
      <name val="'Calibri'"/>
      <family val="2"/>
      <charset val="1"/>
    </font>
    <font>
      <sz val="11"/>
      <color rgb="FF000000"/>
      <name val="Cambria"/>
      <family val="1"/>
      <charset val="1"/>
    </font>
    <font>
      <b val="true"/>
      <sz val="10"/>
      <color rgb="FF000000"/>
      <name val="Calibri"/>
      <family val="2"/>
      <charset val="1"/>
    </font>
    <font>
      <sz val="9"/>
      <color rgb="FF333300"/>
      <name val="Arial"/>
      <family val="2"/>
      <charset val="1"/>
    </font>
    <font>
      <sz val="11"/>
      <color rgb="FF333300"/>
      <name val="Calibri"/>
      <family val="2"/>
      <charset val="1"/>
    </font>
    <font>
      <i val="true"/>
      <sz val="11"/>
      <color rgb="FF333300"/>
      <name val="Calibri"/>
      <family val="2"/>
      <charset val="1"/>
    </font>
    <font>
      <b val="true"/>
      <sz val="10.5"/>
      <color rgb="FF000000"/>
      <name val="Calibri"/>
      <family val="0"/>
    </font>
    <font>
      <sz val="10"/>
      <color rgb="FF000000"/>
      <name val="Arial"/>
      <family val="2"/>
      <charset val="1"/>
    </font>
    <font>
      <b val="true"/>
      <sz val="16"/>
      <color rgb="FFFFFFFF"/>
      <name val="Calibri"/>
      <family val="2"/>
      <charset val="1"/>
    </font>
    <font>
      <sz val="14"/>
      <color rgb="FF000000"/>
      <name val="Calibri"/>
      <family val="2"/>
      <charset val="1"/>
    </font>
    <font>
      <b val="true"/>
      <sz val="11"/>
      <name val="Cambria"/>
      <family val="1"/>
      <charset val="1"/>
    </font>
    <font>
      <b val="true"/>
      <strike val="true"/>
      <sz val="10"/>
      <color rgb="FF000000"/>
      <name val="Calibri"/>
      <family val="2"/>
      <charset val="1"/>
    </font>
    <font>
      <b val="true"/>
      <sz val="10"/>
      <color rgb="FFFF0000"/>
      <name val="Calibri"/>
      <family val="2"/>
      <charset val="1"/>
    </font>
    <font>
      <b val="true"/>
      <sz val="16"/>
      <color rgb="FF000000"/>
      <name val="Calibri"/>
      <family val="2"/>
      <charset val="1"/>
    </font>
    <font>
      <b val="true"/>
      <sz val="18"/>
      <color rgb="FF000000"/>
      <name val="Calibri"/>
      <family val="2"/>
      <charset val="1"/>
    </font>
    <font>
      <sz val="12"/>
      <color rgb="FFFFFFFF"/>
      <name val="Calibri"/>
      <family val="2"/>
      <charset val="1"/>
    </font>
    <font>
      <sz val="9"/>
      <color rgb="FF000000"/>
      <name val="Tahoma"/>
      <family val="2"/>
      <charset val="1"/>
    </font>
    <font>
      <b val="true"/>
      <sz val="9"/>
      <color rgb="FF000000"/>
      <name val="Tahoma"/>
      <family val="2"/>
      <charset val="1"/>
    </font>
    <font>
      <b val="true"/>
      <sz val="16"/>
      <color rgb="FF000000"/>
      <name val="Calibri"/>
      <family val="2"/>
    </font>
    <font>
      <b val="true"/>
      <sz val="10"/>
      <color rgb="FF000000"/>
      <name val="Arial"/>
      <family val="2"/>
      <charset val="1"/>
    </font>
    <font>
      <sz val="14"/>
      <color rgb="FF444444"/>
      <name val="Arial"/>
      <family val="2"/>
      <charset val="1"/>
    </font>
  </fonts>
  <fills count="38">
    <fill>
      <patternFill patternType="none"/>
    </fill>
    <fill>
      <patternFill patternType="gray125"/>
    </fill>
    <fill>
      <patternFill patternType="solid">
        <fgColor rgb="FFFFFFFF"/>
        <bgColor rgb="FFF2F2F2"/>
      </patternFill>
    </fill>
    <fill>
      <patternFill patternType="solid">
        <fgColor rgb="FF9BBB59"/>
        <bgColor rgb="FF92D050"/>
      </patternFill>
    </fill>
    <fill>
      <patternFill patternType="solid">
        <fgColor rgb="FFEBF1DE"/>
        <bgColor rgb="FFE2F0D9"/>
      </patternFill>
    </fill>
    <fill>
      <patternFill patternType="solid">
        <fgColor rgb="FFB15407"/>
        <bgColor rgb="FF984807"/>
      </patternFill>
    </fill>
    <fill>
      <patternFill patternType="solid">
        <fgColor rgb="FF77933C"/>
        <bgColor rgb="FF808080"/>
      </patternFill>
    </fill>
    <fill>
      <patternFill patternType="solid">
        <fgColor rgb="FF93CDDD"/>
        <bgColor rgb="FF9CC2E5"/>
      </patternFill>
    </fill>
    <fill>
      <patternFill patternType="solid">
        <fgColor rgb="FFFCD5B5"/>
        <bgColor rgb="FFFDEADA"/>
      </patternFill>
    </fill>
    <fill>
      <patternFill patternType="solid">
        <fgColor rgb="FFC3D69B"/>
        <bgColor rgb="FFC5E0B3"/>
      </patternFill>
    </fill>
    <fill>
      <patternFill patternType="solid">
        <fgColor rgb="FFA6A6A6"/>
        <bgColor rgb="FFA5A5A5"/>
      </patternFill>
    </fill>
    <fill>
      <patternFill patternType="solid">
        <fgColor rgb="FFFF0000"/>
        <bgColor rgb="FFDD0806"/>
      </patternFill>
    </fill>
    <fill>
      <patternFill patternType="solid">
        <fgColor rgb="FFFFC000"/>
        <bgColor rgb="FFFFFF00"/>
      </patternFill>
    </fill>
    <fill>
      <patternFill patternType="solid">
        <fgColor rgb="FF8ED060"/>
        <bgColor rgb="FF92D050"/>
      </patternFill>
    </fill>
    <fill>
      <patternFill patternType="solid">
        <fgColor rgb="FF0070C0"/>
        <bgColor rgb="FF376092"/>
      </patternFill>
    </fill>
    <fill>
      <patternFill patternType="solid">
        <fgColor rgb="FFDBEEF4"/>
        <bgColor rgb="FFDEEAF6"/>
      </patternFill>
    </fill>
    <fill>
      <patternFill patternType="solid">
        <fgColor rgb="FFFDEADA"/>
        <bgColor rgb="FFECECEC"/>
      </patternFill>
    </fill>
    <fill>
      <patternFill patternType="solid">
        <fgColor rgb="FF92D050"/>
        <bgColor rgb="FF8ED060"/>
      </patternFill>
    </fill>
    <fill>
      <patternFill patternType="solid">
        <fgColor rgb="FFFF99CC"/>
        <bgColor rgb="FFBFBFBF"/>
      </patternFill>
    </fill>
    <fill>
      <patternFill patternType="solid">
        <fgColor rgb="FF1F497D"/>
        <bgColor rgb="FF254061"/>
      </patternFill>
    </fill>
    <fill>
      <patternFill patternType="solid">
        <fgColor rgb="FF254061"/>
        <bgColor rgb="FF1F497D"/>
      </patternFill>
    </fill>
    <fill>
      <patternFill patternType="solid">
        <fgColor rgb="FF376092"/>
        <bgColor rgb="FF4472C4"/>
      </patternFill>
    </fill>
    <fill>
      <patternFill patternType="solid">
        <fgColor rgb="FF95B3D7"/>
        <bgColor rgb="FF9CC2E5"/>
      </patternFill>
    </fill>
    <fill>
      <patternFill patternType="solid">
        <fgColor rgb="FFF2F2F2"/>
        <bgColor rgb="FFECECEC"/>
      </patternFill>
    </fill>
    <fill>
      <patternFill patternType="solid">
        <fgColor rgb="FFA5A5A5"/>
        <bgColor rgb="FFA6A6A6"/>
      </patternFill>
    </fill>
    <fill>
      <patternFill patternType="solid">
        <fgColor rgb="FFECECEC"/>
        <bgColor rgb="FFF2F2F2"/>
      </patternFill>
    </fill>
    <fill>
      <patternFill patternType="solid">
        <fgColor rgb="FF7B7B7B"/>
        <bgColor rgb="FF808080"/>
      </patternFill>
    </fill>
    <fill>
      <patternFill patternType="solid">
        <fgColor rgb="FF9CC2E5"/>
        <bgColor rgb="FF93CDDD"/>
      </patternFill>
    </fill>
    <fill>
      <patternFill patternType="solid">
        <fgColor rgb="FFC5E0B3"/>
        <bgColor rgb="FFC3D69B"/>
      </patternFill>
    </fill>
    <fill>
      <patternFill patternType="solid">
        <fgColor rgb="FFC8C8C8"/>
        <bgColor rgb="FFBFBFBF"/>
      </patternFill>
    </fill>
    <fill>
      <patternFill patternType="solid">
        <fgColor rgb="FFDEEAF6"/>
        <bgColor rgb="FFDBEEF4"/>
      </patternFill>
    </fill>
    <fill>
      <patternFill patternType="solid">
        <fgColor rgb="FFE2EFD9"/>
        <bgColor rgb="FFE2F0D9"/>
      </patternFill>
    </fill>
    <fill>
      <patternFill patternType="solid">
        <fgColor rgb="FFCCFFCC"/>
        <bgColor rgb="FFE2F0D9"/>
      </patternFill>
    </fill>
    <fill>
      <patternFill patternType="solid">
        <fgColor rgb="FF006600"/>
        <bgColor rgb="FF385623"/>
      </patternFill>
    </fill>
    <fill>
      <patternFill patternType="solid">
        <fgColor rgb="FF00B050"/>
        <bgColor rgb="FF0070C0"/>
      </patternFill>
    </fill>
    <fill>
      <patternFill patternType="solid">
        <fgColor rgb="FFE2F0D9"/>
        <bgColor rgb="FFE2EFD9"/>
      </patternFill>
    </fill>
    <fill>
      <patternFill patternType="solid">
        <fgColor rgb="FFA9D18E"/>
        <bgColor rgb="FFC3D69B"/>
      </patternFill>
    </fill>
    <fill>
      <patternFill patternType="solid">
        <fgColor rgb="FFC00000"/>
        <bgColor rgb="FFDD0806"/>
      </patternFill>
    </fill>
  </fills>
  <borders count="75">
    <border diagonalUp="false" diagonalDown="false">
      <left/>
      <right/>
      <top/>
      <bottom/>
      <diagonal/>
    </border>
    <border diagonalUp="false" diagonalDown="false">
      <left/>
      <right/>
      <top/>
      <bottom style="double"/>
      <diagonal/>
    </border>
    <border diagonalUp="false" diagonalDown="false">
      <left/>
      <right/>
      <top style="thin"/>
      <bottom style="double"/>
      <diagonal/>
    </border>
    <border diagonalUp="false" diagonalDown="false">
      <left/>
      <right style="thin"/>
      <top style="thin"/>
      <bottom style="double"/>
      <diagonal/>
    </border>
    <border diagonalUp="false" diagonalDown="false">
      <left style="thin"/>
      <right/>
      <top style="thin"/>
      <bottom style="double"/>
      <diagonal/>
    </border>
    <border diagonalUp="false" diagonalDown="false">
      <left style="thin"/>
      <right style="thin"/>
      <top style="thin"/>
      <bottom style="double"/>
      <diagonal/>
    </border>
    <border diagonalUp="false" diagonalDown="false">
      <left style="thin"/>
      <right style="thin"/>
      <top style="double"/>
      <bottom/>
      <diagonal/>
    </border>
    <border diagonalUp="false" diagonalDown="false">
      <left style="thin"/>
      <right style="thin"/>
      <top/>
      <bottom/>
      <diagonal/>
    </border>
    <border diagonalUp="false" diagonalDown="false">
      <left/>
      <right style="thin"/>
      <top/>
      <bottom/>
      <diagonal/>
    </border>
    <border diagonalUp="false" diagonalDown="false">
      <left style="thin"/>
      <right style="thin"/>
      <top style="thin"/>
      <bottom/>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double"/>
      <bottom style="double"/>
      <diagonal/>
    </border>
    <border diagonalUp="false" diagonalDown="false">
      <left style="double"/>
      <right/>
      <top style="double"/>
      <bottom style="double"/>
      <diagonal/>
    </border>
    <border diagonalUp="false" diagonalDown="false">
      <left style="double"/>
      <right style="double"/>
      <top style="double"/>
      <bottom style="double"/>
      <diagonal/>
    </border>
    <border diagonalUp="false" diagonalDown="false">
      <left style="double"/>
      <right style="double"/>
      <top/>
      <bottom style="double"/>
      <diagonal/>
    </border>
    <border diagonalUp="false" diagonalDown="false">
      <left style="double"/>
      <right/>
      <top/>
      <bottom/>
      <diagonal/>
    </border>
    <border diagonalUp="false" diagonalDown="false">
      <left style="double"/>
      <right style="double"/>
      <top style="double"/>
      <bottom style="hair"/>
      <diagonal/>
    </border>
    <border diagonalUp="false" diagonalDown="false">
      <left style="double"/>
      <right style="double"/>
      <top/>
      <bottom style="hair"/>
      <diagonal/>
    </border>
    <border diagonalUp="false" diagonalDown="false">
      <left style="double"/>
      <right style="double"/>
      <top style="hair"/>
      <bottom style="hair"/>
      <diagonal/>
    </border>
    <border diagonalUp="false" diagonalDown="false">
      <left style="double"/>
      <right/>
      <top/>
      <bottom style="double"/>
      <diagonal/>
    </border>
    <border diagonalUp="false" diagonalDown="false">
      <left style="double"/>
      <right/>
      <top style="double"/>
      <bottom/>
      <diagonal/>
    </border>
    <border diagonalUp="false" diagonalDown="false">
      <left style="double"/>
      <right style="double"/>
      <top style="double"/>
      <bottom/>
      <diagonal/>
    </border>
    <border diagonalUp="false" diagonalDown="false">
      <left style="double"/>
      <right style="hair"/>
      <top style="double"/>
      <bottom style="double"/>
      <diagonal/>
    </border>
    <border diagonalUp="false" diagonalDown="false">
      <left style="hair"/>
      <right style="hair"/>
      <top style="double"/>
      <bottom style="double"/>
      <diagonal/>
    </border>
    <border diagonalUp="false" diagonalDown="false">
      <left style="hair"/>
      <right style="double"/>
      <top style="double"/>
      <bottom style="double"/>
      <diagonal/>
    </border>
    <border diagonalUp="false" diagonalDown="false">
      <left style="double"/>
      <right/>
      <top style="double"/>
      <bottom style="hair"/>
      <diagonal/>
    </border>
    <border diagonalUp="false" diagonalDown="false">
      <left style="double"/>
      <right style="hair"/>
      <top style="double"/>
      <bottom style="hair"/>
      <diagonal/>
    </border>
    <border diagonalUp="false" diagonalDown="false">
      <left style="double"/>
      <right/>
      <top style="hair"/>
      <bottom style="hair"/>
      <diagonal/>
    </border>
    <border diagonalUp="false" diagonalDown="false">
      <left style="thin"/>
      <right style="thin"/>
      <top/>
      <bottom style="double"/>
      <diagonal/>
    </border>
    <border diagonalUp="false" diagonalDown="false">
      <left/>
      <right style="thin"/>
      <top/>
      <bottom style="double"/>
      <diagonal/>
    </border>
    <border diagonalUp="false" diagonalDown="false">
      <left/>
      <right style="thin"/>
      <top/>
      <bottom style="thin"/>
      <diagonal/>
    </border>
    <border diagonalUp="false" diagonalDown="false">
      <left style="medium"/>
      <right style="medium"/>
      <top style="medium"/>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style="thin"/>
      <right style="thin"/>
      <top style="medium"/>
      <bottom style="thin"/>
      <diagonal/>
    </border>
    <border diagonalUp="false" diagonalDown="false">
      <left style="thin"/>
      <right/>
      <top style="medium"/>
      <bottom style="medium"/>
      <diagonal/>
    </border>
    <border diagonalUp="false" diagonalDown="false">
      <left style="thin"/>
      <right style="thin"/>
      <top style="thin"/>
      <bottom style="medium"/>
      <diagonal/>
    </border>
    <border diagonalUp="false" diagonalDown="false">
      <left/>
      <right/>
      <top/>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top/>
      <bottom style="medium"/>
      <diagonal/>
    </border>
    <border diagonalUp="false" diagonalDown="false">
      <left style="medium"/>
      <right style="medium"/>
      <top/>
      <bottom style="medium"/>
      <diagonal/>
    </border>
    <border diagonalUp="false" diagonalDown="false">
      <left/>
      <right style="medium"/>
      <top/>
      <bottom style="medium"/>
      <diagonal/>
    </border>
    <border diagonalUp="false" diagonalDown="false">
      <left style="thin"/>
      <right style="thin"/>
      <top style="medium"/>
      <bottom/>
      <diagonal/>
    </border>
    <border diagonalUp="false" diagonalDown="false">
      <left/>
      <right/>
      <top/>
      <bottom style="thin"/>
      <diagonal/>
    </border>
    <border diagonalUp="false" diagonalDown="false">
      <left style="medium"/>
      <right/>
      <top/>
      <bottom style="thin"/>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thin"/>
      <right style="medium"/>
      <top/>
      <bottom style="thin"/>
      <diagonal/>
    </border>
    <border diagonalUp="false" diagonalDown="false">
      <left style="medium"/>
      <right/>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top style="thin"/>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right style="thin"/>
      <top style="thin"/>
      <bottom/>
      <diagonal/>
    </border>
    <border diagonalUp="false" diagonalDown="false">
      <left style="thin"/>
      <right style="medium"/>
      <top style="thin"/>
      <bottom/>
      <diagonal/>
    </border>
    <border diagonalUp="false" diagonalDown="false">
      <left/>
      <right style="thin"/>
      <top style="medium"/>
      <bottom style="medium"/>
      <diagonal/>
    </border>
    <border diagonalUp="false" diagonalDown="false">
      <left style="medium"/>
      <right/>
      <top style="medium"/>
      <bottom style="thin"/>
      <diagonal/>
    </border>
    <border diagonalUp="false" diagonalDown="false">
      <left style="medium"/>
      <right/>
      <top style="thin"/>
      <bottom style="medium"/>
      <diagonal/>
    </border>
    <border diagonalUp="false" diagonalDown="false">
      <left style="medium"/>
      <right style="medium"/>
      <top/>
      <bottom style="thin"/>
      <diagonal/>
    </border>
    <border diagonalUp="false" diagonalDown="false">
      <left style="medium"/>
      <right style="medium"/>
      <top style="thin"/>
      <bottom style="thin"/>
      <diagonal/>
    </border>
    <border diagonalUp="false" diagonalDown="false">
      <left style="thin"/>
      <right/>
      <top/>
      <bottom/>
      <diagonal/>
    </border>
    <border diagonalUp="false" diagonalDown="false">
      <left style="thin"/>
      <right style="thin"/>
      <top style="double"/>
      <bottom style="medium"/>
      <diagonal/>
    </border>
    <border diagonalUp="false" diagonalDown="false">
      <left style="medium"/>
      <right style="thin"/>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style="thin"/>
      <bottom style="thin"/>
      <diagonal/>
    </border>
    <border diagonalUp="false" diagonalDown="false">
      <left style="double"/>
      <right style="double"/>
      <top style="hair"/>
      <bottom style="double"/>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78"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171" fontId="0" fillId="0"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cellStyleXfs>
  <cellXfs count="63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true" applyProtection="false">
      <alignment horizontal="left" vertical="bottom" textRotation="0" wrapText="false" indent="0" shrinkToFit="false"/>
      <protection locked="true" hidden="false"/>
    </xf>
    <xf numFmtId="164" fontId="5" fillId="2" borderId="0" xfId="0" applyFont="true" applyBorder="false" applyAlignment="true" applyProtection="false">
      <alignment horizontal="left" vertical="bottom" textRotation="0" wrapText="false" indent="0" shrinkToFit="false"/>
      <protection locked="true" hidden="false"/>
    </xf>
    <xf numFmtId="164" fontId="0" fillId="2" borderId="0" xfId="21" applyFont="true" applyBorder="false" applyAlignment="false" applyProtection="false">
      <alignment horizontal="general" vertical="bottom" textRotation="0" wrapText="false" indent="0" shrinkToFit="false"/>
      <protection locked="true" hidden="false"/>
    </xf>
    <xf numFmtId="164" fontId="0" fillId="2" borderId="0" xfId="21" applyFont="true" applyBorder="false" applyAlignment="true" applyProtection="false">
      <alignment horizontal="general" vertical="bottom" textRotation="0" wrapText="tru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7" fillId="2" borderId="0" xfId="0" applyFont="true" applyBorder="false" applyAlignment="false" applyProtection="false">
      <alignment horizontal="general" vertical="bottom" textRotation="0" wrapText="false" indent="0" shrinkToFit="false"/>
      <protection locked="true" hidden="false"/>
    </xf>
    <xf numFmtId="164" fontId="8" fillId="2" borderId="0" xfId="20" applyFont="false" applyBorder="true" applyAlignment="true" applyProtection="true">
      <alignment horizontal="general" vertical="bottom" textRotation="0" wrapText="false" indent="0" shrinkToFit="false"/>
      <protection locked="true" hidden="false"/>
    </xf>
    <xf numFmtId="164" fontId="15"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5" fontId="0" fillId="3" borderId="0" xfId="0" applyFont="false" applyBorder="false" applyAlignment="false" applyProtection="false">
      <alignment horizontal="general" vertical="bottom" textRotation="0" wrapText="false" indent="0" shrinkToFit="false"/>
      <protection locked="true" hidden="false"/>
    </xf>
    <xf numFmtId="165"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18" fillId="4" borderId="1" xfId="0" applyFont="true" applyBorder="true" applyAlignment="true" applyProtection="false">
      <alignment horizontal="left" vertical="bottom" textRotation="0" wrapText="false" indent="0" shrinkToFit="false"/>
      <protection locked="true" hidden="false"/>
    </xf>
    <xf numFmtId="165" fontId="18" fillId="4" borderId="1" xfId="0" applyFont="true" applyBorder="true" applyAlignment="true" applyProtection="false">
      <alignment horizontal="left" vertical="bottom" textRotation="0" wrapText="false" indent="0" shrinkToFit="false"/>
      <protection locked="true" hidden="false"/>
    </xf>
    <xf numFmtId="164" fontId="0" fillId="4" borderId="1" xfId="0" applyFont="false" applyBorder="tru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15" fillId="3" borderId="2" xfId="0" applyFont="true" applyBorder="true" applyAlignment="true" applyProtection="false">
      <alignment horizontal="general" vertical="center" textRotation="0" wrapText="false" indent="0" shrinkToFit="false"/>
      <protection locked="true" hidden="false"/>
    </xf>
    <xf numFmtId="164" fontId="15" fillId="3" borderId="3" xfId="0" applyFont="true" applyBorder="true" applyAlignment="true" applyProtection="false">
      <alignment horizontal="general" vertical="center" textRotation="0" wrapText="false" indent="0" shrinkToFit="false"/>
      <protection locked="true" hidden="false"/>
    </xf>
    <xf numFmtId="164" fontId="19" fillId="4" borderId="4" xfId="0" applyFont="true" applyBorder="true" applyAlignment="true" applyProtection="false">
      <alignment horizontal="general" vertical="top" textRotation="0" wrapText="true" indent="0" shrinkToFit="false"/>
      <protection locked="true" hidden="false"/>
    </xf>
    <xf numFmtId="164" fontId="19" fillId="4" borderId="2" xfId="0" applyFont="true" applyBorder="true" applyAlignment="true" applyProtection="false">
      <alignment horizontal="general" vertical="center" textRotation="0" wrapText="true" indent="0" shrinkToFit="false"/>
      <protection locked="true" hidden="false"/>
    </xf>
    <xf numFmtId="164" fontId="19" fillId="4" borderId="3" xfId="0" applyFont="true" applyBorder="true" applyAlignment="true" applyProtection="false">
      <alignment horizontal="general" vertical="center" textRotation="0" wrapText="true" indent="0" shrinkToFit="false"/>
      <protection locked="true" hidden="false"/>
    </xf>
    <xf numFmtId="164" fontId="0" fillId="4" borderId="0" xfId="0" applyFont="false" applyBorder="false" applyAlignment="true" applyProtection="false">
      <alignment horizontal="general" vertical="center" textRotation="0" wrapText="false" indent="0" shrinkToFit="false"/>
      <protection locked="true" hidden="false"/>
    </xf>
    <xf numFmtId="166" fontId="20" fillId="4" borderId="2" xfId="0" applyFont="true" applyBorder="true" applyAlignment="true" applyProtection="false">
      <alignment horizontal="general" vertical="bottom" textRotation="0" wrapText="false" indent="0" shrinkToFit="false"/>
      <protection locked="true" hidden="false"/>
    </xf>
    <xf numFmtId="164" fontId="0" fillId="4" borderId="2" xfId="0" applyFont="false" applyBorder="true" applyAlignment="true" applyProtection="false">
      <alignment horizontal="general" vertical="bottom" textRotation="0" wrapText="false" indent="0" shrinkToFit="false"/>
      <protection locked="true" hidden="false"/>
    </xf>
    <xf numFmtId="164" fontId="0" fillId="4" borderId="3" xfId="0" applyFont="false" applyBorder="true" applyAlignment="true" applyProtection="false">
      <alignment horizontal="general" vertical="bottom" textRotation="0" wrapText="false" indent="0" shrinkToFit="false"/>
      <protection locked="true" hidden="false"/>
    </xf>
    <xf numFmtId="165" fontId="0" fillId="4" borderId="0" xfId="0" applyFont="false" applyBorder="fals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21" fillId="5" borderId="0" xfId="0" applyFont="true" applyBorder="false" applyAlignment="false" applyProtection="false">
      <alignment horizontal="general" vertical="bottom" textRotation="0" wrapText="false" indent="0" shrinkToFit="false"/>
      <protection locked="true" hidden="false"/>
    </xf>
    <xf numFmtId="164" fontId="22" fillId="6" borderId="4" xfId="0" applyFont="true" applyBorder="true" applyAlignment="true" applyProtection="false">
      <alignment horizontal="center" vertical="bottom" textRotation="0" wrapText="false" indent="0" shrinkToFit="false"/>
      <protection locked="true" hidden="false"/>
    </xf>
    <xf numFmtId="164" fontId="22" fillId="6" borderId="2" xfId="0" applyFont="true" applyBorder="true" applyAlignment="true" applyProtection="false">
      <alignment horizontal="center" vertical="bottom" textRotation="0" wrapText="false" indent="0" shrinkToFit="false"/>
      <protection locked="true" hidden="false"/>
    </xf>
    <xf numFmtId="165" fontId="22" fillId="6" borderId="3" xfId="0" applyFont="true" applyBorder="true" applyAlignment="true" applyProtection="false">
      <alignment horizontal="center" vertical="bottom" textRotation="0" wrapText="false" indent="0" shrinkToFit="false"/>
      <protection locked="true" hidden="false"/>
    </xf>
    <xf numFmtId="164" fontId="23" fillId="7" borderId="5" xfId="0" applyFont="true" applyBorder="true" applyAlignment="true" applyProtection="false">
      <alignment horizontal="center" vertical="bottom" textRotation="0" wrapText="false" indent="0" shrinkToFit="false"/>
      <protection locked="true" hidden="false"/>
    </xf>
    <xf numFmtId="164" fontId="23" fillId="7" borderId="2" xfId="0" applyFont="true" applyBorder="true" applyAlignment="true" applyProtection="false">
      <alignment horizontal="center" vertical="bottom" textRotation="0" wrapText="false" indent="0" shrinkToFit="false"/>
      <protection locked="true" hidden="false"/>
    </xf>
    <xf numFmtId="164" fontId="23" fillId="8" borderId="5" xfId="0" applyFont="true" applyBorder="true" applyAlignment="true" applyProtection="false">
      <alignment horizontal="center" vertical="bottom" textRotation="0" wrapText="false" indent="0" shrinkToFit="false"/>
      <protection locked="true" hidden="false"/>
    </xf>
    <xf numFmtId="164" fontId="24" fillId="9" borderId="6" xfId="0" applyFont="true" applyBorder="true" applyAlignment="true" applyProtection="false">
      <alignment horizontal="center" vertical="center" textRotation="0" wrapText="true" indent="0" shrinkToFit="true"/>
      <protection locked="true" hidden="false"/>
    </xf>
    <xf numFmtId="164" fontId="24" fillId="9" borderId="6" xfId="0" applyFont="true" applyBorder="true" applyAlignment="true" applyProtection="false">
      <alignment horizontal="center" vertical="center" textRotation="0" wrapText="false" indent="0" shrinkToFit="false"/>
      <protection locked="true" hidden="false"/>
    </xf>
    <xf numFmtId="165" fontId="24" fillId="9" borderId="6" xfId="0" applyFont="true" applyBorder="true" applyAlignment="true" applyProtection="false">
      <alignment horizontal="center" vertical="center" textRotation="0" wrapText="false" indent="0" shrinkToFit="false"/>
      <protection locked="true" hidden="false"/>
    </xf>
    <xf numFmtId="164" fontId="23" fillId="10" borderId="7" xfId="0" applyFont="true" applyBorder="true" applyAlignment="true" applyProtection="false">
      <alignment horizontal="center" vertical="center" textRotation="0" wrapText="true" indent="0" shrinkToFit="false"/>
      <protection locked="true" hidden="false"/>
    </xf>
    <xf numFmtId="164" fontId="23" fillId="11" borderId="7" xfId="0" applyFont="true" applyBorder="true" applyAlignment="true" applyProtection="false">
      <alignment horizontal="center" vertical="center" textRotation="0" wrapText="true" indent="0" shrinkToFit="false"/>
      <protection locked="true" hidden="false"/>
    </xf>
    <xf numFmtId="164" fontId="23" fillId="12" borderId="7" xfId="0" applyFont="true" applyBorder="true" applyAlignment="true" applyProtection="false">
      <alignment horizontal="center" vertical="center" textRotation="0" wrapText="true" indent="0" shrinkToFit="false"/>
      <protection locked="true" hidden="false"/>
    </xf>
    <xf numFmtId="167" fontId="23" fillId="13" borderId="7" xfId="0" applyFont="true" applyBorder="true" applyAlignment="true" applyProtection="false">
      <alignment horizontal="center" vertical="center" textRotation="0" wrapText="true" indent="0" shrinkToFit="false"/>
      <protection locked="true" hidden="false"/>
    </xf>
    <xf numFmtId="164" fontId="23" fillId="14" borderId="7" xfId="0" applyFont="true" applyBorder="true" applyAlignment="true" applyProtection="false">
      <alignment horizontal="center" vertical="center" textRotation="0" wrapText="true" indent="0" shrinkToFit="false"/>
      <protection locked="true" hidden="false"/>
    </xf>
    <xf numFmtId="164" fontId="23" fillId="5" borderId="7" xfId="0" applyFont="true" applyBorder="true" applyAlignment="true" applyProtection="false">
      <alignment horizontal="center" vertical="center" textRotation="0" wrapText="true" indent="0" shrinkToFit="false"/>
      <protection locked="true" hidden="false"/>
    </xf>
    <xf numFmtId="164" fontId="24" fillId="15" borderId="8" xfId="0" applyFont="true" applyBorder="true" applyAlignment="true" applyProtection="false">
      <alignment horizontal="center" vertical="center" textRotation="0" wrapText="true" indent="0" shrinkToFit="false"/>
      <protection locked="true" hidden="false"/>
    </xf>
    <xf numFmtId="164" fontId="24" fillId="16" borderId="7" xfId="0" applyFont="true" applyBorder="true" applyAlignment="true" applyProtection="false">
      <alignment horizontal="center" vertical="center" textRotation="0" wrapText="true" indent="0" shrinkToFit="false"/>
      <protection locked="true" hidden="false"/>
    </xf>
    <xf numFmtId="164" fontId="24" fillId="16" borderId="8" xfId="0" applyFont="true" applyBorder="true" applyAlignment="true" applyProtection="false">
      <alignment horizontal="center" vertical="center" textRotation="0" wrapText="true" indent="0" shrinkToFit="false"/>
      <protection locked="true" hidden="false"/>
    </xf>
    <xf numFmtId="164" fontId="25" fillId="4" borderId="9" xfId="0" applyFont="true" applyBorder="true" applyAlignment="true" applyProtection="false">
      <alignment horizontal="general" vertical="center" textRotation="0" wrapText="true" indent="0" shrinkToFit="false"/>
      <protection locked="true" hidden="false"/>
    </xf>
    <xf numFmtId="164" fontId="0" fillId="4" borderId="10" xfId="0" applyFont="true" applyBorder="true" applyAlignment="true" applyProtection="false">
      <alignment horizontal="general" vertical="center" textRotation="0" wrapText="true" indent="0" shrinkToFit="false"/>
      <protection locked="true" hidden="false"/>
    </xf>
    <xf numFmtId="164" fontId="0" fillId="4" borderId="11" xfId="0" applyFont="true" applyBorder="true" applyAlignment="true" applyProtection="false">
      <alignment horizontal="general" vertical="center" textRotation="0" wrapText="true" indent="0" shrinkToFit="false"/>
      <protection locked="true" hidden="false"/>
    </xf>
    <xf numFmtId="166" fontId="0" fillId="4" borderId="11" xfId="0" applyFont="true" applyBorder="true" applyAlignment="true" applyProtection="false">
      <alignment horizontal="general" vertical="center" textRotation="0" wrapText="true" indent="0" shrinkToFit="false"/>
      <protection locked="true" hidden="false"/>
    </xf>
    <xf numFmtId="165" fontId="0" fillId="4" borderId="11" xfId="0" applyFont="true" applyBorder="true" applyAlignment="true" applyProtection="false">
      <alignment horizontal="general" vertical="center" textRotation="0" wrapText="true" indent="0" shrinkToFit="false"/>
      <protection locked="true" hidden="false"/>
    </xf>
    <xf numFmtId="164" fontId="0" fillId="11" borderId="11" xfId="0" applyFont="true" applyBorder="true" applyAlignment="true" applyProtection="false">
      <alignment horizontal="general" vertical="center" textRotation="0" wrapText="true" indent="0" shrinkToFit="false"/>
      <protection locked="true" hidden="false"/>
    </xf>
    <xf numFmtId="164" fontId="20" fillId="4" borderId="7" xfId="0" applyFont="true" applyBorder="true" applyAlignment="true" applyProtection="false">
      <alignment horizontal="general" vertical="center" textRotation="0" wrapText="true" indent="0" shrinkToFit="false"/>
      <protection locked="true" hidden="false"/>
    </xf>
    <xf numFmtId="164" fontId="25" fillId="12" borderId="11" xfId="0" applyFont="true" applyBorder="true" applyAlignment="true" applyProtection="false">
      <alignment horizontal="center" vertical="center" textRotation="0" wrapText="true" indent="0" shrinkToFit="false"/>
      <protection locked="true" hidden="false"/>
    </xf>
    <xf numFmtId="164" fontId="25" fillId="12" borderId="7" xfId="0" applyFont="true" applyBorder="true" applyAlignment="true" applyProtection="false">
      <alignment horizontal="center" vertical="center" textRotation="0" wrapText="true" indent="0" shrinkToFit="false"/>
      <protection locked="true" hidden="false"/>
    </xf>
    <xf numFmtId="164" fontId="0" fillId="4" borderId="11" xfId="0" applyFont="false" applyBorder="true" applyAlignment="true" applyProtection="false">
      <alignment horizontal="general" vertical="center" textRotation="0" wrapText="true" indent="0" shrinkToFit="false"/>
      <protection locked="true" hidden="false"/>
    </xf>
    <xf numFmtId="164" fontId="27" fillId="4" borderId="11" xfId="0" applyFont="true" applyBorder="true" applyAlignment="true" applyProtection="false">
      <alignment horizontal="general" vertical="center" textRotation="0" wrapText="true" indent="0" shrinkToFit="false"/>
      <protection locked="true" hidden="false"/>
    </xf>
    <xf numFmtId="164" fontId="20" fillId="4" borderId="9" xfId="0" applyFont="true" applyBorder="true" applyAlignment="true" applyProtection="false">
      <alignment horizontal="general" vertical="center" textRotation="0" wrapText="true" indent="0" shrinkToFit="false"/>
      <protection locked="true" hidden="false"/>
    </xf>
    <xf numFmtId="164" fontId="25" fillId="4" borderId="11" xfId="0" applyFont="true" applyBorder="true" applyAlignment="true" applyProtection="false">
      <alignment horizontal="center" vertical="center" textRotation="0" wrapText="true" indent="0" shrinkToFit="false"/>
      <protection locked="true" hidden="false"/>
    </xf>
    <xf numFmtId="164" fontId="28" fillId="4" borderId="11" xfId="0" applyFont="true" applyBorder="true" applyAlignment="true" applyProtection="false">
      <alignment horizontal="general" vertical="center" textRotation="0" wrapText="true" indent="0" shrinkToFit="false"/>
      <protection locked="true" hidden="false"/>
    </xf>
    <xf numFmtId="167" fontId="25" fillId="4" borderId="7" xfId="0" applyFont="true" applyBorder="true" applyAlignment="true" applyProtection="false">
      <alignment horizontal="center" vertical="center" textRotation="0" wrapText="true" indent="0" shrinkToFit="false"/>
      <protection locked="true" hidden="false"/>
    </xf>
    <xf numFmtId="164" fontId="0" fillId="4" borderId="0" xfId="0" applyFont="true" applyBorder="false" applyAlignment="true" applyProtection="false">
      <alignment horizontal="center" vertical="center" textRotation="0" wrapText="true" indent="0" shrinkToFit="false"/>
      <protection locked="true" hidden="false"/>
    </xf>
    <xf numFmtId="168" fontId="28" fillId="4" borderId="11" xfId="0" applyFont="true" applyBorder="true" applyAlignment="true" applyProtection="false">
      <alignment horizontal="general" vertical="center" textRotation="0" wrapText="true" indent="0" shrinkToFit="false"/>
      <protection locked="true" hidden="false"/>
    </xf>
    <xf numFmtId="167" fontId="25" fillId="4" borderId="11" xfId="0" applyFont="true" applyBorder="true" applyAlignment="true" applyProtection="false">
      <alignment horizontal="center" vertical="center" textRotation="0" wrapText="true" indent="0" shrinkToFit="false"/>
      <protection locked="true" hidden="false"/>
    </xf>
    <xf numFmtId="164" fontId="28" fillId="4" borderId="10" xfId="0" applyFont="true" applyBorder="true" applyAlignment="true" applyProtection="false">
      <alignment horizontal="general" vertical="center" textRotation="0" wrapText="true" indent="0" shrinkToFit="false"/>
      <protection locked="true" hidden="false"/>
    </xf>
    <xf numFmtId="168" fontId="0" fillId="4" borderId="11" xfId="0" applyFont="true" applyBorder="true" applyAlignment="true" applyProtection="false">
      <alignment horizontal="general" vertical="center" textRotation="0" wrapText="true" indent="0" shrinkToFit="false"/>
      <protection locked="true" hidden="false"/>
    </xf>
    <xf numFmtId="167" fontId="25" fillId="17" borderId="11" xfId="0" applyFont="true" applyBorder="true" applyAlignment="true" applyProtection="false">
      <alignment horizontal="general" vertical="center" textRotation="0" wrapText="true" indent="0" shrinkToFit="false"/>
      <protection locked="true" hidden="false"/>
    </xf>
    <xf numFmtId="164" fontId="0" fillId="4" borderId="7" xfId="0" applyFont="false" applyBorder="true" applyAlignment="true" applyProtection="false">
      <alignment horizontal="general" vertical="center" textRotation="0" wrapText="true" indent="0" shrinkToFit="false"/>
      <protection locked="true" hidden="false"/>
    </xf>
    <xf numFmtId="166" fontId="0" fillId="4" borderId="11" xfId="0" applyFont="false" applyBorder="true" applyAlignment="true" applyProtection="false">
      <alignment horizontal="general" vertical="center" textRotation="0" wrapText="true" indent="0" shrinkToFit="false"/>
      <protection locked="true" hidden="false"/>
    </xf>
    <xf numFmtId="165" fontId="0" fillId="4" borderId="11" xfId="0" applyFont="false" applyBorder="true" applyAlignment="true" applyProtection="false">
      <alignment horizontal="general" vertical="center" textRotation="0" wrapText="true" indent="0" shrinkToFit="false"/>
      <protection locked="true" hidden="false"/>
    </xf>
    <xf numFmtId="164" fontId="0" fillId="4" borderId="12" xfId="0" applyFont="false" applyBorder="true" applyAlignment="true" applyProtection="false">
      <alignment horizontal="general" vertical="center" textRotation="0" wrapText="true" indent="0" shrinkToFit="false"/>
      <protection locked="true" hidden="false"/>
    </xf>
    <xf numFmtId="164" fontId="0" fillId="4" borderId="12" xfId="0" applyFont="true" applyBorder="true" applyAlignment="true" applyProtection="false">
      <alignment horizontal="general" vertical="center" textRotation="0" wrapText="true" indent="0" shrinkToFit="false"/>
      <protection locked="true" hidden="false"/>
    </xf>
    <xf numFmtId="164" fontId="24" fillId="4" borderId="1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7" fontId="25" fillId="17" borderId="11" xfId="0" applyFont="true" applyBorder="true" applyAlignment="true" applyProtection="false">
      <alignment horizontal="center" vertical="center" textRotation="0" wrapText="true" indent="0" shrinkToFit="false"/>
      <protection locked="true" hidden="false"/>
    </xf>
    <xf numFmtId="169" fontId="20" fillId="4" borderId="9" xfId="0" applyFont="true" applyBorder="true" applyAlignment="true" applyProtection="false">
      <alignment horizontal="general" vertical="center" textRotation="0" wrapText="true" indent="0" shrinkToFit="false"/>
      <protection locked="true" hidden="false"/>
    </xf>
    <xf numFmtId="164" fontId="34" fillId="5" borderId="7" xfId="0" applyFont="true" applyBorder="true" applyAlignment="true" applyProtection="false">
      <alignment horizontal="center" vertical="center" textRotation="0" wrapText="true" indent="0" shrinkToFit="false"/>
      <protection locked="true" hidden="false"/>
    </xf>
    <xf numFmtId="164" fontId="0" fillId="4" borderId="11" xfId="0" applyFont="true" applyBorder="true" applyAlignment="true" applyProtection="false">
      <alignment horizontal="center" vertical="center" textRotation="0" wrapText="true" indent="0" shrinkToFit="false"/>
      <protection locked="true" hidden="false"/>
    </xf>
    <xf numFmtId="164" fontId="0" fillId="4" borderId="7" xfId="0" applyFont="true" applyBorder="true" applyAlignment="true" applyProtection="false">
      <alignment horizontal="general" vertical="center" textRotation="0" wrapText="true" indent="0" shrinkToFit="false"/>
      <protection locked="true" hidden="false"/>
    </xf>
    <xf numFmtId="164" fontId="20" fillId="4" borderId="11" xfId="0" applyFont="true" applyBorder="true" applyAlignment="true" applyProtection="false">
      <alignment horizontal="general" vertical="center" textRotation="0" wrapText="true" indent="0" shrinkToFit="false"/>
      <protection locked="true" hidden="false"/>
    </xf>
    <xf numFmtId="164" fontId="35" fillId="18" borderId="13" xfId="0" applyFont="true" applyBorder="true" applyAlignment="true" applyProtection="false">
      <alignment horizontal="center" vertical="center" textRotation="0" wrapText="false" indent="0" shrinkToFit="false"/>
      <protection locked="true" hidden="false"/>
    </xf>
    <xf numFmtId="164" fontId="36" fillId="2" borderId="5" xfId="0" applyFont="true" applyBorder="true" applyAlignment="true" applyProtection="false">
      <alignment horizontal="center" vertical="center" textRotation="0" wrapText="false" indent="0" shrinkToFit="false"/>
      <protection locked="true" hidden="false"/>
    </xf>
    <xf numFmtId="164" fontId="35" fillId="18" borderId="6" xfId="0" applyFont="true" applyBorder="true" applyAlignment="true" applyProtection="false">
      <alignment horizontal="center" vertical="center" textRotation="0" wrapText="false" indent="0" shrinkToFit="false"/>
      <protection locked="true" hidden="false"/>
    </xf>
    <xf numFmtId="165" fontId="35" fillId="18" borderId="6" xfId="0" applyFont="true" applyBorder="true" applyAlignment="true" applyProtection="false">
      <alignment horizontal="center" vertical="center" textRotation="0" wrapText="false" indent="0" shrinkToFit="false"/>
      <protection locked="true" hidden="false"/>
    </xf>
    <xf numFmtId="164" fontId="0" fillId="2" borderId="6" xfId="0" applyFont="true" applyBorder="true" applyAlignment="true" applyProtection="false">
      <alignment horizontal="center" vertical="center" textRotation="0" wrapText="false" indent="0" shrinkToFit="false"/>
      <protection locked="true" hidden="false"/>
    </xf>
    <xf numFmtId="164" fontId="0" fillId="2" borderId="11" xfId="0" applyFont="true" applyBorder="true" applyAlignment="true" applyProtection="false">
      <alignment horizontal="center" vertical="center" textRotation="0" wrapText="true" indent="0" shrinkToFit="false"/>
      <protection locked="true" hidden="false"/>
    </xf>
    <xf numFmtId="168" fontId="0" fillId="2" borderId="11" xfId="0" applyFont="true" applyBorder="true" applyAlignment="true" applyProtection="false">
      <alignment horizontal="center" vertical="center" textRotation="0" wrapText="true" indent="0" shrinkToFit="false"/>
      <protection locked="true" hidden="false"/>
    </xf>
    <xf numFmtId="170" fontId="0" fillId="2" borderId="11" xfId="0" applyFont="true" applyBorder="true" applyAlignment="true" applyProtection="false">
      <alignment horizontal="center" vertical="center" textRotation="0" wrapText="true" indent="0" shrinkToFit="false"/>
      <protection locked="true" hidden="false"/>
    </xf>
    <xf numFmtId="165" fontId="0" fillId="2" borderId="11" xfId="0" applyFont="true" applyBorder="true" applyAlignment="true" applyProtection="false">
      <alignment horizontal="center" vertical="center" textRotation="0" wrapText="true" indent="0" shrinkToFit="false"/>
      <protection locked="true" hidden="false"/>
    </xf>
    <xf numFmtId="164" fontId="28" fillId="2" borderId="10" xfId="0" applyFont="true" applyBorder="true" applyAlignment="true" applyProtection="false">
      <alignment horizontal="general" vertical="center" textRotation="0" wrapText="true" indent="0" shrinkToFit="false"/>
      <protection locked="true" hidden="false"/>
    </xf>
    <xf numFmtId="164" fontId="0" fillId="2" borderId="11" xfId="0" applyFont="true" applyBorder="true" applyAlignment="false" applyProtection="false">
      <alignment horizontal="general" vertical="bottom" textRotation="0" wrapText="false" indent="0" shrinkToFit="false"/>
      <protection locked="true" hidden="false"/>
    </xf>
    <xf numFmtId="165" fontId="0" fillId="2" borderId="11" xfId="0" applyFont="false" applyBorder="true" applyAlignment="false" applyProtection="false">
      <alignment horizontal="general" vertical="bottom" textRotation="0" wrapText="false" indent="0" shrinkToFit="false"/>
      <protection locked="true" hidden="false"/>
    </xf>
    <xf numFmtId="164" fontId="0" fillId="2" borderId="7" xfId="0" applyFont="false" applyBorder="true" applyAlignment="true" applyProtection="false">
      <alignment horizontal="center" vertical="center" textRotation="0" wrapText="false" indent="0" shrinkToFit="false"/>
      <protection locked="true" hidden="false"/>
    </xf>
    <xf numFmtId="164" fontId="0" fillId="2" borderId="12" xfId="0" applyFont="false" applyBorder="true" applyAlignment="true" applyProtection="false">
      <alignment horizontal="center" vertical="center" textRotation="0" wrapText="false" indent="0" shrinkToFit="false"/>
      <protection locked="true" hidden="false"/>
    </xf>
    <xf numFmtId="165" fontId="35" fillId="18" borderId="13" xfId="0" applyFont="true" applyBorder="true" applyAlignment="true" applyProtection="false">
      <alignment horizontal="center" vertical="center"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general" vertical="bottom" textRotation="0" wrapText="true" indent="0" shrinkToFit="false"/>
      <protection locked="true" hidden="false"/>
    </xf>
    <xf numFmtId="164" fontId="19" fillId="4" borderId="2" xfId="0" applyFont="true" applyBorder="true" applyAlignment="true" applyProtection="false">
      <alignment horizontal="center" vertical="center" textRotation="0" wrapText="true" indent="0" shrinkToFit="false"/>
      <protection locked="true" hidden="false"/>
    </xf>
    <xf numFmtId="166" fontId="0" fillId="4" borderId="4" xfId="0" applyFont="true" applyBorder="true" applyAlignment="true" applyProtection="false">
      <alignment horizontal="general" vertical="bottom" textRotation="0" wrapText="false" indent="0" shrinkToFit="false"/>
      <protection locked="true" hidden="false"/>
    </xf>
    <xf numFmtId="164" fontId="0" fillId="4" borderId="4" xfId="0" applyFont="true" applyBorder="true" applyAlignment="true" applyProtection="false">
      <alignment horizontal="general" vertical="bottom" textRotation="0" wrapText="false" indent="0" shrinkToFit="false"/>
      <protection locked="true" hidden="false"/>
    </xf>
    <xf numFmtId="164" fontId="37" fillId="19" borderId="0" xfId="0" applyFont="true" applyBorder="false" applyAlignment="true" applyProtection="false">
      <alignment horizontal="general" vertical="center" textRotation="0" wrapText="false" indent="0" shrinkToFit="false"/>
      <protection locked="true" hidden="false"/>
    </xf>
    <xf numFmtId="164" fontId="21" fillId="20" borderId="0" xfId="0" applyFont="true" applyBorder="false" applyAlignment="false" applyProtection="false">
      <alignment horizontal="general" vertical="bottom" textRotation="0" wrapText="false" indent="0" shrinkToFit="false"/>
      <protection locked="true" hidden="false"/>
    </xf>
    <xf numFmtId="164" fontId="0" fillId="20" borderId="0" xfId="0" applyFont="false" applyBorder="false" applyAlignment="false" applyProtection="false">
      <alignment horizontal="general" vertical="bottom" textRotation="0" wrapText="false" indent="0" shrinkToFit="false"/>
      <protection locked="true" hidden="false"/>
    </xf>
    <xf numFmtId="164" fontId="38" fillId="0" borderId="9" xfId="0" applyFont="true" applyBorder="true" applyAlignment="true" applyProtection="false">
      <alignment horizontal="center" vertical="bottom" textRotation="0" wrapText="false" indent="0" shrinkToFit="false"/>
      <protection locked="true" hidden="false"/>
    </xf>
    <xf numFmtId="164" fontId="15" fillId="21" borderId="14" xfId="0" applyFont="true" applyBorder="true" applyAlignment="true" applyProtection="false">
      <alignment horizontal="center" vertical="center" textRotation="0" wrapText="true" indent="0" shrinkToFit="false"/>
      <protection locked="true" hidden="false"/>
    </xf>
    <xf numFmtId="164" fontId="27" fillId="0" borderId="12" xfId="0" applyFont="true" applyBorder="true" applyAlignment="true" applyProtection="false">
      <alignment horizontal="center" vertical="bottom"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5" fillId="22" borderId="15" xfId="0" applyFont="true" applyBorder="true" applyAlignment="true" applyProtection="false">
      <alignment horizontal="general" vertical="center" textRotation="0" wrapText="false" indent="0" shrinkToFit="false"/>
      <protection locked="true" hidden="false"/>
    </xf>
    <xf numFmtId="164" fontId="15" fillId="22" borderId="15" xfId="0" applyFont="true" applyBorder="true" applyAlignment="true" applyProtection="false">
      <alignment horizontal="center" vertical="center" textRotation="0" wrapText="true" indent="0" shrinkToFit="false"/>
      <protection locked="true" hidden="false"/>
    </xf>
    <xf numFmtId="164" fontId="15" fillId="22" borderId="15" xfId="0" applyFont="true" applyBorder="true" applyAlignment="true" applyProtection="false">
      <alignment horizontal="center" vertical="center" textRotation="0" wrapText="false" indent="0" shrinkToFit="false"/>
      <protection locked="true" hidden="false"/>
    </xf>
    <xf numFmtId="164" fontId="15" fillId="22" borderId="16" xfId="0" applyFont="true" applyBorder="true" applyAlignment="true" applyProtection="false">
      <alignment horizontal="center" vertical="center" textRotation="0" wrapText="true" indent="0" shrinkToFit="false"/>
      <protection locked="true" hidden="false"/>
    </xf>
    <xf numFmtId="164" fontId="15" fillId="22" borderId="16" xfId="0" applyFont="true" applyBorder="true" applyAlignment="true" applyProtection="false">
      <alignment horizontal="center" vertical="center" textRotation="0" wrapText="false" indent="0" shrinkToFit="false"/>
      <protection locked="true" hidden="false"/>
    </xf>
    <xf numFmtId="164" fontId="21" fillId="5" borderId="17" xfId="0" applyFont="true" applyBorder="true" applyAlignment="false" applyProtection="false">
      <alignment horizontal="general" vertical="bottom" textRotation="0" wrapText="false" indent="0" shrinkToFit="false"/>
      <protection locked="true" hidden="false"/>
    </xf>
    <xf numFmtId="164" fontId="24" fillId="0" borderId="18" xfId="0" applyFont="true" applyBorder="true" applyAlignment="true" applyProtection="false">
      <alignment horizontal="center" vertical="bottom" textRotation="0" wrapText="false" indent="0" shrinkToFit="false"/>
      <protection locked="true" hidden="false"/>
    </xf>
    <xf numFmtId="171" fontId="24" fillId="0" borderId="18" xfId="19" applyFont="true" applyBorder="true" applyAlignment="true" applyProtection="true">
      <alignment horizontal="center" vertical="bottom" textRotation="0" wrapText="false" indent="0" shrinkToFit="false"/>
      <protection locked="true" hidden="false"/>
    </xf>
    <xf numFmtId="164" fontId="0" fillId="10" borderId="17" xfId="0" applyFont="true" applyBorder="true" applyAlignment="false" applyProtection="false">
      <alignment horizontal="general" vertical="bottom" textRotation="0" wrapText="false" indent="0" shrinkToFit="false"/>
      <protection locked="true" hidden="false"/>
    </xf>
    <xf numFmtId="164" fontId="24" fillId="0" borderId="19" xfId="0" applyFont="true" applyBorder="true" applyAlignment="true" applyProtection="false">
      <alignment horizontal="center" vertical="bottom" textRotation="0" wrapText="false" indent="0" shrinkToFit="false"/>
      <protection locked="true" hidden="false"/>
    </xf>
    <xf numFmtId="171" fontId="24" fillId="0" borderId="19" xfId="19" applyFont="true" applyBorder="true" applyAlignment="true" applyProtection="true">
      <alignment horizontal="center" vertical="bottom" textRotation="0" wrapText="false" indent="0" shrinkToFit="false"/>
      <protection locked="true" hidden="false"/>
    </xf>
    <xf numFmtId="164" fontId="0" fillId="11" borderId="17" xfId="0" applyFont="true" applyBorder="true" applyAlignment="false" applyProtection="false">
      <alignment horizontal="general" vertical="bottom" textRotation="0" wrapText="false" indent="0" shrinkToFit="false"/>
      <protection locked="true" hidden="false"/>
    </xf>
    <xf numFmtId="164" fontId="24" fillId="0" borderId="20" xfId="0" applyFont="true" applyBorder="true" applyAlignment="true" applyProtection="false">
      <alignment horizontal="center" vertical="bottom" textRotation="0" wrapText="false" indent="0" shrinkToFit="false"/>
      <protection locked="true" hidden="false"/>
    </xf>
    <xf numFmtId="171" fontId="24" fillId="0" borderId="20" xfId="19" applyFont="true" applyBorder="true" applyAlignment="true" applyProtection="true">
      <alignment horizontal="center" vertical="bottom" textRotation="0" wrapText="false" indent="0" shrinkToFit="false"/>
      <protection locked="true" hidden="false"/>
    </xf>
    <xf numFmtId="164" fontId="0" fillId="12" borderId="17" xfId="0" applyFont="true" applyBorder="true" applyAlignment="false" applyProtection="false">
      <alignment horizontal="general" vertical="bottom" textRotation="0" wrapText="false" indent="0" shrinkToFit="false"/>
      <protection locked="true" hidden="false"/>
    </xf>
    <xf numFmtId="164" fontId="0" fillId="17" borderId="17" xfId="0" applyFont="true" applyBorder="true" applyAlignment="false" applyProtection="false">
      <alignment horizontal="general" vertical="bottom" textRotation="0" wrapText="false" indent="0" shrinkToFit="false"/>
      <protection locked="true" hidden="false"/>
    </xf>
    <xf numFmtId="164" fontId="0" fillId="14" borderId="21" xfId="0" applyFont="true" applyBorder="true" applyAlignment="false" applyProtection="false">
      <alignment horizontal="general" vertical="bottom" textRotation="0" wrapText="false" indent="0" shrinkToFit="false"/>
      <protection locked="true" hidden="false"/>
    </xf>
    <xf numFmtId="164" fontId="0" fillId="18" borderId="21" xfId="0" applyFont="true" applyBorder="true" applyAlignment="false" applyProtection="false">
      <alignment horizontal="general" vertical="bottom" textRotation="0" wrapText="false" indent="0" shrinkToFit="false"/>
      <protection locked="true" hidden="false"/>
    </xf>
    <xf numFmtId="164" fontId="15" fillId="21" borderId="22" xfId="0" applyFont="true" applyBorder="true" applyAlignment="true" applyProtection="false">
      <alignment horizontal="general" vertical="center" textRotation="0" wrapText="true" indent="0" shrinkToFit="false"/>
      <protection locked="true" hidden="false"/>
    </xf>
    <xf numFmtId="164" fontId="0" fillId="0" borderId="23" xfId="0" applyFont="false" applyBorder="true" applyAlignment="true" applyProtection="false">
      <alignment horizontal="center" vertical="bottom" textRotation="0" wrapText="false" indent="0" shrinkToFit="false"/>
      <protection locked="true" hidden="false"/>
    </xf>
    <xf numFmtId="171" fontId="0" fillId="0" borderId="23" xfId="0" applyFont="false" applyBorder="true" applyAlignment="true" applyProtection="false">
      <alignment horizontal="center" vertical="bottom" textRotation="0" wrapText="false" indent="0" shrinkToFit="false"/>
      <protection locked="true" hidden="false"/>
    </xf>
    <xf numFmtId="171" fontId="0" fillId="0" borderId="15" xfId="0" applyFont="false" applyBorder="true" applyAlignment="true" applyProtection="false">
      <alignment horizontal="center" vertical="bottom" textRotation="0" wrapText="false" indent="0" shrinkToFit="false"/>
      <protection locked="true" hidden="false"/>
    </xf>
    <xf numFmtId="164" fontId="21" fillId="5" borderId="15" xfId="0" applyFont="true" applyBorder="true" applyAlignment="true" applyProtection="false">
      <alignment horizontal="center"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15" fillId="21" borderId="0" xfId="0" applyFont="true" applyBorder="false" applyAlignment="true" applyProtection="false">
      <alignment horizontal="center" vertical="center" textRotation="0" wrapText="true" indent="0" shrinkToFit="false"/>
      <protection locked="true" hidden="false"/>
    </xf>
    <xf numFmtId="164" fontId="20" fillId="22" borderId="0" xfId="0" applyFont="true" applyBorder="false" applyAlignment="true" applyProtection="false">
      <alignment horizontal="center" vertical="center" textRotation="0" wrapText="false" indent="0" shrinkToFit="false"/>
      <protection locked="true" hidden="false"/>
    </xf>
    <xf numFmtId="164" fontId="15" fillId="21" borderId="14" xfId="0" applyFont="true" applyBorder="true" applyAlignment="true" applyProtection="false">
      <alignment horizontal="general" vertical="center" textRotation="0" wrapText="true" indent="0" shrinkToFit="false"/>
      <protection locked="true" hidden="false"/>
    </xf>
    <xf numFmtId="164" fontId="0" fillId="5" borderId="24" xfId="0" applyFont="false" applyBorder="true" applyAlignment="false" applyProtection="false">
      <alignment horizontal="general" vertical="bottom" textRotation="0" wrapText="false" indent="0" shrinkToFit="false"/>
      <protection locked="true" hidden="false"/>
    </xf>
    <xf numFmtId="164" fontId="0" fillId="10"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2" borderId="25" xfId="0" applyFont="false" applyBorder="true" applyAlignment="false" applyProtection="false">
      <alignment horizontal="general" vertical="bottom" textRotation="0" wrapText="false" indent="0" shrinkToFit="false"/>
      <protection locked="true" hidden="false"/>
    </xf>
    <xf numFmtId="164" fontId="0" fillId="17" borderId="25" xfId="0" applyFont="false" applyBorder="true" applyAlignment="false" applyProtection="false">
      <alignment horizontal="general" vertical="bottom" textRotation="0" wrapText="false" indent="0" shrinkToFit="false"/>
      <protection locked="true" hidden="false"/>
    </xf>
    <xf numFmtId="164" fontId="0" fillId="14" borderId="26" xfId="0" applyFont="false" applyBorder="true" applyAlignment="false" applyProtection="false">
      <alignment horizontal="general" vertical="bottom" textRotation="0" wrapText="false" indent="0" shrinkToFit="false"/>
      <protection locked="true" hidden="false"/>
    </xf>
    <xf numFmtId="164" fontId="26" fillId="23" borderId="27" xfId="0" applyFont="true" applyBorder="true" applyAlignment="false" applyProtection="false">
      <alignment horizontal="general" vertical="bottom" textRotation="0" wrapText="false" indent="0" shrinkToFit="false"/>
      <protection locked="true" hidden="false"/>
    </xf>
    <xf numFmtId="164" fontId="26" fillId="23" borderId="18" xfId="0" applyFont="true" applyBorder="true" applyAlignment="true" applyProtection="false">
      <alignment horizontal="center" vertical="bottom" textRotation="0" wrapText="false" indent="0" shrinkToFit="false"/>
      <protection locked="true" hidden="false"/>
    </xf>
    <xf numFmtId="164" fontId="20" fillId="0" borderId="28" xfId="0" applyFont="true" applyBorder="true" applyAlignment="true" applyProtection="false">
      <alignment horizontal="center" vertical="bottom" textRotation="0" wrapText="false" indent="0" shrinkToFit="false"/>
      <protection locked="true" hidden="false"/>
    </xf>
    <xf numFmtId="164" fontId="26" fillId="23" borderId="29" xfId="0" applyFont="true" applyBorder="true" applyAlignment="false" applyProtection="false">
      <alignment horizontal="general" vertical="bottom" textRotation="0" wrapText="false" indent="0" shrinkToFit="false"/>
      <protection locked="true" hidden="false"/>
    </xf>
    <xf numFmtId="164" fontId="26" fillId="23" borderId="20"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5" fillId="24" borderId="0" xfId="0" applyFont="true" applyBorder="true" applyAlignment="false" applyProtection="false">
      <alignment horizontal="general" vertical="bottom" textRotation="0" wrapText="false" indent="0" shrinkToFit="false"/>
      <protection locked="true" hidden="false"/>
    </xf>
    <xf numFmtId="164" fontId="0" fillId="24" borderId="0" xfId="0" applyFont="true" applyBorder="true" applyAlignment="false" applyProtection="false">
      <alignment horizontal="general" vertical="bottom" textRotation="0" wrapText="false" indent="0" shrinkToFit="false"/>
      <protection locked="true" hidden="false"/>
    </xf>
    <xf numFmtId="164" fontId="0" fillId="24" borderId="0" xfId="0" applyFont="true" applyBorder="true" applyAlignment="true" applyProtection="false">
      <alignment horizontal="general" vertical="bottom" textRotation="0" wrapText="true" indent="0" shrinkToFit="false"/>
      <protection locked="true" hidden="false"/>
    </xf>
    <xf numFmtId="164" fontId="0"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true" applyBorder="true" applyAlignment="true" applyProtection="false">
      <alignment horizontal="general" vertical="bottom" textRotation="0" wrapText="true" indent="0" shrinkToFit="false"/>
      <protection locked="true" hidden="false"/>
    </xf>
    <xf numFmtId="164" fontId="18" fillId="25" borderId="1" xfId="0" applyFont="true" applyBorder="true" applyAlignment="true" applyProtection="false">
      <alignment horizontal="left" vertical="bottom" textRotation="0" wrapText="false" indent="0" shrinkToFit="false"/>
      <protection locked="true" hidden="false"/>
    </xf>
    <xf numFmtId="164" fontId="0" fillId="25" borderId="1" xfId="0" applyFont="true" applyBorder="true" applyAlignment="false" applyProtection="false">
      <alignment horizontal="general" vertical="bottom" textRotation="0" wrapText="false" indent="0" shrinkToFit="false"/>
      <protection locked="true" hidden="false"/>
    </xf>
    <xf numFmtId="164" fontId="0" fillId="25" borderId="0" xfId="0" applyFont="true" applyBorder="true" applyAlignment="false" applyProtection="false">
      <alignment horizontal="general" vertical="bottom" textRotation="0" wrapText="false" indent="0" shrinkToFit="false"/>
      <protection locked="true" hidden="false"/>
    </xf>
    <xf numFmtId="164" fontId="0" fillId="25" borderId="0" xfId="0" applyFont="true" applyBorder="true" applyAlignment="true" applyProtection="false">
      <alignment horizontal="general" vertical="bottom" textRotation="0" wrapText="true" indent="0" shrinkToFit="false"/>
      <protection locked="true" hidden="false"/>
    </xf>
    <xf numFmtId="164" fontId="15" fillId="24" borderId="2" xfId="0" applyFont="true" applyBorder="true" applyAlignment="true" applyProtection="false">
      <alignment horizontal="general" vertical="center" textRotation="0" wrapText="false" indent="0" shrinkToFit="false"/>
      <protection locked="true" hidden="false"/>
    </xf>
    <xf numFmtId="164" fontId="15" fillId="24" borderId="3" xfId="0" applyFont="true" applyBorder="true" applyAlignment="true" applyProtection="false">
      <alignment horizontal="general" vertical="center" textRotation="0" wrapText="false" indent="0" shrinkToFit="false"/>
      <protection locked="true" hidden="false"/>
    </xf>
    <xf numFmtId="164" fontId="19" fillId="25" borderId="2" xfId="0" applyFont="true" applyBorder="true" applyAlignment="true" applyProtection="false">
      <alignment horizontal="general" vertical="center" textRotation="0" wrapText="true" indent="0" shrinkToFit="false"/>
      <protection locked="true" hidden="false"/>
    </xf>
    <xf numFmtId="164" fontId="19" fillId="25" borderId="3" xfId="0" applyFont="true" applyBorder="true" applyAlignment="true" applyProtection="false">
      <alignment horizontal="general" vertical="center" textRotation="0" wrapText="true" indent="0" shrinkToFit="false"/>
      <protection locked="true" hidden="false"/>
    </xf>
    <xf numFmtId="164" fontId="0" fillId="25" borderId="0" xfId="0" applyFont="true" applyBorder="true" applyAlignment="true" applyProtection="false">
      <alignment horizontal="general" vertical="center" textRotation="0" wrapText="false" indent="0" shrinkToFit="false"/>
      <protection locked="true" hidden="false"/>
    </xf>
    <xf numFmtId="164" fontId="0" fillId="25" borderId="2" xfId="0" applyFont="true" applyBorder="true" applyAlignment="false" applyProtection="false">
      <alignment horizontal="general" vertical="bottom" textRotation="0" wrapText="false" indent="0" shrinkToFit="false"/>
      <protection locked="true" hidden="false"/>
    </xf>
    <xf numFmtId="164" fontId="0" fillId="25" borderId="3" xfId="0" applyFont="true" applyBorder="true" applyAlignment="false" applyProtection="false">
      <alignment horizontal="general" vertical="bottom" textRotation="0" wrapText="false" indent="0" shrinkToFit="false"/>
      <protection locked="true" hidden="false"/>
    </xf>
    <xf numFmtId="164" fontId="21" fillId="5" borderId="0" xfId="0" applyFont="true" applyBorder="true" applyAlignment="false" applyProtection="false">
      <alignment horizontal="general" vertical="bottom" textRotation="0" wrapText="false" indent="0" shrinkToFit="false"/>
      <protection locked="true" hidden="false"/>
    </xf>
    <xf numFmtId="164" fontId="22" fillId="26" borderId="4" xfId="0" applyFont="true" applyBorder="true" applyAlignment="true" applyProtection="false">
      <alignment horizontal="center" vertical="bottom" textRotation="0" wrapText="false" indent="0" shrinkToFit="false"/>
      <protection locked="true" hidden="false"/>
    </xf>
    <xf numFmtId="164" fontId="22" fillId="26" borderId="2" xfId="0" applyFont="true" applyBorder="true" applyAlignment="true" applyProtection="false">
      <alignment horizontal="center" vertical="bottom" textRotation="0" wrapText="false" indent="0" shrinkToFit="false"/>
      <protection locked="true" hidden="false"/>
    </xf>
    <xf numFmtId="164" fontId="22" fillId="26" borderId="3" xfId="0" applyFont="true" applyBorder="true" applyAlignment="true" applyProtection="false">
      <alignment horizontal="center" vertical="bottom" textRotation="0" wrapText="false" indent="0" shrinkToFit="false"/>
      <protection locked="true" hidden="false"/>
    </xf>
    <xf numFmtId="164" fontId="23" fillId="27" borderId="5" xfId="0" applyFont="true" applyBorder="true" applyAlignment="true" applyProtection="false">
      <alignment horizontal="center" vertical="bottom" textRotation="0" wrapText="false" indent="0" shrinkToFit="false"/>
      <protection locked="true" hidden="false"/>
    </xf>
    <xf numFmtId="164" fontId="23" fillId="27" borderId="2" xfId="0" applyFont="true" applyBorder="true" applyAlignment="true" applyProtection="false">
      <alignment horizontal="center" vertical="bottom" textRotation="0" wrapText="false" indent="0" shrinkToFit="false"/>
      <protection locked="true" hidden="false"/>
    </xf>
    <xf numFmtId="164" fontId="23" fillId="28" borderId="5" xfId="0" applyFont="true" applyBorder="true" applyAlignment="true" applyProtection="false">
      <alignment horizontal="center" vertical="bottom" textRotation="0" wrapText="false" indent="0" shrinkToFit="false"/>
      <protection locked="true" hidden="false"/>
    </xf>
    <xf numFmtId="164" fontId="24" fillId="29" borderId="13" xfId="0" applyFont="true" applyBorder="true" applyAlignment="true" applyProtection="false">
      <alignment horizontal="center" vertical="center" textRotation="0" wrapText="false" indent="0" shrinkToFit="false"/>
      <protection locked="true" hidden="false"/>
    </xf>
    <xf numFmtId="164" fontId="23" fillId="24" borderId="30" xfId="0" applyFont="true" applyBorder="true" applyAlignment="true" applyProtection="false">
      <alignment horizontal="center" vertical="center" textRotation="0" wrapText="true" indent="0" shrinkToFit="false"/>
      <protection locked="true" hidden="false"/>
    </xf>
    <xf numFmtId="164" fontId="23" fillId="11" borderId="30" xfId="0" applyFont="true" applyBorder="true" applyAlignment="true" applyProtection="false">
      <alignment horizontal="center" vertical="center" textRotation="0" wrapText="true" indent="0" shrinkToFit="false"/>
      <protection locked="true" hidden="false"/>
    </xf>
    <xf numFmtId="164" fontId="23" fillId="12" borderId="30" xfId="0" applyFont="true" applyBorder="true" applyAlignment="true" applyProtection="false">
      <alignment horizontal="center" vertical="center" textRotation="0" wrapText="true" indent="0" shrinkToFit="false"/>
      <protection locked="true" hidden="false"/>
    </xf>
    <xf numFmtId="167" fontId="23" fillId="17" borderId="30" xfId="0" applyFont="true" applyBorder="true" applyAlignment="true" applyProtection="false">
      <alignment horizontal="center" vertical="center" textRotation="0" wrapText="true" indent="0" shrinkToFit="false"/>
      <protection locked="true" hidden="false"/>
    </xf>
    <xf numFmtId="164" fontId="23" fillId="14" borderId="30" xfId="0" applyFont="true" applyBorder="true" applyAlignment="true" applyProtection="false">
      <alignment horizontal="center" vertical="center" textRotation="0" wrapText="true" indent="0" shrinkToFit="false"/>
      <protection locked="true" hidden="false"/>
    </xf>
    <xf numFmtId="164" fontId="23" fillId="5" borderId="30" xfId="0" applyFont="true" applyBorder="true" applyAlignment="true" applyProtection="false">
      <alignment horizontal="center" vertical="center" textRotation="0" wrapText="true" indent="0" shrinkToFit="false"/>
      <protection locked="true" hidden="false"/>
    </xf>
    <xf numFmtId="164" fontId="24" fillId="30" borderId="31" xfId="0" applyFont="true" applyBorder="true" applyAlignment="true" applyProtection="false">
      <alignment horizontal="center" vertical="center" textRotation="0" wrapText="true" indent="0" shrinkToFit="false"/>
      <protection locked="true" hidden="false"/>
    </xf>
    <xf numFmtId="164" fontId="24" fillId="31" borderId="30" xfId="0" applyFont="true" applyBorder="true" applyAlignment="true" applyProtection="false">
      <alignment horizontal="center" vertical="center" textRotation="0" wrapText="true" indent="0" shrinkToFit="false"/>
      <protection locked="true" hidden="false"/>
    </xf>
    <xf numFmtId="164" fontId="24" fillId="31" borderId="31" xfId="0" applyFont="true" applyBorder="true" applyAlignment="true" applyProtection="false">
      <alignment horizontal="center" vertical="center" textRotation="0" wrapText="true" indent="0" shrinkToFit="false"/>
      <protection locked="true" hidden="false"/>
    </xf>
    <xf numFmtId="164" fontId="43" fillId="25" borderId="9" xfId="0" applyFont="true" applyBorder="true" applyAlignment="true" applyProtection="false">
      <alignment horizontal="general" vertical="center" textRotation="0" wrapText="true" indent="0" shrinkToFit="false"/>
      <protection locked="true" hidden="false"/>
    </xf>
    <xf numFmtId="164" fontId="0" fillId="25" borderId="10" xfId="0" applyFont="true" applyBorder="true" applyAlignment="true" applyProtection="false">
      <alignment horizontal="general" vertical="center" textRotation="0" wrapText="true" indent="0" shrinkToFit="false"/>
      <protection locked="true" hidden="false"/>
    </xf>
    <xf numFmtId="164" fontId="0" fillId="25" borderId="11" xfId="0" applyFont="true" applyBorder="true" applyAlignment="true" applyProtection="false">
      <alignment horizontal="general" vertical="center" textRotation="0" wrapText="true" indent="0" shrinkToFit="false"/>
      <protection locked="true" hidden="false"/>
    </xf>
    <xf numFmtId="166" fontId="0" fillId="25" borderId="11" xfId="0" applyFont="true" applyBorder="true" applyAlignment="true" applyProtection="false">
      <alignment horizontal="general" vertical="center" textRotation="0" wrapText="true" indent="0" shrinkToFit="false"/>
      <protection locked="true" hidden="false"/>
    </xf>
    <xf numFmtId="165" fontId="0" fillId="25" borderId="11" xfId="0" applyFont="true" applyBorder="true" applyAlignment="true" applyProtection="false">
      <alignment horizontal="general" vertical="center" textRotation="0" wrapText="true" indent="0" shrinkToFit="false"/>
      <protection locked="true" hidden="false"/>
    </xf>
    <xf numFmtId="164" fontId="0" fillId="25" borderId="12" xfId="0" applyFont="true" applyBorder="true" applyAlignment="false" applyProtection="false">
      <alignment horizontal="general" vertical="bottom" textRotation="0" wrapText="false" indent="0" shrinkToFit="false"/>
      <protection locked="true" hidden="false"/>
    </xf>
    <xf numFmtId="164" fontId="24" fillId="25" borderId="12"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general" vertical="top" textRotation="0" wrapText="true" indent="0" shrinkToFit="false"/>
      <protection locked="true" hidden="false"/>
    </xf>
    <xf numFmtId="164" fontId="0" fillId="31" borderId="11" xfId="0" applyFont="true" applyBorder="true" applyAlignment="true" applyProtection="false">
      <alignment horizontal="general" vertical="top" textRotation="0" wrapText="true" indent="0" shrinkToFit="false"/>
      <protection locked="true" hidden="false"/>
    </xf>
    <xf numFmtId="164" fontId="0" fillId="31" borderId="11" xfId="0" applyFont="true" applyBorder="true" applyAlignment="true" applyProtection="false">
      <alignment horizontal="general" vertical="center" textRotation="0" wrapText="true" indent="0" shrinkToFit="false"/>
      <protection locked="true" hidden="false"/>
    </xf>
    <xf numFmtId="166" fontId="0" fillId="31" borderId="11" xfId="0" applyFont="true" applyBorder="true" applyAlignment="true" applyProtection="false">
      <alignment horizontal="general" vertical="top" textRotation="0" wrapText="true" indent="0" shrinkToFit="false"/>
      <protection locked="true" hidden="false"/>
    </xf>
    <xf numFmtId="165" fontId="0" fillId="31" borderId="11" xfId="0" applyFont="true" applyBorder="true" applyAlignment="true" applyProtection="false">
      <alignment horizontal="general" vertical="top" textRotation="0" wrapText="true" indent="0" shrinkToFit="false"/>
      <protection locked="true" hidden="false"/>
    </xf>
    <xf numFmtId="164" fontId="38" fillId="31" borderId="11" xfId="0" applyFont="true" applyBorder="true" applyAlignment="true" applyProtection="false">
      <alignment horizontal="general" vertical="top" textRotation="0" wrapText="true" indent="0" shrinkToFit="false"/>
      <protection locked="true" hidden="false"/>
    </xf>
    <xf numFmtId="164" fontId="0" fillId="25" borderId="7" xfId="0" applyFont="true" applyBorder="true" applyAlignment="true" applyProtection="false">
      <alignment horizontal="center" vertical="center" textRotation="0" wrapText="false" indent="0" shrinkToFit="false"/>
      <protection locked="true" hidden="false"/>
    </xf>
    <xf numFmtId="164" fontId="44" fillId="0" borderId="11" xfId="0" applyFont="true" applyBorder="true" applyAlignment="true" applyProtection="false">
      <alignment horizontal="general" vertical="top" textRotation="0" wrapText="true" indent="0" shrinkToFit="false"/>
      <protection locked="true" hidden="false"/>
    </xf>
    <xf numFmtId="164" fontId="0" fillId="31" borderId="10" xfId="0" applyFont="true" applyBorder="true" applyAlignment="true" applyProtection="false">
      <alignment horizontal="general" vertical="center" textRotation="0" wrapText="true" indent="0" shrinkToFit="false"/>
      <protection locked="true" hidden="false"/>
    </xf>
    <xf numFmtId="166" fontId="0" fillId="31" borderId="11" xfId="0" applyFont="true" applyBorder="true" applyAlignment="true" applyProtection="false">
      <alignment horizontal="general" vertical="center" textRotation="0" wrapText="true" indent="0" shrinkToFit="false"/>
      <protection locked="true" hidden="false"/>
    </xf>
    <xf numFmtId="164" fontId="20" fillId="25" borderId="9" xfId="0" applyFont="true" applyBorder="true" applyAlignment="true" applyProtection="false">
      <alignment horizontal="general" vertical="center" textRotation="0" wrapText="true" indent="0" shrinkToFit="false"/>
      <protection locked="true" hidden="false"/>
    </xf>
    <xf numFmtId="164" fontId="28" fillId="31" borderId="11" xfId="0" applyFont="true" applyBorder="true" applyAlignment="true" applyProtection="false">
      <alignment horizontal="general" vertical="top" textRotation="0" wrapText="true" indent="0" shrinkToFit="false"/>
      <protection locked="true" hidden="false"/>
    </xf>
    <xf numFmtId="164" fontId="45" fillId="25" borderId="10" xfId="0" applyFont="true" applyBorder="true" applyAlignment="true" applyProtection="false">
      <alignment horizontal="general" vertical="center" textRotation="0" wrapText="true" indent="0" shrinkToFit="false"/>
      <protection locked="true" hidden="false"/>
    </xf>
    <xf numFmtId="164" fontId="45" fillId="31" borderId="10" xfId="0" applyFont="true" applyBorder="true" applyAlignment="true" applyProtection="false">
      <alignment horizontal="general" vertical="center" textRotation="0" wrapText="true" indent="0" shrinkToFit="false"/>
      <protection locked="true" hidden="false"/>
    </xf>
    <xf numFmtId="164" fontId="28" fillId="25" borderId="11" xfId="0" applyFont="true" applyBorder="true" applyAlignment="true" applyProtection="false">
      <alignment horizontal="general" vertical="center" textRotation="0" wrapText="true" indent="0" shrinkToFit="false"/>
      <protection locked="true" hidden="false"/>
    </xf>
    <xf numFmtId="164" fontId="45" fillId="0" borderId="11" xfId="0" applyFont="true" applyBorder="true" applyAlignment="true" applyProtection="false">
      <alignment horizontal="general" vertical="top" textRotation="0" wrapText="true" indent="0" shrinkToFit="false"/>
      <protection locked="true" hidden="false"/>
    </xf>
    <xf numFmtId="168" fontId="28" fillId="31" borderId="11" xfId="0" applyFont="true" applyBorder="true" applyAlignment="true" applyProtection="false">
      <alignment horizontal="general" vertical="top" textRotation="0" wrapText="true" indent="0" shrinkToFit="false"/>
      <protection locked="true" hidden="false"/>
    </xf>
    <xf numFmtId="164" fontId="46" fillId="0" borderId="11" xfId="0" applyFont="true" applyBorder="true" applyAlignment="true" applyProtection="false">
      <alignment horizontal="general" vertical="top" textRotation="0" wrapText="true" indent="0" shrinkToFit="false"/>
      <protection locked="true" hidden="false"/>
    </xf>
    <xf numFmtId="164" fontId="45" fillId="25" borderId="9" xfId="0" applyFont="true" applyBorder="true" applyAlignment="true" applyProtection="false">
      <alignment horizontal="general" vertical="center" textRotation="0" wrapText="true" indent="0" shrinkToFit="false"/>
      <protection locked="true" hidden="false"/>
    </xf>
    <xf numFmtId="164" fontId="28" fillId="25" borderId="10" xfId="0" applyFont="true" applyBorder="true" applyAlignment="true" applyProtection="false">
      <alignment horizontal="general" vertical="center" textRotation="0" wrapText="true" indent="0" shrinkToFit="false"/>
      <protection locked="true" hidden="false"/>
    </xf>
    <xf numFmtId="164" fontId="27" fillId="0" borderId="11" xfId="0" applyFont="true" applyBorder="true" applyAlignment="true" applyProtection="false">
      <alignment horizontal="general" vertical="top" textRotation="0" wrapText="true" indent="0" shrinkToFit="false"/>
      <protection locked="true" hidden="false"/>
    </xf>
    <xf numFmtId="164" fontId="27" fillId="31" borderId="11" xfId="0" applyFont="true" applyBorder="true" applyAlignment="true" applyProtection="false">
      <alignment horizontal="general" vertical="top" textRotation="0" wrapText="true" indent="0" shrinkToFit="false"/>
      <protection locked="true" hidden="false"/>
    </xf>
    <xf numFmtId="164" fontId="45" fillId="31" borderId="11" xfId="0" applyFont="true" applyBorder="true" applyAlignment="true" applyProtection="false">
      <alignment horizontal="general" vertical="top" textRotation="0" wrapText="true" indent="0" shrinkToFit="false"/>
      <protection locked="true" hidden="false"/>
    </xf>
    <xf numFmtId="164" fontId="28" fillId="31" borderId="10" xfId="0" applyFont="true" applyBorder="true" applyAlignment="true" applyProtection="false">
      <alignment horizontal="general" vertical="center" textRotation="0" wrapText="true" indent="0" shrinkToFit="false"/>
      <protection locked="true" hidden="false"/>
    </xf>
    <xf numFmtId="164" fontId="20" fillId="25" borderId="7" xfId="0" applyFont="true" applyBorder="true" applyAlignment="true" applyProtection="false">
      <alignment horizontal="general" vertical="center" textRotation="0" wrapText="true" indent="0" shrinkToFit="false"/>
      <protection locked="true" hidden="false"/>
    </xf>
    <xf numFmtId="164" fontId="50" fillId="32" borderId="0" xfId="0" applyFont="true" applyBorder="false" applyAlignment="true" applyProtection="false">
      <alignment horizontal="general" vertical="bottom" textRotation="0" wrapText="true" indent="0" shrinkToFit="false"/>
      <protection locked="true" hidden="false"/>
    </xf>
    <xf numFmtId="169" fontId="20" fillId="25" borderId="9" xfId="0" applyFont="true" applyBorder="true" applyAlignment="true" applyProtection="false">
      <alignment horizontal="general" vertical="center" textRotation="0" wrapText="true" indent="0" shrinkToFit="false"/>
      <protection locked="true" hidden="false"/>
    </xf>
    <xf numFmtId="164" fontId="28" fillId="0" borderId="11" xfId="0" applyFont="true" applyBorder="true" applyAlignment="true" applyProtection="false">
      <alignment horizontal="general" vertical="top" textRotation="0" wrapText="true" indent="0" shrinkToFit="false"/>
      <protection locked="true" hidden="false"/>
    </xf>
    <xf numFmtId="164" fontId="0" fillId="25" borderId="11" xfId="0" applyFont="true" applyBorder="true" applyAlignment="true" applyProtection="false">
      <alignment horizontal="center" vertical="center" textRotation="0" wrapText="true" indent="0" shrinkToFit="false"/>
      <protection locked="true" hidden="false"/>
    </xf>
    <xf numFmtId="164" fontId="51" fillId="25" borderId="11" xfId="0" applyFont="true" applyBorder="true" applyAlignment="true" applyProtection="false">
      <alignment horizontal="general" vertical="center" textRotation="0" wrapText="true" indent="0" shrinkToFit="false"/>
      <protection locked="true" hidden="false"/>
    </xf>
    <xf numFmtId="164" fontId="52" fillId="25" borderId="9" xfId="0" applyFont="true" applyBorder="true" applyAlignment="true" applyProtection="false">
      <alignment horizontal="general" vertical="center" textRotation="0" wrapText="true" indent="0" shrinkToFit="false"/>
      <protection locked="true" hidden="false"/>
    </xf>
    <xf numFmtId="164" fontId="0" fillId="25" borderId="7" xfId="0" applyFont="true" applyBorder="true" applyAlignment="true" applyProtection="false">
      <alignment horizontal="general" vertical="center" textRotation="0" wrapText="true" indent="0" shrinkToFit="false"/>
      <protection locked="true" hidden="false"/>
    </xf>
    <xf numFmtId="164" fontId="38" fillId="31" borderId="11" xfId="0" applyFont="true" applyBorder="true" applyAlignment="true" applyProtection="false">
      <alignment horizontal="general" vertical="center" textRotation="0" wrapText="true" indent="0" shrinkToFit="false"/>
      <protection locked="true" hidden="false"/>
    </xf>
    <xf numFmtId="164" fontId="0" fillId="25" borderId="12" xfId="0" applyFont="true" applyBorder="true" applyAlignment="true" applyProtection="false">
      <alignment horizontal="center" vertical="center" textRotation="0" wrapText="true" indent="0" shrinkToFit="false"/>
      <protection locked="true" hidden="false"/>
    </xf>
    <xf numFmtId="168" fontId="0" fillId="25" borderId="11" xfId="0" applyFont="true" applyBorder="true" applyAlignment="true" applyProtection="false">
      <alignment horizontal="general" vertical="center" textRotation="0" wrapText="true" indent="0" shrinkToFit="false"/>
      <protection locked="true" hidden="false"/>
    </xf>
    <xf numFmtId="164" fontId="20" fillId="0" borderId="11" xfId="0" applyFont="true" applyBorder="true" applyAlignment="true" applyProtection="false">
      <alignment horizontal="general" vertical="top" textRotation="0" wrapText="true" indent="0" shrinkToFit="false"/>
      <protection locked="true" hidden="false"/>
    </xf>
    <xf numFmtId="168" fontId="0" fillId="25" borderId="11" xfId="0" applyFont="true" applyBorder="true" applyAlignment="true" applyProtection="false">
      <alignment horizontal="center" vertical="center" textRotation="0" wrapText="true" indent="0" shrinkToFit="false"/>
      <protection locked="true" hidden="false"/>
    </xf>
    <xf numFmtId="165" fontId="0" fillId="25" borderId="11" xfId="0" applyFont="true" applyBorder="true" applyAlignment="true" applyProtection="false">
      <alignment horizontal="center" vertical="center" textRotation="0" wrapText="true" indent="0" shrinkToFit="false"/>
      <protection locked="true" hidden="false"/>
    </xf>
    <xf numFmtId="165" fontId="0" fillId="25" borderId="1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72" fontId="0" fillId="31" borderId="11" xfId="0" applyFont="true" applyBorder="true" applyAlignment="true" applyProtection="false">
      <alignment horizontal="general" vertical="top" textRotation="0" wrapText="true" indent="0" shrinkToFit="false"/>
      <protection locked="true" hidden="false"/>
    </xf>
    <xf numFmtId="164" fontId="0" fillId="25" borderId="0" xfId="0" applyFont="true" applyBorder="true" applyAlignment="true" applyProtection="false">
      <alignment horizontal="general" vertical="bottom" textRotation="0" wrapText="false" indent="0" shrinkToFit="false"/>
      <protection locked="true" hidden="false"/>
    </xf>
    <xf numFmtId="164" fontId="0" fillId="2" borderId="7" xfId="0" applyFont="true" applyBorder="true" applyAlignment="true" applyProtection="false">
      <alignment horizontal="center" vertical="center" textRotation="0" wrapText="false" indent="0" shrinkToFit="false"/>
      <protection locked="true" hidden="false"/>
    </xf>
    <xf numFmtId="164" fontId="0" fillId="2" borderId="12" xfId="0" applyFont="true" applyBorder="true" applyAlignment="true" applyProtection="false">
      <alignment horizontal="center" vertical="center" textRotation="0" wrapText="false" indent="0" shrinkToFit="false"/>
      <protection locked="true" hidden="false"/>
    </xf>
    <xf numFmtId="164" fontId="15" fillId="21" borderId="15" xfId="0" applyFont="true" applyBorder="true" applyAlignment="true" applyProtection="false">
      <alignment horizontal="center" vertical="center" textRotation="0" wrapText="true" indent="0" shrinkToFit="false"/>
      <protection locked="true" hidden="false"/>
    </xf>
    <xf numFmtId="164" fontId="0" fillId="0" borderId="0" xfId="21" applyFont="true" applyBorder="false" applyAlignment="true" applyProtection="false">
      <alignment horizontal="general" vertical="bottom" textRotation="0" wrapText="false" indent="0" shrinkToFit="false"/>
      <protection locked="true" hidden="false"/>
    </xf>
    <xf numFmtId="164" fontId="0" fillId="0" borderId="0" xfId="21" applyFont="true" applyBorder="false" applyAlignment="true" applyProtection="false">
      <alignment horizontal="general" vertical="bottom" textRotation="0" wrapText="true" indent="0" shrinkToFit="false"/>
      <protection locked="true" hidden="false"/>
    </xf>
    <xf numFmtId="173" fontId="0" fillId="0" borderId="0" xfId="21" applyFont="true" applyBorder="false" applyAlignment="true" applyProtection="false">
      <alignment horizontal="general" vertical="center" textRotation="0" wrapText="false" indent="0" shrinkToFit="false"/>
      <protection locked="true" hidden="false"/>
    </xf>
    <xf numFmtId="164" fontId="58" fillId="33" borderId="0" xfId="21" applyFont="true" applyBorder="true" applyAlignment="true" applyProtection="false">
      <alignment horizontal="left" vertical="center" textRotation="0" wrapText="false" indent="0" shrinkToFit="false"/>
      <protection locked="true" hidden="false"/>
    </xf>
    <xf numFmtId="164" fontId="0" fillId="33" borderId="0" xfId="21" applyFont="true" applyBorder="false" applyAlignment="true" applyProtection="false">
      <alignment horizontal="general" vertical="center" textRotation="0" wrapText="false" indent="0" shrinkToFit="false"/>
      <protection locked="true" hidden="false"/>
    </xf>
    <xf numFmtId="164" fontId="0" fillId="0" borderId="0" xfId="21" applyFont="true" applyBorder="false" applyAlignment="false" applyProtection="false">
      <alignment horizontal="general" vertical="bottom" textRotation="0" wrapText="false" indent="0" shrinkToFit="false"/>
      <protection locked="true" hidden="false"/>
    </xf>
    <xf numFmtId="164" fontId="5" fillId="0" borderId="1" xfId="21" applyFont="true" applyBorder="true" applyAlignment="true" applyProtection="false">
      <alignment horizontal="left" vertical="center" textRotation="0" wrapText="false" indent="0" shrinkToFit="false"/>
      <protection locked="true" hidden="false"/>
    </xf>
    <xf numFmtId="164" fontId="0" fillId="33" borderId="0" xfId="21" applyFont="true" applyBorder="true" applyAlignment="true" applyProtection="false">
      <alignment horizontal="general" vertical="center" textRotation="0" wrapText="false" indent="0" shrinkToFit="false"/>
      <protection locked="true" hidden="false"/>
    </xf>
    <xf numFmtId="164" fontId="0" fillId="0" borderId="0" xfId="21" applyFont="true" applyBorder="true" applyAlignment="true" applyProtection="false">
      <alignment horizontal="general" vertical="center" textRotation="0" wrapText="false" indent="0" shrinkToFit="false"/>
      <protection locked="true" hidden="false"/>
    </xf>
    <xf numFmtId="164" fontId="37" fillId="33" borderId="0" xfId="21" applyFont="true" applyBorder="true" applyAlignment="true" applyProtection="false">
      <alignment horizontal="right" vertical="center" textRotation="0" wrapText="false" indent="0" shrinkToFit="false"/>
      <protection locked="true" hidden="false"/>
    </xf>
    <xf numFmtId="164" fontId="19" fillId="0" borderId="32" xfId="21" applyFont="true" applyBorder="true" applyAlignment="true" applyProtection="false">
      <alignment horizontal="general" vertical="center" textRotation="0" wrapText="false" indent="0" shrinkToFit="false"/>
      <protection locked="true" hidden="false"/>
    </xf>
    <xf numFmtId="164" fontId="19" fillId="0" borderId="32" xfId="21" applyFont="true" applyBorder="true" applyAlignment="true" applyProtection="false">
      <alignment horizontal="general" vertical="center" textRotation="0" wrapText="true" indent="0" shrinkToFit="false"/>
      <protection locked="true" hidden="false"/>
    </xf>
    <xf numFmtId="173" fontId="19" fillId="0" borderId="32" xfId="21" applyFont="true" applyBorder="true" applyAlignment="true" applyProtection="false">
      <alignment horizontal="general" vertical="center" textRotation="0" wrapText="false" indent="0" shrinkToFit="false"/>
      <protection locked="true" hidden="false"/>
    </xf>
    <xf numFmtId="164" fontId="19" fillId="0" borderId="0" xfId="21" applyFont="true" applyBorder="true" applyAlignment="true" applyProtection="false">
      <alignment horizontal="general" vertical="center" textRotation="0" wrapText="true" indent="0" shrinkToFit="false"/>
      <protection locked="true" hidden="false"/>
    </xf>
    <xf numFmtId="164" fontId="0" fillId="0" borderId="0" xfId="21" applyFont="true" applyBorder="true" applyAlignment="true" applyProtection="false">
      <alignment horizontal="general" vertical="center" textRotation="0" wrapText="true" indent="0" shrinkToFit="false"/>
      <protection locked="true" hidden="false"/>
    </xf>
    <xf numFmtId="173" fontId="0" fillId="0" borderId="0" xfId="21" applyFont="true" applyBorder="true" applyAlignment="true" applyProtection="false">
      <alignment horizontal="general" vertical="center" textRotation="0" wrapText="false" indent="0" shrinkToFit="false"/>
      <protection locked="true" hidden="false"/>
    </xf>
    <xf numFmtId="164" fontId="59" fillId="0" borderId="32" xfId="21" applyFont="true" applyBorder="true" applyAlignment="true" applyProtection="false">
      <alignment horizontal="left" vertical="center" textRotation="0" wrapText="false" indent="0" shrinkToFit="false"/>
      <protection locked="true" hidden="false"/>
    </xf>
    <xf numFmtId="164" fontId="0" fillId="0" borderId="0" xfId="21" applyFont="true" applyBorder="false" applyAlignment="true" applyProtection="false">
      <alignment horizontal="general" vertical="center" textRotation="0" wrapText="true" indent="0" shrinkToFit="false"/>
      <protection locked="true" hidden="false"/>
    </xf>
    <xf numFmtId="164" fontId="0" fillId="0" borderId="0" xfId="21" applyFont="true" applyBorder="false" applyAlignment="true" applyProtection="false">
      <alignment horizontal="general" vertical="center" textRotation="0" wrapText="false" indent="0" shrinkToFit="false"/>
      <protection locked="true" hidden="false"/>
    </xf>
    <xf numFmtId="164" fontId="21" fillId="0" borderId="0" xfId="21" applyFont="true" applyBorder="false" applyAlignment="true" applyProtection="false">
      <alignment horizontal="general" vertical="center" textRotation="0" wrapText="false" indent="0" shrinkToFit="false"/>
      <protection locked="true" hidden="false"/>
    </xf>
    <xf numFmtId="164" fontId="22" fillId="33" borderId="33" xfId="21" applyFont="true" applyBorder="true" applyAlignment="true" applyProtection="false">
      <alignment horizontal="center" vertical="center" textRotation="0" wrapText="false" indent="0" shrinkToFit="false"/>
      <protection locked="true" hidden="false"/>
    </xf>
    <xf numFmtId="164" fontId="23" fillId="7" borderId="34" xfId="21" applyFont="true" applyBorder="true" applyAlignment="true" applyProtection="false">
      <alignment horizontal="center" vertical="center" textRotation="0" wrapText="false" indent="0" shrinkToFit="false"/>
      <protection locked="true" hidden="false"/>
    </xf>
    <xf numFmtId="164" fontId="23" fillId="7" borderId="35" xfId="21" applyFont="true" applyBorder="true" applyAlignment="true" applyProtection="false">
      <alignment horizontal="center" vertical="center" textRotation="0" wrapText="false" indent="0" shrinkToFit="false"/>
      <protection locked="true" hidden="false"/>
    </xf>
    <xf numFmtId="164" fontId="23" fillId="8" borderId="36" xfId="21" applyFont="true" applyBorder="true" applyAlignment="true" applyProtection="false">
      <alignment horizontal="center" vertical="center" textRotation="0" wrapText="false" indent="0" shrinkToFit="false"/>
      <protection locked="true" hidden="false"/>
    </xf>
    <xf numFmtId="164" fontId="24" fillId="9" borderId="37" xfId="21" applyFont="true" applyBorder="true" applyAlignment="true" applyProtection="false">
      <alignment horizontal="center" vertical="center" textRotation="0" wrapText="false" indent="0" shrinkToFit="false"/>
      <protection locked="true" hidden="false"/>
    </xf>
    <xf numFmtId="164" fontId="24" fillId="9" borderId="38" xfId="21" applyFont="true" applyBorder="true" applyAlignment="true" applyProtection="false">
      <alignment horizontal="center" vertical="center" textRotation="0" wrapText="false" indent="0" shrinkToFit="false"/>
      <protection locked="true" hidden="false"/>
    </xf>
    <xf numFmtId="164" fontId="24" fillId="9" borderId="38" xfId="21" applyFont="true" applyBorder="true" applyAlignment="true" applyProtection="false">
      <alignment horizontal="center" vertical="center" textRotation="0" wrapText="true" indent="0" shrinkToFit="false"/>
      <protection locked="true" hidden="false"/>
    </xf>
    <xf numFmtId="173" fontId="24" fillId="9" borderId="12" xfId="21" applyFont="true" applyBorder="true" applyAlignment="true" applyProtection="false">
      <alignment horizontal="center" vertical="center" textRotation="0" wrapText="false" indent="0" shrinkToFit="false"/>
      <protection locked="true" hidden="false"/>
    </xf>
    <xf numFmtId="164" fontId="34" fillId="9" borderId="39" xfId="21" applyFont="true" applyBorder="true" applyAlignment="true" applyProtection="false">
      <alignment horizontal="center" vertical="center" textRotation="0" wrapText="true" indent="0" shrinkToFit="false"/>
      <protection locked="true" hidden="false"/>
    </xf>
    <xf numFmtId="164" fontId="23" fillId="10" borderId="35" xfId="21" applyFont="true" applyBorder="true" applyAlignment="true" applyProtection="false">
      <alignment horizontal="center" vertical="center" textRotation="0" wrapText="true" indent="0" shrinkToFit="false"/>
      <protection locked="true" hidden="false"/>
    </xf>
    <xf numFmtId="164" fontId="22" fillId="11" borderId="35" xfId="21" applyFont="true" applyBorder="true" applyAlignment="true" applyProtection="false">
      <alignment horizontal="center" vertical="center" textRotation="0" wrapText="true" indent="0" shrinkToFit="false"/>
      <protection locked="true" hidden="false"/>
    </xf>
    <xf numFmtId="164" fontId="23" fillId="12" borderId="35" xfId="21" applyFont="true" applyBorder="true" applyAlignment="true" applyProtection="false">
      <alignment horizontal="center" vertical="center" textRotation="0" wrapText="true" indent="0" shrinkToFit="false"/>
      <protection locked="true" hidden="false"/>
    </xf>
    <xf numFmtId="167" fontId="23" fillId="17" borderId="35" xfId="21" applyFont="true" applyBorder="true" applyAlignment="true" applyProtection="false">
      <alignment horizontal="center" vertical="center" textRotation="0" wrapText="true" indent="0" shrinkToFit="false"/>
      <protection locked="true" hidden="false"/>
    </xf>
    <xf numFmtId="164" fontId="22" fillId="14" borderId="35" xfId="21" applyFont="true" applyBorder="true" applyAlignment="true" applyProtection="false">
      <alignment horizontal="center" vertical="center" textRotation="0" wrapText="true" indent="0" shrinkToFit="false"/>
      <protection locked="true" hidden="false"/>
    </xf>
    <xf numFmtId="164" fontId="22" fillId="5" borderId="35" xfId="21" applyFont="true" applyBorder="true" applyAlignment="true" applyProtection="false">
      <alignment horizontal="center" vertical="center" textRotation="0" wrapText="true" indent="0" shrinkToFit="false"/>
      <protection locked="true" hidden="false"/>
    </xf>
    <xf numFmtId="164" fontId="24" fillId="15" borderId="35" xfId="21" applyFont="true" applyBorder="true" applyAlignment="true" applyProtection="false">
      <alignment horizontal="center" vertical="center" textRotation="0" wrapText="true" indent="0" shrinkToFit="false"/>
      <protection locked="true" hidden="false"/>
    </xf>
    <xf numFmtId="164" fontId="24" fillId="16" borderId="34" xfId="21" applyFont="true" applyBorder="true" applyAlignment="true" applyProtection="false">
      <alignment horizontal="center" vertical="center" textRotation="0" wrapText="true" indent="0" shrinkToFit="false"/>
      <protection locked="true" hidden="false"/>
    </xf>
    <xf numFmtId="164" fontId="24" fillId="16" borderId="35" xfId="21" applyFont="true" applyBorder="true" applyAlignment="true" applyProtection="false">
      <alignment horizontal="center" vertical="center" textRotation="0" wrapText="true" indent="0" shrinkToFit="false"/>
      <protection locked="true" hidden="false"/>
    </xf>
    <xf numFmtId="164" fontId="24" fillId="16" borderId="40" xfId="21" applyFont="true" applyBorder="true" applyAlignment="true" applyProtection="false">
      <alignment horizontal="center" vertical="center" textRotation="0" wrapText="true" indent="0" shrinkToFit="false"/>
      <protection locked="true" hidden="false"/>
    </xf>
    <xf numFmtId="164" fontId="24" fillId="16" borderId="36" xfId="21" applyFont="true" applyBorder="true" applyAlignment="true" applyProtection="false">
      <alignment horizontal="center" vertical="center" textRotation="0" wrapText="true" indent="0" shrinkToFit="false"/>
      <protection locked="true" hidden="false"/>
    </xf>
    <xf numFmtId="173" fontId="0" fillId="9" borderId="41" xfId="21" applyFont="true" applyBorder="true" applyAlignment="true" applyProtection="false">
      <alignment horizontal="center" vertical="center" textRotation="0" wrapText="false" indent="0" shrinkToFit="false"/>
      <protection locked="true" hidden="false"/>
    </xf>
    <xf numFmtId="174" fontId="34" fillId="9" borderId="41" xfId="21" applyFont="true" applyBorder="true" applyAlignment="true" applyProtection="false">
      <alignment horizontal="center" vertical="center" textRotation="0" wrapText="true" indent="0" shrinkToFit="false"/>
      <protection locked="true" hidden="false"/>
    </xf>
    <xf numFmtId="164" fontId="43" fillId="0" borderId="39" xfId="0" applyFont="true" applyBorder="true" applyAlignment="true" applyProtection="false">
      <alignment horizontal="center" vertical="center" textRotation="0" wrapText="true" indent="0" shrinkToFit="false"/>
      <protection locked="true" hidden="false"/>
    </xf>
    <xf numFmtId="164" fontId="0" fillId="0" borderId="12" xfId="21" applyFont="true" applyBorder="true" applyAlignment="true" applyProtection="false">
      <alignment horizontal="center" vertical="center" textRotation="0" wrapText="false" indent="0" shrinkToFit="false"/>
      <protection locked="true" hidden="false"/>
    </xf>
    <xf numFmtId="164" fontId="0" fillId="0" borderId="10" xfId="0" applyFont="true" applyBorder="true" applyAlignment="true" applyProtection="false">
      <alignment horizontal="general" vertical="center" textRotation="0" wrapText="true" indent="0" shrinkToFit="false"/>
      <protection locked="true" hidden="false"/>
    </xf>
    <xf numFmtId="164" fontId="0" fillId="0" borderId="11" xfId="0" applyFont="true" applyBorder="true" applyAlignment="true" applyProtection="false">
      <alignment horizontal="general" vertical="center" textRotation="0" wrapText="true" indent="0" shrinkToFit="false"/>
      <protection locked="true" hidden="false"/>
    </xf>
    <xf numFmtId="164" fontId="0" fillId="0" borderId="12" xfId="21" applyFont="true" applyBorder="true" applyAlignment="true" applyProtection="false">
      <alignment horizontal="general" vertical="center" textRotation="0" wrapText="true" indent="0" shrinkToFit="false"/>
      <protection locked="true" hidden="false"/>
    </xf>
    <xf numFmtId="173" fontId="0" fillId="0" borderId="11" xfId="0" applyFont="true" applyBorder="true" applyAlignment="true" applyProtection="false">
      <alignment horizontal="general" vertical="center" textRotation="0" wrapText="true" indent="0" shrinkToFit="false"/>
      <protection locked="true" hidden="false"/>
    </xf>
    <xf numFmtId="165" fontId="0" fillId="0" borderId="11" xfId="0" applyFont="true" applyBorder="true" applyAlignment="true" applyProtection="false">
      <alignment horizontal="general" vertical="center" textRotation="0" wrapText="true" indent="0" shrinkToFit="false"/>
      <protection locked="true" hidden="false"/>
    </xf>
    <xf numFmtId="164" fontId="0" fillId="0" borderId="12" xfId="21" applyFont="true" applyBorder="true" applyAlignment="true" applyProtection="false">
      <alignment horizontal="general" vertical="center" textRotation="0" wrapText="false" indent="0" shrinkToFit="false"/>
      <protection locked="true" hidden="false"/>
    </xf>
    <xf numFmtId="164" fontId="0" fillId="0" borderId="12" xfId="21" applyFont="true" applyBorder="true" applyAlignment="true" applyProtection="true">
      <alignment horizontal="general" vertical="center" textRotation="0" wrapText="false" indent="0" shrinkToFit="false"/>
      <protection locked="false" hidden="false"/>
    </xf>
    <xf numFmtId="164" fontId="24" fillId="0" borderId="12" xfId="21" applyFont="true" applyBorder="true" applyAlignment="true" applyProtection="false">
      <alignment horizontal="center" vertical="center" textRotation="0" wrapText="false" indent="0" shrinkToFit="false"/>
      <protection locked="true" hidden="false"/>
    </xf>
    <xf numFmtId="166" fontId="0" fillId="0" borderId="11" xfId="0" applyFont="true" applyBorder="true" applyAlignment="true" applyProtection="false">
      <alignment horizontal="general" vertical="top" textRotation="0" wrapText="true" indent="0" shrinkToFit="false"/>
      <protection locked="true" hidden="false"/>
    </xf>
    <xf numFmtId="164" fontId="38" fillId="0" borderId="11" xfId="0" applyFont="true" applyBorder="true" applyAlignment="true" applyProtection="false">
      <alignment horizontal="general" vertical="top" textRotation="0" wrapText="true" indent="0" shrinkToFit="false"/>
      <protection locked="true" hidden="false"/>
    </xf>
    <xf numFmtId="164" fontId="0" fillId="0" borderId="11" xfId="21" applyFont="true" applyBorder="true" applyAlignment="true" applyProtection="false">
      <alignment horizontal="center" vertical="center" textRotation="0" wrapText="false" indent="0" shrinkToFit="false"/>
      <protection locked="true" hidden="false"/>
    </xf>
    <xf numFmtId="164" fontId="0" fillId="0" borderId="11" xfId="21" applyFont="true" applyBorder="true" applyAlignment="true" applyProtection="false">
      <alignment horizontal="general" vertical="center" textRotation="0" wrapText="true" indent="0" shrinkToFit="false"/>
      <protection locked="true" hidden="false"/>
    </xf>
    <xf numFmtId="164" fontId="0" fillId="0" borderId="11" xfId="21" applyFont="true" applyBorder="true" applyAlignment="true" applyProtection="false">
      <alignment horizontal="general" vertical="center" textRotation="0" wrapText="false" indent="0" shrinkToFit="false"/>
      <protection locked="true" hidden="false"/>
    </xf>
    <xf numFmtId="166" fontId="0" fillId="0" borderId="11" xfId="0" applyFont="true" applyBorder="true" applyAlignment="true" applyProtection="false">
      <alignment horizontal="general" vertical="center" textRotation="0" wrapText="true" indent="0" shrinkToFit="false"/>
      <protection locked="true" hidden="false"/>
    </xf>
    <xf numFmtId="164" fontId="20" fillId="0" borderId="11" xfId="0" applyFont="true" applyBorder="true" applyAlignment="true" applyProtection="false">
      <alignment horizontal="center" vertical="center" textRotation="0" wrapText="true" indent="0" shrinkToFit="false"/>
      <protection locked="true" hidden="false"/>
    </xf>
    <xf numFmtId="173" fontId="0" fillId="0" borderId="11" xfId="0" applyFont="true" applyBorder="true" applyAlignment="true" applyProtection="false">
      <alignment horizontal="center" vertical="center" textRotation="0" wrapText="true" indent="0" shrinkToFit="false"/>
      <protection locked="true" hidden="false"/>
    </xf>
    <xf numFmtId="175" fontId="0" fillId="0" borderId="11" xfId="0" applyFont="true" applyBorder="true" applyAlignment="true" applyProtection="false">
      <alignment horizontal="general" vertical="top" textRotation="0" wrapText="true" indent="0" shrinkToFit="false"/>
      <protection locked="true" hidden="false"/>
    </xf>
    <xf numFmtId="164" fontId="45" fillId="0" borderId="10" xfId="0" applyFont="true" applyBorder="true" applyAlignment="true" applyProtection="false">
      <alignment horizontal="general" vertical="center" textRotation="0" wrapText="true" indent="0" shrinkToFit="false"/>
      <protection locked="true" hidden="false"/>
    </xf>
    <xf numFmtId="164" fontId="28" fillId="0" borderId="11" xfId="0" applyFont="true" applyBorder="true" applyAlignment="true" applyProtection="false">
      <alignment horizontal="general" vertical="center" textRotation="0" wrapText="true" indent="0" shrinkToFit="false"/>
      <protection locked="true" hidden="false"/>
    </xf>
    <xf numFmtId="164" fontId="0" fillId="0" borderId="9" xfId="0" applyFont="true" applyBorder="true" applyAlignment="true" applyProtection="false">
      <alignment horizontal="general" vertical="top" textRotation="0" wrapText="true" indent="0" shrinkToFit="false"/>
      <protection locked="true" hidden="false"/>
    </xf>
    <xf numFmtId="164" fontId="24" fillId="0" borderId="0" xfId="0" applyFont="true" applyBorder="false" applyAlignment="true" applyProtection="false">
      <alignment horizontal="general" vertical="center" textRotation="0" wrapText="true" indent="0" shrinkToFit="false"/>
      <protection locked="true" hidden="false"/>
    </xf>
    <xf numFmtId="164" fontId="24" fillId="0" borderId="9" xfId="0" applyFont="true" applyBorder="true" applyAlignment="true" applyProtection="false">
      <alignment horizontal="general" vertical="center" textRotation="0" wrapText="true" indent="0" shrinkToFit="false"/>
      <protection locked="true" hidden="false"/>
    </xf>
    <xf numFmtId="168" fontId="28" fillId="0" borderId="11" xfId="0" applyFont="true" applyBorder="true" applyAlignment="true" applyProtection="false">
      <alignment horizontal="general" vertical="top" textRotation="0" wrapText="true" indent="0" shrinkToFit="false"/>
      <protection locked="true" hidden="false"/>
    </xf>
    <xf numFmtId="164" fontId="28" fillId="0" borderId="10" xfId="0" applyFont="true" applyBorder="true" applyAlignment="true" applyProtection="false">
      <alignment horizontal="general" vertical="center" textRotation="0" wrapText="true" indent="0" shrinkToFit="false"/>
      <protection locked="true" hidden="false"/>
    </xf>
    <xf numFmtId="164" fontId="24" fillId="0" borderId="11" xfId="0" applyFont="true" applyBorder="true" applyAlignment="true" applyProtection="false">
      <alignment horizontal="general" vertical="center" textRotation="0" wrapText="true" indent="0" shrinkToFit="false"/>
      <protection locked="true" hidden="false"/>
    </xf>
    <xf numFmtId="164" fontId="60" fillId="0" borderId="11" xfId="0" applyFont="true" applyBorder="true" applyAlignment="true" applyProtection="false">
      <alignment horizontal="center" vertical="center" textRotation="0" wrapText="true" indent="0" shrinkToFit="false"/>
      <protection locked="true" hidden="false"/>
    </xf>
    <xf numFmtId="164" fontId="45" fillId="0" borderId="11" xfId="0" applyFont="true" applyBorder="true" applyAlignment="true" applyProtection="false">
      <alignment horizontal="center" vertical="center" textRotation="0" wrapText="true" indent="0" shrinkToFit="false"/>
      <protection locked="true" hidden="false"/>
    </xf>
    <xf numFmtId="169" fontId="20" fillId="0" borderId="11" xfId="0" applyFont="true" applyBorder="true" applyAlignment="true" applyProtection="false">
      <alignment horizontal="center" vertical="center" textRotation="0" wrapText="true" indent="0" shrinkToFit="false"/>
      <protection locked="true" hidden="false"/>
    </xf>
    <xf numFmtId="164" fontId="61" fillId="0" borderId="11" xfId="0" applyFont="true" applyBorder="true" applyAlignment="true" applyProtection="false">
      <alignment horizontal="center" vertical="center" textRotation="0" wrapText="true" indent="0" shrinkToFit="false"/>
      <protection locked="true" hidden="false"/>
    </xf>
    <xf numFmtId="164" fontId="38" fillId="0" borderId="11" xfId="0" applyFont="true" applyBorder="true" applyAlignment="true" applyProtection="false">
      <alignment horizontal="general" vertical="center" textRotation="0" wrapText="true" indent="0" shrinkToFit="false"/>
      <protection locked="true" hidden="false"/>
    </xf>
    <xf numFmtId="173" fontId="0" fillId="0" borderId="11" xfId="0" applyFont="true" applyBorder="true" applyAlignment="true" applyProtection="false">
      <alignment horizontal="right" vertical="center" textRotation="0" wrapText="true" indent="0" shrinkToFit="false"/>
      <protection locked="true" hidden="false"/>
    </xf>
    <xf numFmtId="164" fontId="0" fillId="0" borderId="11" xfId="0" applyFont="true" applyBorder="true" applyAlignment="true" applyProtection="false">
      <alignment horizontal="center" vertical="center" textRotation="0" wrapText="true" indent="0" shrinkToFit="false"/>
      <protection locked="true" hidden="false"/>
    </xf>
    <xf numFmtId="164" fontId="0" fillId="0" borderId="12" xfId="0" applyFont="true" applyBorder="true" applyAlignment="true" applyProtection="false">
      <alignment horizontal="general" vertical="center" textRotation="0" wrapText="false" indent="0" shrinkToFit="false"/>
      <protection locked="true" hidden="false"/>
    </xf>
    <xf numFmtId="165" fontId="0" fillId="0" borderId="12" xfId="0" applyFont="true" applyBorder="true" applyAlignment="false" applyProtection="false">
      <alignment horizontal="general" vertical="bottom" textRotation="0" wrapText="false" indent="0" shrinkToFit="false"/>
      <protection locked="true" hidden="false"/>
    </xf>
    <xf numFmtId="165" fontId="0" fillId="0" borderId="11" xfId="0" applyFont="true" applyBorder="true" applyAlignment="true" applyProtection="false">
      <alignment horizontal="center" vertical="center" textRotation="0" wrapText="true" indent="0" shrinkToFit="false"/>
      <protection locked="true" hidden="false"/>
    </xf>
    <xf numFmtId="172" fontId="0" fillId="0" borderId="11" xfId="0" applyFont="true" applyBorder="true" applyAlignment="true" applyProtection="false">
      <alignment horizontal="general" vertical="top" textRotation="0" wrapText="true" indent="0" shrinkToFit="false"/>
      <protection locked="true" hidden="false"/>
    </xf>
    <xf numFmtId="164" fontId="0" fillId="0" borderId="0" xfId="21" applyFont="true" applyBorder="false" applyAlignment="true" applyProtection="false">
      <alignment horizontal="center" vertical="center" textRotation="0" wrapText="false" indent="0" shrinkToFit="false"/>
      <protection locked="true" hidden="false"/>
    </xf>
    <xf numFmtId="164" fontId="0" fillId="0" borderId="42" xfId="21" applyFont="true" applyBorder="true" applyAlignment="true" applyProtection="false">
      <alignment horizontal="general" vertical="center" textRotation="0" wrapText="true" indent="0" shrinkToFit="false"/>
      <protection locked="true" hidden="false"/>
    </xf>
    <xf numFmtId="164" fontId="63" fillId="18" borderId="43" xfId="21" applyFont="true" applyBorder="true" applyAlignment="true" applyProtection="false">
      <alignment horizontal="general" vertical="center" textRotation="0" wrapText="false" indent="0" shrinkToFit="false"/>
      <protection locked="true" hidden="false"/>
    </xf>
    <xf numFmtId="164" fontId="63" fillId="18" borderId="44" xfId="21" applyFont="true" applyBorder="true" applyAlignment="true" applyProtection="false">
      <alignment horizontal="general" vertical="center" textRotation="0" wrapText="false" indent="0" shrinkToFit="false"/>
      <protection locked="true" hidden="false"/>
    </xf>
    <xf numFmtId="164" fontId="63" fillId="18" borderId="44" xfId="21" applyFont="true" applyBorder="true" applyAlignment="true" applyProtection="false">
      <alignment horizontal="general" vertical="center" textRotation="0" wrapText="true" indent="0" shrinkToFit="false"/>
      <protection locked="true" hidden="false"/>
    </xf>
    <xf numFmtId="173" fontId="63" fillId="18" borderId="44" xfId="21" applyFont="true" applyBorder="true" applyAlignment="true" applyProtection="false">
      <alignment horizontal="general" vertical="center" textRotation="0" wrapText="false" indent="0" shrinkToFit="false"/>
      <protection locked="true" hidden="false"/>
    </xf>
    <xf numFmtId="164" fontId="63" fillId="18" borderId="42" xfId="21" applyFont="true" applyBorder="true" applyAlignment="true" applyProtection="false">
      <alignment horizontal="general" vertical="center" textRotation="0" wrapText="true" indent="0" shrinkToFit="false"/>
      <protection locked="true" hidden="false"/>
    </xf>
    <xf numFmtId="164" fontId="63" fillId="18" borderId="45" xfId="21" applyFont="true" applyBorder="true" applyAlignment="true" applyProtection="false">
      <alignment horizontal="general" vertical="center" textRotation="0" wrapText="false" indent="0" shrinkToFit="false"/>
      <protection locked="true" hidden="false"/>
    </xf>
    <xf numFmtId="164" fontId="63" fillId="0" borderId="46" xfId="21" applyFont="true" applyBorder="true" applyAlignment="true" applyProtection="false">
      <alignment horizontal="left" vertical="center" textRotation="0" wrapText="false" indent="0" shrinkToFit="false"/>
      <protection locked="true" hidden="false"/>
    </xf>
    <xf numFmtId="164" fontId="63" fillId="0" borderId="42" xfId="21" applyFont="true" applyBorder="true" applyAlignment="true" applyProtection="false">
      <alignment horizontal="left" vertical="center" textRotation="0" wrapText="false" indent="0" shrinkToFit="false"/>
      <protection locked="true" hidden="false"/>
    </xf>
    <xf numFmtId="164" fontId="63" fillId="0" borderId="0" xfId="21" applyFont="true" applyBorder="true" applyAlignment="true" applyProtection="false">
      <alignment horizontal="left" vertical="center" textRotation="0" wrapText="false" indent="0" shrinkToFit="false"/>
      <protection locked="true" hidden="false"/>
    </xf>
    <xf numFmtId="164" fontId="63" fillId="0" borderId="0" xfId="21" applyFont="true" applyBorder="true" applyAlignment="true" applyProtection="false">
      <alignment horizontal="left" vertical="center" textRotation="0" wrapText="true" indent="0" shrinkToFit="false"/>
      <protection locked="true" hidden="false"/>
    </xf>
    <xf numFmtId="173" fontId="63" fillId="0" borderId="0" xfId="21" applyFont="true" applyBorder="true" applyAlignment="true" applyProtection="false">
      <alignment horizontal="left" vertical="center" textRotation="0" wrapText="false" indent="0" shrinkToFit="false"/>
      <protection locked="true" hidden="false"/>
    </xf>
    <xf numFmtId="164" fontId="64" fillId="18" borderId="47" xfId="21" applyFont="true" applyBorder="true" applyAlignment="true" applyProtection="false">
      <alignment horizontal="center" vertical="center" textRotation="0" wrapText="false" indent="0" shrinkToFit="false"/>
      <protection locked="true" hidden="false"/>
    </xf>
    <xf numFmtId="164" fontId="64" fillId="0" borderId="42" xfId="21" applyFont="true" applyBorder="true" applyAlignment="true" applyProtection="false">
      <alignment horizontal="center" vertical="center" textRotation="0" wrapText="false" indent="0" shrinkToFit="false"/>
      <protection locked="true" hidden="false"/>
    </xf>
    <xf numFmtId="164" fontId="64" fillId="0" borderId="48" xfId="21" applyFont="true" applyBorder="true" applyAlignment="true" applyProtection="false">
      <alignment horizontal="center" vertical="center" textRotation="0" wrapText="false" indent="0" shrinkToFit="false"/>
      <protection locked="true" hidden="false"/>
    </xf>
    <xf numFmtId="164" fontId="35" fillId="9" borderId="11" xfId="21" applyFont="true" applyBorder="true" applyAlignment="true" applyProtection="false">
      <alignment horizontal="center" vertical="center" textRotation="0" wrapText="false" indent="0" shrinkToFit="false"/>
      <protection locked="true" hidden="false"/>
    </xf>
    <xf numFmtId="164" fontId="24" fillId="9" borderId="11" xfId="21" applyFont="true" applyBorder="true" applyAlignment="true" applyProtection="false">
      <alignment horizontal="center" vertical="center" textRotation="0" wrapText="false" indent="0" shrinkToFit="false"/>
      <protection locked="true" hidden="false"/>
    </xf>
    <xf numFmtId="164" fontId="24" fillId="9" borderId="11" xfId="21" applyFont="true" applyBorder="true" applyAlignment="true" applyProtection="false">
      <alignment horizontal="center" vertical="center" textRotation="0" wrapText="true" indent="0" shrinkToFit="false"/>
      <protection locked="true" hidden="false"/>
    </xf>
    <xf numFmtId="173" fontId="24" fillId="9" borderId="11" xfId="21" applyFont="true" applyBorder="true" applyAlignment="true" applyProtection="false">
      <alignment horizontal="center" vertical="center" textRotation="0" wrapText="false" indent="0" shrinkToFit="false"/>
      <protection locked="true" hidden="false"/>
    </xf>
    <xf numFmtId="164" fontId="34" fillId="9" borderId="11" xfId="21" applyFont="true" applyBorder="true" applyAlignment="true" applyProtection="false">
      <alignment horizontal="center" vertical="center" textRotation="0" wrapText="true" indent="0" shrinkToFit="false"/>
      <protection locked="true" hidden="false"/>
    </xf>
    <xf numFmtId="164" fontId="35" fillId="0" borderId="0" xfId="21" applyFont="true" applyBorder="true" applyAlignment="true" applyProtection="false">
      <alignment horizontal="center" vertical="center" textRotation="0" wrapText="false" indent="0" shrinkToFit="false"/>
      <protection locked="true" hidden="false"/>
    </xf>
    <xf numFmtId="173" fontId="0" fillId="9" borderId="11" xfId="21" applyFont="true" applyBorder="true" applyAlignment="true" applyProtection="false">
      <alignment horizontal="center" vertical="center" textRotation="0" wrapText="false" indent="0" shrinkToFit="false"/>
      <protection locked="true" hidden="false"/>
    </xf>
    <xf numFmtId="174" fontId="34" fillId="9" borderId="11" xfId="21" applyFont="true" applyBorder="true" applyAlignment="true" applyProtection="false">
      <alignment horizontal="center" vertical="center" textRotation="0" wrapText="true" indent="0" shrinkToFit="false"/>
      <protection locked="true" hidden="false"/>
    </xf>
    <xf numFmtId="164" fontId="43" fillId="0" borderId="49" xfId="0" applyFont="true" applyBorder="true" applyAlignment="true" applyProtection="false">
      <alignment horizontal="center" vertical="center" textRotation="0" wrapText="true" indent="0" shrinkToFit="false"/>
      <protection locked="true" hidden="false"/>
    </xf>
    <xf numFmtId="173" fontId="0" fillId="0" borderId="11" xfId="21" applyFont="true" applyBorder="true" applyAlignment="true" applyProtection="false">
      <alignment horizontal="general" vertical="center" textRotation="0" wrapText="false" indent="0" shrinkToFit="false"/>
      <protection locked="true" hidden="false"/>
    </xf>
    <xf numFmtId="164" fontId="61" fillId="0" borderId="9" xfId="0" applyFont="true" applyBorder="true" applyAlignment="true" applyProtection="false">
      <alignment horizontal="general" vertical="center" textRotation="0" wrapText="true" indent="0" shrinkToFit="false"/>
      <protection locked="true" hidden="false"/>
    </xf>
    <xf numFmtId="164" fontId="52" fillId="0" borderId="11" xfId="0" applyFont="true" applyBorder="true" applyAlignment="true" applyProtection="false">
      <alignment horizontal="general" vertical="center" textRotation="0" wrapText="true" indent="0" shrinkToFit="false"/>
      <protection locked="true" hidden="false"/>
    </xf>
    <xf numFmtId="164" fontId="0" fillId="0" borderId="10" xfId="21" applyFont="true" applyBorder="true" applyAlignment="true" applyProtection="false">
      <alignment horizontal="center" vertical="center" textRotation="0" wrapText="false" indent="0" shrinkToFit="false"/>
      <protection locked="true" hidden="false"/>
    </xf>
    <xf numFmtId="164" fontId="0" fillId="33" borderId="0" xfId="21" applyFont="true" applyBorder="false" applyAlignment="true" applyProtection="false">
      <alignment horizontal="general" vertical="center" textRotation="0" wrapText="true" indent="0" shrinkToFit="false"/>
      <protection locked="true" hidden="false"/>
    </xf>
    <xf numFmtId="173" fontId="0" fillId="33" borderId="0" xfId="21" applyFont="true" applyBorder="false" applyAlignment="true" applyProtection="false">
      <alignment horizontal="general" vertical="center" textRotation="0" wrapText="false" indent="0" shrinkToFit="false"/>
      <protection locked="true" hidden="false"/>
    </xf>
    <xf numFmtId="164" fontId="0" fillId="33" borderId="0" xfId="21" applyFont="true" applyBorder="true" applyAlignment="true" applyProtection="false">
      <alignment horizontal="general" vertical="center" textRotation="0" wrapText="true" indent="0" shrinkToFit="false"/>
      <protection locked="true" hidden="false"/>
    </xf>
    <xf numFmtId="164" fontId="0" fillId="33" borderId="0" xfId="21" applyFont="true" applyBorder="false" applyAlignment="false" applyProtection="false">
      <alignment horizontal="general" vertical="bottom" textRotation="0" wrapText="false" indent="0" shrinkToFit="false"/>
      <protection locked="true" hidden="false"/>
    </xf>
    <xf numFmtId="164" fontId="58" fillId="33" borderId="0" xfId="21" applyFont="true" applyBorder="true" applyAlignment="true" applyProtection="false">
      <alignment horizontal="center" vertical="center" textRotation="0" wrapText="false" indent="0" shrinkToFit="false"/>
      <protection locked="true" hidden="false"/>
    </xf>
    <xf numFmtId="164" fontId="21" fillId="33" borderId="0" xfId="21" applyFont="true" applyBorder="false" applyAlignment="false" applyProtection="false">
      <alignment horizontal="general" vertical="bottom" textRotation="0" wrapText="false" indent="0" shrinkToFit="false"/>
      <protection locked="true" hidden="false"/>
    </xf>
    <xf numFmtId="164" fontId="21" fillId="0" borderId="0" xfId="21" applyFont="true" applyBorder="false" applyAlignment="false" applyProtection="false">
      <alignment horizontal="general" vertical="bottom" textRotation="0" wrapText="false" indent="0" shrinkToFit="false"/>
      <protection locked="true" hidden="false"/>
    </xf>
    <xf numFmtId="164" fontId="0" fillId="33" borderId="0" xfId="21" applyFont="true" applyBorder="true" applyAlignment="false" applyProtection="false">
      <alignment horizontal="general" vertical="bottom" textRotation="0" wrapText="false" indent="0" shrinkToFit="false"/>
      <protection locked="true" hidden="false"/>
    </xf>
    <xf numFmtId="164" fontId="63" fillId="0" borderId="50" xfId="21" applyFont="true" applyBorder="true" applyAlignment="true" applyProtection="false">
      <alignment horizontal="center" vertical="bottom" textRotation="0" wrapText="false" indent="0" shrinkToFit="false"/>
      <protection locked="true" hidden="false"/>
    </xf>
    <xf numFmtId="164" fontId="0" fillId="0" borderId="0" xfId="21" applyFont="true" applyBorder="true" applyAlignment="false" applyProtection="false">
      <alignment horizontal="general" vertical="bottom" textRotation="0" wrapText="false" indent="0" shrinkToFit="false"/>
      <protection locked="true" hidden="false"/>
    </xf>
    <xf numFmtId="164" fontId="15" fillId="33" borderId="0" xfId="21" applyFont="true" applyBorder="true" applyAlignment="true" applyProtection="false">
      <alignment horizontal="center" vertical="center" textRotation="0" wrapText="false" indent="0" shrinkToFit="false"/>
      <protection locked="true" hidden="false"/>
    </xf>
    <xf numFmtId="164" fontId="19" fillId="0" borderId="32" xfId="21" applyFont="true" applyBorder="true" applyAlignment="true" applyProtection="false">
      <alignment horizontal="left" vertical="center" textRotation="0" wrapText="true" indent="0" shrinkToFit="false"/>
      <protection locked="true" hidden="false"/>
    </xf>
    <xf numFmtId="164" fontId="24" fillId="0" borderId="32" xfId="21" applyFont="true" applyBorder="true" applyAlignment="true" applyProtection="false">
      <alignment horizontal="center" vertical="center" textRotation="0" wrapText="false" indent="0" shrinkToFit="false"/>
      <protection locked="true" hidden="false"/>
    </xf>
    <xf numFmtId="164" fontId="0" fillId="0" borderId="0" xfId="21" applyFont="true" applyBorder="true" applyAlignment="true" applyProtection="false">
      <alignment horizontal="left" vertical="center" textRotation="0" wrapText="false" indent="0" shrinkToFit="false"/>
      <protection locked="true" hidden="false"/>
    </xf>
    <xf numFmtId="164" fontId="27" fillId="0" borderId="0" xfId="21" applyFont="true" applyBorder="true" applyAlignment="true" applyProtection="false">
      <alignment horizontal="general" vertical="bottom" textRotation="0" wrapText="false" indent="0" shrinkToFit="false"/>
      <protection locked="true" hidden="false"/>
    </xf>
    <xf numFmtId="164" fontId="24" fillId="0" borderId="0" xfId="21" applyFont="true" applyBorder="true" applyAlignment="true" applyProtection="false">
      <alignment horizontal="general" vertical="center" textRotation="0" wrapText="false" indent="0" shrinkToFit="false"/>
      <protection locked="true" hidden="false"/>
    </xf>
    <xf numFmtId="164" fontId="38" fillId="0" borderId="0" xfId="21" applyFont="true" applyBorder="true" applyAlignment="true" applyProtection="false">
      <alignment horizontal="center" vertical="bottom" textRotation="0" wrapText="false" indent="0" shrinkToFit="false"/>
      <protection locked="true" hidden="false"/>
    </xf>
    <xf numFmtId="164" fontId="37" fillId="33" borderId="33" xfId="21" applyFont="true" applyBorder="true" applyAlignment="true" applyProtection="false">
      <alignment horizontal="center" vertical="center" textRotation="0" wrapText="true" indent="0" shrinkToFit="false"/>
      <protection locked="true" hidden="false"/>
    </xf>
    <xf numFmtId="164" fontId="27" fillId="0" borderId="0" xfId="21" applyFont="true" applyBorder="true" applyAlignment="true" applyProtection="false">
      <alignment horizontal="center" vertical="bottom" textRotation="0" wrapText="true" indent="0" shrinkToFit="false"/>
      <protection locked="true" hidden="false"/>
    </xf>
    <xf numFmtId="164" fontId="15" fillId="34" borderId="34" xfId="21" applyFont="true" applyBorder="true" applyAlignment="true" applyProtection="false">
      <alignment horizontal="center" vertical="center" textRotation="0" wrapText="false" indent="0" shrinkToFit="false"/>
      <protection locked="true" hidden="false"/>
    </xf>
    <xf numFmtId="164" fontId="15" fillId="34" borderId="35" xfId="21" applyFont="true" applyBorder="true" applyAlignment="true" applyProtection="false">
      <alignment horizontal="center" vertical="center" textRotation="0" wrapText="true" indent="0" shrinkToFit="false"/>
      <protection locked="true" hidden="false"/>
    </xf>
    <xf numFmtId="164" fontId="15" fillId="34" borderId="35" xfId="21" applyFont="true" applyBorder="true" applyAlignment="true" applyProtection="false">
      <alignment horizontal="center" vertical="center" textRotation="0" wrapText="false" indent="0" shrinkToFit="false"/>
      <protection locked="true" hidden="false"/>
    </xf>
    <xf numFmtId="164" fontId="15" fillId="34" borderId="36" xfId="21" applyFont="true" applyBorder="true" applyAlignment="true" applyProtection="false">
      <alignment horizontal="center" vertical="center" textRotation="0" wrapText="false" indent="0" shrinkToFit="false"/>
      <protection locked="true" hidden="false"/>
    </xf>
    <xf numFmtId="164" fontId="15" fillId="0" borderId="0" xfId="21" applyFont="true" applyBorder="true" applyAlignment="true" applyProtection="false">
      <alignment horizontal="center" vertical="center" textRotation="0" wrapText="false" indent="0" shrinkToFit="false"/>
      <protection locked="true" hidden="false"/>
    </xf>
    <xf numFmtId="164" fontId="21" fillId="5" borderId="51" xfId="21" applyFont="true" applyBorder="true" applyAlignment="true" applyProtection="false">
      <alignment horizontal="left" vertical="center" textRotation="0" wrapText="false" indent="0" shrinkToFit="false"/>
      <protection locked="true" hidden="false"/>
    </xf>
    <xf numFmtId="164" fontId="34" fillId="0" borderId="52" xfId="21" applyFont="true" applyBorder="true" applyAlignment="true" applyProtection="false">
      <alignment horizontal="center" vertical="center" textRotation="0" wrapText="false" indent="0" shrinkToFit="false"/>
      <protection locked="true" hidden="false"/>
    </xf>
    <xf numFmtId="171" fontId="34" fillId="0" borderId="53" xfId="21" applyFont="true" applyBorder="true" applyAlignment="true" applyProtection="true">
      <alignment horizontal="center" vertical="center" textRotation="0" wrapText="false" indent="0" shrinkToFit="false"/>
      <protection locked="true" hidden="false"/>
    </xf>
    <xf numFmtId="164" fontId="34" fillId="0" borderId="32" xfId="21" applyFont="true" applyBorder="true" applyAlignment="true" applyProtection="false">
      <alignment horizontal="center" vertical="center" textRotation="0" wrapText="false" indent="0" shrinkToFit="false"/>
      <protection locked="true" hidden="false"/>
    </xf>
    <xf numFmtId="171" fontId="34" fillId="0" borderId="54" xfId="21" applyFont="true" applyBorder="true" applyAlignment="true" applyProtection="true">
      <alignment horizontal="center" vertical="center" textRotation="0" wrapText="false" indent="0" shrinkToFit="false"/>
      <protection locked="true" hidden="false"/>
    </xf>
    <xf numFmtId="171" fontId="24" fillId="0" borderId="0" xfId="21" applyFont="true" applyBorder="true" applyAlignment="true" applyProtection="true">
      <alignment horizontal="center" vertical="bottom" textRotation="0" wrapText="false" indent="0" shrinkToFit="false"/>
      <protection locked="true" hidden="false"/>
    </xf>
    <xf numFmtId="164" fontId="0" fillId="10" borderId="55" xfId="21" applyFont="true" applyBorder="true" applyAlignment="true" applyProtection="false">
      <alignment horizontal="left" vertical="center" textRotation="0" wrapText="false" indent="0" shrinkToFit="false"/>
      <protection locked="true" hidden="false"/>
    </xf>
    <xf numFmtId="164" fontId="34" fillId="0" borderId="56" xfId="21" applyFont="true" applyBorder="true" applyAlignment="true" applyProtection="false">
      <alignment horizontal="center" vertical="center" textRotation="0" wrapText="false" indent="0" shrinkToFit="false"/>
      <protection locked="true" hidden="false"/>
    </xf>
    <xf numFmtId="171" fontId="34" fillId="0" borderId="57" xfId="21" applyFont="true" applyBorder="true" applyAlignment="true" applyProtection="true">
      <alignment horizontal="center" vertical="center" textRotation="0" wrapText="false" indent="0" shrinkToFit="false"/>
      <protection locked="true" hidden="false"/>
    </xf>
    <xf numFmtId="164" fontId="34" fillId="0" borderId="10" xfId="21" applyFont="true" applyBorder="true" applyAlignment="true" applyProtection="false">
      <alignment horizontal="center" vertical="center" textRotation="0" wrapText="false" indent="0" shrinkToFit="false"/>
      <protection locked="true" hidden="false"/>
    </xf>
    <xf numFmtId="164" fontId="0" fillId="11" borderId="55" xfId="21" applyFont="true" applyBorder="true" applyAlignment="true" applyProtection="false">
      <alignment horizontal="left" vertical="center" textRotation="0" wrapText="false" indent="0" shrinkToFit="false"/>
      <protection locked="true" hidden="false"/>
    </xf>
    <xf numFmtId="164" fontId="0" fillId="12" borderId="55" xfId="21" applyFont="true" applyBorder="true" applyAlignment="true" applyProtection="false">
      <alignment horizontal="left" vertical="center" textRotation="0" wrapText="false" indent="0" shrinkToFit="false"/>
      <protection locked="true" hidden="false"/>
    </xf>
    <xf numFmtId="164" fontId="0" fillId="17" borderId="55" xfId="21" applyFont="true" applyBorder="true" applyAlignment="true" applyProtection="false">
      <alignment horizontal="left" vertical="center" textRotation="0" wrapText="false" indent="0" shrinkToFit="false"/>
      <protection locked="true" hidden="false"/>
    </xf>
    <xf numFmtId="164" fontId="0" fillId="14" borderId="55" xfId="21" applyFont="true" applyBorder="true" applyAlignment="true" applyProtection="false">
      <alignment horizontal="left" vertical="center" textRotation="0" wrapText="false" indent="0" shrinkToFit="false"/>
      <protection locked="true" hidden="false"/>
    </xf>
    <xf numFmtId="164" fontId="0" fillId="18" borderId="58" xfId="21" applyFont="true" applyBorder="true" applyAlignment="true" applyProtection="false">
      <alignment horizontal="left" vertical="center" textRotation="0" wrapText="false" indent="0" shrinkToFit="false"/>
      <protection locked="true" hidden="false"/>
    </xf>
    <xf numFmtId="164" fontId="34" fillId="0" borderId="59" xfId="21" applyFont="true" applyBorder="true" applyAlignment="true" applyProtection="false">
      <alignment horizontal="center" vertical="center" textRotation="0" wrapText="false" indent="0" shrinkToFit="false"/>
      <protection locked="true" hidden="false"/>
    </xf>
    <xf numFmtId="171" fontId="34" fillId="0" borderId="60" xfId="21" applyFont="true" applyBorder="true" applyAlignment="true" applyProtection="true">
      <alignment horizontal="center" vertical="center" textRotation="0" wrapText="false" indent="0" shrinkToFit="false"/>
      <protection locked="true" hidden="false"/>
    </xf>
    <xf numFmtId="164" fontId="34" fillId="0" borderId="61" xfId="21" applyFont="true" applyBorder="true" applyAlignment="true" applyProtection="false">
      <alignment horizontal="center" vertical="center" textRotation="0" wrapText="false" indent="0" shrinkToFit="false"/>
      <protection locked="true" hidden="false"/>
    </xf>
    <xf numFmtId="171" fontId="34" fillId="0" borderId="62" xfId="21" applyFont="true" applyBorder="true" applyAlignment="true" applyProtection="true">
      <alignment horizontal="center" vertical="center" textRotation="0" wrapText="false" indent="0" shrinkToFit="false"/>
      <protection locked="true" hidden="false"/>
    </xf>
    <xf numFmtId="164" fontId="15" fillId="21" borderId="43" xfId="21" applyFont="true" applyBorder="true" applyAlignment="true" applyProtection="false">
      <alignment horizontal="left" vertical="center" textRotation="0" wrapText="true" indent="0" shrinkToFit="false"/>
      <protection locked="true" hidden="false"/>
    </xf>
    <xf numFmtId="164" fontId="28" fillId="0" borderId="34" xfId="21" applyFont="true" applyBorder="true" applyAlignment="true" applyProtection="false">
      <alignment horizontal="center" vertical="center" textRotation="0" wrapText="false" indent="0" shrinkToFit="false"/>
      <protection locked="true" hidden="false"/>
    </xf>
    <xf numFmtId="171" fontId="28" fillId="0" borderId="36" xfId="21" applyFont="true" applyBorder="true" applyAlignment="true" applyProtection="false">
      <alignment horizontal="center" vertical="center" textRotation="0" wrapText="false" indent="0" shrinkToFit="false"/>
      <protection locked="true" hidden="false"/>
    </xf>
    <xf numFmtId="164" fontId="28" fillId="0" borderId="63" xfId="21" applyFont="true" applyBorder="true" applyAlignment="true" applyProtection="false">
      <alignment horizontal="center" vertical="center" textRotation="0" wrapText="false" indent="0" shrinkToFit="false"/>
      <protection locked="true" hidden="false"/>
    </xf>
    <xf numFmtId="164" fontId="21" fillId="5" borderId="64" xfId="21" applyFont="true" applyBorder="true" applyAlignment="true" applyProtection="false">
      <alignment horizontal="left" vertical="center" textRotation="0" wrapText="false" indent="0" shrinkToFit="false"/>
      <protection locked="true" hidden="false"/>
    </xf>
    <xf numFmtId="164" fontId="28" fillId="0" borderId="33" xfId="21" applyFont="true" applyBorder="true" applyAlignment="true" applyProtection="false">
      <alignment horizontal="center" vertical="center" textRotation="0" wrapText="false" indent="0" shrinkToFit="false"/>
      <protection locked="true" hidden="false"/>
    </xf>
    <xf numFmtId="171" fontId="0" fillId="0" borderId="0" xfId="21" applyFont="true" applyBorder="true" applyAlignment="true" applyProtection="false">
      <alignment horizontal="center" vertical="bottom" textRotation="0" wrapText="false" indent="0" shrinkToFit="false"/>
      <protection locked="true" hidden="false"/>
    </xf>
    <xf numFmtId="164" fontId="21" fillId="5" borderId="65" xfId="21" applyFont="true" applyBorder="true" applyAlignment="true" applyProtection="false">
      <alignment horizontal="left" vertical="center" textRotation="0" wrapText="false" indent="0" shrinkToFit="false"/>
      <protection locked="true" hidden="false"/>
    </xf>
    <xf numFmtId="164" fontId="24" fillId="0" borderId="0" xfId="21" applyFont="true" applyBorder="false" applyAlignment="true" applyProtection="false">
      <alignment horizontal="general" vertical="center" textRotation="0" wrapText="false" indent="0" shrinkToFit="false"/>
      <protection locked="true" hidden="false"/>
    </xf>
    <xf numFmtId="164" fontId="65" fillId="0" borderId="0" xfId="21" applyFont="true" applyBorder="false" applyAlignment="true" applyProtection="false">
      <alignment horizontal="left" vertical="center" textRotation="0" wrapText="false" indent="0" shrinkToFit="false"/>
      <protection locked="true" hidden="false"/>
    </xf>
    <xf numFmtId="164" fontId="15" fillId="21" borderId="43" xfId="21" applyFont="true" applyBorder="true" applyAlignment="true" applyProtection="false">
      <alignment horizontal="center" vertical="center" textRotation="0" wrapText="true" indent="0" shrinkToFit="false"/>
      <protection locked="true" hidden="false"/>
    </xf>
    <xf numFmtId="164" fontId="20" fillId="0" borderId="33" xfId="21" applyFont="true" applyBorder="true" applyAlignment="true" applyProtection="false">
      <alignment horizontal="center" vertical="center" textRotation="0" wrapText="false" indent="0" shrinkToFit="false"/>
      <protection locked="true" hidden="false"/>
    </xf>
    <xf numFmtId="164" fontId="15" fillId="21" borderId="33" xfId="21" applyFont="true" applyBorder="true" applyAlignment="true" applyProtection="false">
      <alignment horizontal="center" vertical="center" textRotation="0" wrapText="true" indent="0" shrinkToFit="false"/>
      <protection locked="true" hidden="false"/>
    </xf>
    <xf numFmtId="164" fontId="15" fillId="21" borderId="44" xfId="21" applyFont="true" applyBorder="true" applyAlignment="true" applyProtection="false">
      <alignment horizontal="center" vertical="center" textRotation="0" wrapText="true" indent="0" shrinkToFit="false"/>
      <protection locked="true" hidden="false"/>
    </xf>
    <xf numFmtId="164" fontId="0" fillId="5" borderId="44" xfId="21" applyFont="true" applyBorder="true" applyAlignment="false" applyProtection="false">
      <alignment horizontal="general" vertical="bottom" textRotation="0" wrapText="false" indent="0" shrinkToFit="false"/>
      <protection locked="true" hidden="false"/>
    </xf>
    <xf numFmtId="164" fontId="0" fillId="10" borderId="44" xfId="21" applyFont="true" applyBorder="true" applyAlignment="false" applyProtection="false">
      <alignment horizontal="general" vertical="bottom" textRotation="0" wrapText="false" indent="0" shrinkToFit="false"/>
      <protection locked="true" hidden="false"/>
    </xf>
    <xf numFmtId="164" fontId="0" fillId="11" borderId="44" xfId="21" applyFont="true" applyBorder="true" applyAlignment="false" applyProtection="false">
      <alignment horizontal="general" vertical="bottom" textRotation="0" wrapText="false" indent="0" shrinkToFit="false"/>
      <protection locked="true" hidden="false"/>
    </xf>
    <xf numFmtId="164" fontId="0" fillId="12" borderId="44" xfId="21" applyFont="true" applyBorder="true" applyAlignment="false" applyProtection="false">
      <alignment horizontal="general" vertical="bottom" textRotation="0" wrapText="false" indent="0" shrinkToFit="false"/>
      <protection locked="true" hidden="false"/>
    </xf>
    <xf numFmtId="164" fontId="0" fillId="17" borderId="44" xfId="21" applyFont="true" applyBorder="true" applyAlignment="false" applyProtection="false">
      <alignment horizontal="general" vertical="bottom" textRotation="0" wrapText="false" indent="0" shrinkToFit="false"/>
      <protection locked="true" hidden="false"/>
    </xf>
    <xf numFmtId="164" fontId="0" fillId="14" borderId="45" xfId="21" applyFont="true" applyBorder="true" applyAlignment="false" applyProtection="false">
      <alignment horizontal="general" vertical="bottom" textRotation="0" wrapText="false" indent="0" shrinkToFit="false"/>
      <protection locked="true" hidden="false"/>
    </xf>
    <xf numFmtId="164" fontId="0" fillId="2" borderId="0" xfId="21" applyFont="true" applyBorder="false" applyAlignment="false" applyProtection="false">
      <alignment horizontal="general" vertical="bottom" textRotation="0" wrapText="false" indent="0" shrinkToFit="false"/>
      <protection locked="true" hidden="false"/>
    </xf>
    <xf numFmtId="164" fontId="0" fillId="23" borderId="66" xfId="21" applyFont="true" applyBorder="true" applyAlignment="true" applyProtection="false">
      <alignment horizontal="center" vertical="bottom" textRotation="0" wrapText="false" indent="0" shrinkToFit="false"/>
      <protection locked="true" hidden="false"/>
    </xf>
    <xf numFmtId="164" fontId="0" fillId="23" borderId="32" xfId="21" applyFont="true" applyBorder="true" applyAlignment="true" applyProtection="false">
      <alignment horizontal="center" vertical="bottom" textRotation="0" wrapText="false" indent="0" shrinkToFit="false"/>
      <protection locked="true" hidden="false"/>
    </xf>
    <xf numFmtId="164" fontId="0" fillId="23" borderId="12" xfId="21" applyFont="true" applyBorder="true" applyAlignment="true" applyProtection="false">
      <alignment horizontal="center" vertical="bottom" textRotation="0" wrapText="false" indent="0" shrinkToFit="false"/>
      <protection locked="true" hidden="false"/>
    </xf>
    <xf numFmtId="164" fontId="0" fillId="23" borderId="54" xfId="21" applyFont="true" applyBorder="true" applyAlignment="true" applyProtection="false">
      <alignment horizontal="center" vertical="bottom" textRotation="0" wrapText="false" indent="0" shrinkToFit="false"/>
      <protection locked="true" hidden="false"/>
    </xf>
    <xf numFmtId="164" fontId="0" fillId="23" borderId="67" xfId="21" applyFont="true" applyBorder="true" applyAlignment="true" applyProtection="false">
      <alignment horizontal="center" vertical="bottom" textRotation="0" wrapText="false" indent="0" shrinkToFit="false"/>
      <protection locked="true" hidden="false"/>
    </xf>
    <xf numFmtId="164" fontId="0" fillId="23" borderId="10" xfId="21" applyFont="true" applyBorder="true" applyAlignment="true" applyProtection="false">
      <alignment horizontal="center" vertical="bottom" textRotation="0" wrapText="false" indent="0" shrinkToFit="false"/>
      <protection locked="true" hidden="false"/>
    </xf>
    <xf numFmtId="164" fontId="0" fillId="23" borderId="11" xfId="21" applyFont="true" applyBorder="true" applyAlignment="true" applyProtection="false">
      <alignment horizontal="center" vertical="bottom" textRotation="0" wrapText="false" indent="0" shrinkToFit="false"/>
      <protection locked="true" hidden="false"/>
    </xf>
    <xf numFmtId="164" fontId="0" fillId="23" borderId="57" xfId="21"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17" borderId="0" xfId="0" applyFont="false" applyBorder="false" applyAlignment="false" applyProtection="false">
      <alignment horizontal="general" vertical="bottom" textRotation="0" wrapText="false" indent="0" shrinkToFit="false"/>
      <protection locked="true" hidden="false"/>
    </xf>
    <xf numFmtId="164" fontId="18" fillId="35" borderId="1" xfId="0" applyFont="true" applyBorder="true" applyAlignment="true" applyProtection="false">
      <alignment horizontal="left" vertical="bottom" textRotation="0" wrapText="false" indent="0" shrinkToFit="false"/>
      <protection locked="true" hidden="false"/>
    </xf>
    <xf numFmtId="164" fontId="0" fillId="35" borderId="1" xfId="0" applyFont="false" applyBorder="true" applyAlignment="false" applyProtection="false">
      <alignment horizontal="general" vertical="bottom" textRotation="0" wrapText="false" indent="0" shrinkToFit="false"/>
      <protection locked="true" hidden="false"/>
    </xf>
    <xf numFmtId="164" fontId="0" fillId="35" borderId="0" xfId="0" applyFont="false" applyBorder="false" applyAlignment="false" applyProtection="false">
      <alignment horizontal="general" vertical="bottom" textRotation="0" wrapText="false" indent="0" shrinkToFit="false"/>
      <protection locked="true" hidden="false"/>
    </xf>
    <xf numFmtId="164" fontId="0" fillId="35" borderId="0" xfId="0" applyFont="false" applyBorder="false" applyAlignment="true" applyProtection="false">
      <alignment horizontal="general" vertical="bottom" textRotation="0" wrapText="true" indent="0" shrinkToFit="false"/>
      <protection locked="true" hidden="false"/>
    </xf>
    <xf numFmtId="164" fontId="58" fillId="3" borderId="11" xfId="0" applyFont="true" applyBorder="true" applyAlignment="true" applyProtection="false">
      <alignment horizontal="general" vertical="center" textRotation="0" wrapText="false" indent="0" shrinkToFit="false"/>
      <protection locked="true" hidden="false"/>
    </xf>
    <xf numFmtId="164" fontId="15" fillId="3" borderId="11" xfId="0" applyFont="true" applyBorder="true" applyAlignment="true" applyProtection="false">
      <alignment horizontal="general" vertical="center" textRotation="0" wrapText="false" indent="0" shrinkToFit="false"/>
      <protection locked="true" hidden="false"/>
    </xf>
    <xf numFmtId="164" fontId="0" fillId="35" borderId="0" xfId="0" applyFont="false" applyBorder="false" applyAlignment="true" applyProtection="false">
      <alignment horizontal="general" vertical="center" textRotation="0" wrapText="false" indent="0" shrinkToFit="false"/>
      <protection locked="true" hidden="false"/>
    </xf>
    <xf numFmtId="176" fontId="0" fillId="4" borderId="2" xfId="0" applyFont="false" applyBorder="true" applyAlignment="true" applyProtection="false">
      <alignment horizontal="general" vertical="bottom" textRotation="0" wrapText="false" indent="0" shrinkToFit="false"/>
      <protection locked="true" hidden="false"/>
    </xf>
    <xf numFmtId="164" fontId="15" fillId="35" borderId="2" xfId="0" applyFont="true" applyBorder="true" applyAlignment="true" applyProtection="false">
      <alignment horizontal="general" vertical="center" textRotation="0" wrapText="false" indent="0" shrinkToFit="false"/>
      <protection locked="true" hidden="false"/>
    </xf>
    <xf numFmtId="164" fontId="15" fillId="35" borderId="3" xfId="0" applyFont="true" applyBorder="true" applyAlignment="true" applyProtection="false">
      <alignment horizontal="general" vertical="center" textRotation="0" wrapText="false" indent="0" shrinkToFit="false"/>
      <protection locked="true" hidden="false"/>
    </xf>
    <xf numFmtId="177" fontId="0" fillId="35" borderId="2" xfId="0" applyFont="false" applyBorder="true" applyAlignment="true" applyProtection="false">
      <alignment horizontal="general" vertical="bottom" textRotation="0" wrapText="false" indent="0" shrinkToFit="false"/>
      <protection locked="true" hidden="false"/>
    </xf>
    <xf numFmtId="164" fontId="0" fillId="35" borderId="2" xfId="0" applyFont="false" applyBorder="true" applyAlignment="true" applyProtection="false">
      <alignment horizontal="general" vertical="bottom" textRotation="0" wrapText="false" indent="0" shrinkToFit="false"/>
      <protection locked="true" hidden="false"/>
    </xf>
    <xf numFmtId="164" fontId="0" fillId="35" borderId="3" xfId="0" applyFont="false" applyBorder="true" applyAlignment="true" applyProtection="false">
      <alignment horizontal="general" vertical="bottom" textRotation="0" wrapText="false" indent="0" shrinkToFit="false"/>
      <protection locked="true" hidden="false"/>
    </xf>
    <xf numFmtId="164" fontId="0" fillId="35" borderId="0" xfId="0" applyFont="true" applyBorder="false" applyAlignment="false" applyProtection="false">
      <alignment horizontal="general" vertical="bottom" textRotation="0" wrapText="false" indent="0" shrinkToFit="false"/>
      <protection locked="true" hidden="false"/>
    </xf>
    <xf numFmtId="164" fontId="21" fillId="35" borderId="0" xfId="0" applyFont="true" applyBorder="false" applyAlignment="false" applyProtection="false">
      <alignment horizontal="general" vertical="bottom" textRotation="0" wrapText="false" indent="0" shrinkToFit="false"/>
      <protection locked="true" hidden="false"/>
    </xf>
    <xf numFmtId="164" fontId="22" fillId="36" borderId="5" xfId="0" applyFont="true" applyBorder="true" applyAlignment="true" applyProtection="false">
      <alignment horizontal="center" vertical="bottom" textRotation="0" wrapText="false" indent="0" shrinkToFit="false"/>
      <protection locked="true" hidden="false"/>
    </xf>
    <xf numFmtId="164" fontId="23" fillId="36" borderId="5" xfId="0" applyFont="true" applyBorder="true" applyAlignment="true" applyProtection="false">
      <alignment horizontal="center" vertical="bottom" textRotation="0" wrapText="false" indent="0" shrinkToFit="false"/>
      <protection locked="true" hidden="false"/>
    </xf>
    <xf numFmtId="164" fontId="23" fillId="36" borderId="68" xfId="0" applyFont="true" applyBorder="true" applyAlignment="true" applyProtection="false">
      <alignment horizontal="center" vertical="bottom" textRotation="0" wrapText="false" indent="0" shrinkToFit="false"/>
      <protection locked="true" hidden="false"/>
    </xf>
    <xf numFmtId="164" fontId="0" fillId="36" borderId="0" xfId="0" applyFont="false" applyBorder="false" applyAlignment="false" applyProtection="false">
      <alignment horizontal="general" vertical="bottom" textRotation="0" wrapText="false" indent="0" shrinkToFit="false"/>
      <protection locked="true" hidden="false"/>
    </xf>
    <xf numFmtId="164" fontId="24" fillId="36" borderId="37" xfId="21" applyFont="true" applyBorder="true" applyAlignment="true" applyProtection="false">
      <alignment horizontal="center" vertical="center" textRotation="0" wrapText="false" indent="0" shrinkToFit="false"/>
      <protection locked="true" hidden="false"/>
    </xf>
    <xf numFmtId="164" fontId="24" fillId="36" borderId="38" xfId="21" applyFont="true" applyBorder="true" applyAlignment="true" applyProtection="false">
      <alignment horizontal="center" vertical="center" textRotation="0" wrapText="false" indent="0" shrinkToFit="false"/>
      <protection locked="true" hidden="false"/>
    </xf>
    <xf numFmtId="164" fontId="24" fillId="36" borderId="38" xfId="21" applyFont="true" applyBorder="true" applyAlignment="true" applyProtection="false">
      <alignment horizontal="center" vertical="center" textRotation="0" wrapText="true" indent="0" shrinkToFit="false"/>
      <protection locked="true" hidden="false"/>
    </xf>
    <xf numFmtId="173" fontId="24" fillId="36" borderId="12" xfId="21" applyFont="true" applyBorder="true" applyAlignment="true" applyProtection="false">
      <alignment horizontal="center" vertical="center" textRotation="0" wrapText="false" indent="0" shrinkToFit="false"/>
      <protection locked="true" hidden="false"/>
    </xf>
    <xf numFmtId="164" fontId="34" fillId="36" borderId="39" xfId="21" applyFont="true" applyBorder="true" applyAlignment="true" applyProtection="false">
      <alignment horizontal="center" vertical="center" textRotation="0" wrapText="true" indent="0" shrinkToFit="false"/>
      <protection locked="true" hidden="false"/>
    </xf>
    <xf numFmtId="164" fontId="23" fillId="36" borderId="69" xfId="21" applyFont="true" applyBorder="true" applyAlignment="true" applyProtection="false">
      <alignment horizontal="center" vertical="center" textRotation="0" wrapText="true" indent="0" shrinkToFit="false"/>
      <protection locked="true" hidden="false"/>
    </xf>
    <xf numFmtId="164" fontId="22" fillId="36" borderId="69" xfId="21" applyFont="true" applyBorder="true" applyAlignment="true" applyProtection="false">
      <alignment horizontal="center" vertical="center" textRotation="0" wrapText="true" indent="0" shrinkToFit="false"/>
      <protection locked="true" hidden="false"/>
    </xf>
    <xf numFmtId="164" fontId="25" fillId="36" borderId="69" xfId="21" applyFont="true" applyBorder="true" applyAlignment="true" applyProtection="false">
      <alignment horizontal="center" vertical="center" textRotation="0" wrapText="true" indent="0" shrinkToFit="false"/>
      <protection locked="true" hidden="false"/>
    </xf>
    <xf numFmtId="167" fontId="23" fillId="36" borderId="69" xfId="21" applyFont="true" applyBorder="true" applyAlignment="true" applyProtection="false">
      <alignment horizontal="center" vertical="center" textRotation="0" wrapText="true" indent="0" shrinkToFit="false"/>
      <protection locked="true" hidden="false"/>
    </xf>
    <xf numFmtId="164" fontId="22" fillId="36" borderId="6" xfId="21" applyFont="true" applyBorder="true" applyAlignment="true" applyProtection="false">
      <alignment horizontal="center" vertical="center" textRotation="0" wrapText="true" indent="0" shrinkToFit="false"/>
      <protection locked="true" hidden="false"/>
    </xf>
    <xf numFmtId="164" fontId="24" fillId="36" borderId="49" xfId="21" applyFont="true" applyBorder="true" applyAlignment="true" applyProtection="false">
      <alignment horizontal="center" vertical="center" textRotation="0" wrapText="true" indent="0" shrinkToFit="false"/>
      <protection locked="true" hidden="false"/>
    </xf>
    <xf numFmtId="164" fontId="24" fillId="36" borderId="70" xfId="21" applyFont="true" applyBorder="true" applyAlignment="true" applyProtection="false">
      <alignment horizontal="center" vertical="center" textRotation="0" wrapText="true" indent="0" shrinkToFit="false"/>
      <protection locked="true" hidden="false"/>
    </xf>
    <xf numFmtId="164" fontId="24" fillId="36" borderId="71" xfId="21" applyFont="true" applyBorder="true" applyAlignment="true" applyProtection="false">
      <alignment horizontal="center" vertical="center" textRotation="0" wrapText="true" indent="0" shrinkToFit="false"/>
      <protection locked="true" hidden="false"/>
    </xf>
    <xf numFmtId="164" fontId="24" fillId="36" borderId="72" xfId="21" applyFont="true" applyBorder="true" applyAlignment="true" applyProtection="false">
      <alignment horizontal="center" vertical="center" textRotation="0" wrapText="true" indent="0" shrinkToFit="false"/>
      <protection locked="true" hidden="false"/>
    </xf>
    <xf numFmtId="173" fontId="0" fillId="36" borderId="41" xfId="21" applyFont="true" applyBorder="true" applyAlignment="true" applyProtection="false">
      <alignment horizontal="center" vertical="center" textRotation="0" wrapText="false" indent="0" shrinkToFit="false"/>
      <protection locked="true" hidden="false"/>
    </xf>
    <xf numFmtId="174" fontId="34" fillId="36" borderId="41" xfId="21" applyFont="true" applyBorder="true" applyAlignment="true" applyProtection="false">
      <alignment horizontal="center" vertical="center" textRotation="0" wrapText="true" indent="0" shrinkToFit="false"/>
      <protection locked="true" hidden="false"/>
    </xf>
    <xf numFmtId="164" fontId="0" fillId="2" borderId="12" xfId="21" applyFont="true" applyBorder="true" applyAlignment="true" applyProtection="false">
      <alignment horizontal="center" vertical="center" textRotation="0" wrapText="false" indent="0" shrinkToFit="false"/>
      <protection locked="true" hidden="false"/>
    </xf>
    <xf numFmtId="164" fontId="0" fillId="2" borderId="10" xfId="0" applyFont="true" applyBorder="true" applyAlignment="true" applyProtection="false">
      <alignment horizontal="center" vertical="center" textRotation="0" wrapText="true" indent="0" shrinkToFit="false"/>
      <protection locked="true" hidden="false"/>
    </xf>
    <xf numFmtId="164" fontId="0" fillId="2" borderId="12" xfId="21" applyFont="true" applyBorder="true" applyAlignment="true" applyProtection="false">
      <alignment horizontal="center" vertical="center" textRotation="0" wrapText="true" indent="0" shrinkToFit="false"/>
      <protection locked="true" hidden="false"/>
    </xf>
    <xf numFmtId="173" fontId="0" fillId="2" borderId="11" xfId="0" applyFont="true" applyBorder="true" applyAlignment="true" applyProtection="false">
      <alignment horizontal="center" vertical="center" textRotation="0" wrapText="true" indent="0" shrinkToFit="false"/>
      <protection locked="true" hidden="false"/>
    </xf>
    <xf numFmtId="166" fontId="0" fillId="2" borderId="11" xfId="0" applyFont="true" applyBorder="true" applyAlignment="true" applyProtection="false">
      <alignment horizontal="center" vertical="center" textRotation="0" wrapText="true" indent="0" shrinkToFit="false"/>
      <protection locked="true" hidden="false"/>
    </xf>
    <xf numFmtId="164" fontId="0" fillId="2" borderId="11" xfId="0" applyFont="true" applyBorder="true" applyAlignment="true" applyProtection="false">
      <alignment horizontal="general" vertical="center" textRotation="0" wrapText="true" indent="0" shrinkToFit="false"/>
      <protection locked="true" hidden="false"/>
    </xf>
    <xf numFmtId="164" fontId="0" fillId="2" borderId="12" xfId="21" applyFont="true" applyBorder="true" applyAlignment="true" applyProtection="false">
      <alignment horizontal="general" vertical="center" textRotation="0" wrapText="true" indent="0" shrinkToFit="false"/>
      <protection locked="true" hidden="false"/>
    </xf>
    <xf numFmtId="164" fontId="0" fillId="2" borderId="12" xfId="21" applyFont="true" applyBorder="true" applyAlignment="true" applyProtection="false">
      <alignment horizontal="general" vertical="center" textRotation="0" wrapText="false" indent="0" shrinkToFit="false"/>
      <protection locked="true" hidden="false"/>
    </xf>
    <xf numFmtId="164" fontId="0" fillId="2" borderId="12" xfId="21" applyFont="true" applyBorder="true" applyAlignment="true" applyProtection="true">
      <alignment horizontal="general" vertical="center" textRotation="0" wrapText="false" indent="0" shrinkToFit="false"/>
      <protection locked="fals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0" fillId="2" borderId="11" xfId="0" applyFont="true" applyBorder="true" applyAlignment="true" applyProtection="false">
      <alignment horizontal="left" vertical="center" textRotation="0" wrapText="true" indent="7" shrinkToFit="false"/>
      <protection locked="true" hidden="false"/>
    </xf>
    <xf numFmtId="164" fontId="0" fillId="2" borderId="11" xfId="0" applyFont="true" applyBorder="true" applyAlignment="true" applyProtection="false">
      <alignment horizontal="justify" vertical="center" textRotation="0" wrapText="true" indent="0" shrinkToFit="false"/>
      <protection locked="true" hidden="false"/>
    </xf>
    <xf numFmtId="164" fontId="0" fillId="2" borderId="11" xfId="0" applyFont="true" applyBorder="true" applyAlignment="true" applyProtection="false">
      <alignment horizontal="general" vertical="center" textRotation="0" wrapText="false" indent="0" shrinkToFit="false"/>
      <protection locked="true" hidden="false"/>
    </xf>
    <xf numFmtId="164" fontId="0" fillId="0" borderId="11" xfId="0" applyFont="true" applyBorder="true" applyAlignment="true" applyProtection="false">
      <alignment horizontal="general" vertical="top" textRotation="0" wrapText="true" indent="0" shrinkToFit="false"/>
      <protection locked="true" hidden="false"/>
    </xf>
    <xf numFmtId="164" fontId="0" fillId="2" borderId="11" xfId="0" applyFont="true" applyBorder="true" applyAlignment="true" applyProtection="false">
      <alignment horizontal="general" vertical="top" textRotation="0" wrapText="true" indent="0" shrinkToFit="false"/>
      <protection locked="true" hidden="false"/>
    </xf>
    <xf numFmtId="164" fontId="0" fillId="2" borderId="11" xfId="21" applyFont="true" applyBorder="true" applyAlignment="true" applyProtection="false">
      <alignment horizontal="general" vertical="center" textRotation="0" wrapText="false" indent="0" shrinkToFit="false"/>
      <protection locked="true" hidden="false"/>
    </xf>
    <xf numFmtId="166" fontId="0" fillId="2" borderId="11" xfId="0" applyFont="true" applyBorder="true" applyAlignment="true" applyProtection="false">
      <alignment horizontal="general" vertical="top" textRotation="0" wrapText="true" indent="0" shrinkToFit="false"/>
      <protection locked="true" hidden="false"/>
    </xf>
    <xf numFmtId="164" fontId="38" fillId="2" borderId="11" xfId="0" applyFont="true" applyBorder="true" applyAlignment="true" applyProtection="false">
      <alignment horizontal="general" vertical="top" textRotation="0" wrapText="true" indent="0" shrinkToFit="false"/>
      <protection locked="true" hidden="false"/>
    </xf>
    <xf numFmtId="164" fontId="20" fillId="2" borderId="11" xfId="0" applyFont="true" applyBorder="true" applyAlignment="true" applyProtection="false">
      <alignment horizontal="general" vertical="center" textRotation="0" wrapText="false" indent="0" shrinkToFit="false"/>
      <protection locked="true" hidden="false"/>
    </xf>
    <xf numFmtId="164" fontId="0" fillId="2" borderId="11" xfId="21" applyFont="true" applyBorder="true" applyAlignment="true" applyProtection="false">
      <alignment horizontal="center" vertical="center" textRotation="0" wrapText="false" indent="0" shrinkToFit="false"/>
      <protection locked="true" hidden="false"/>
    </xf>
    <xf numFmtId="164" fontId="0" fillId="2" borderId="11" xfId="21" applyFont="true" applyBorder="true" applyAlignment="true" applyProtection="false">
      <alignment horizontal="center" vertical="center" textRotation="0" wrapText="true" indent="0" shrinkToFit="false"/>
      <protection locked="true" hidden="false"/>
    </xf>
    <xf numFmtId="164" fontId="0" fillId="2" borderId="11" xfId="21" applyFont="true" applyBorder="true" applyAlignment="true" applyProtection="false">
      <alignment horizontal="general" vertical="center" textRotation="0" wrapText="true" indent="0" shrinkToFit="false"/>
      <protection locked="true" hidden="false"/>
    </xf>
    <xf numFmtId="164" fontId="0" fillId="0" borderId="11" xfId="21" applyFont="true" applyBorder="true" applyAlignment="true" applyProtection="false">
      <alignment horizontal="center" vertical="center" textRotation="0" wrapText="false" indent="0" shrinkToFit="false"/>
      <protection locked="true" hidden="false"/>
    </xf>
    <xf numFmtId="164" fontId="0" fillId="0" borderId="10" xfId="0" applyFont="true" applyBorder="true" applyAlignment="true" applyProtection="false">
      <alignment horizontal="center" vertical="center" textRotation="0" wrapText="true" indent="0" shrinkToFit="false"/>
      <protection locked="true" hidden="false"/>
    </xf>
    <xf numFmtId="164" fontId="0" fillId="0" borderId="11" xfId="0" applyFont="true" applyBorder="true" applyAlignment="true" applyProtection="false">
      <alignment horizontal="center" vertical="center" textRotation="0" wrapText="true" indent="0" shrinkToFit="false"/>
      <protection locked="true" hidden="false"/>
    </xf>
    <xf numFmtId="164" fontId="0" fillId="0" borderId="11" xfId="21" applyFont="true" applyBorder="true" applyAlignment="true" applyProtection="false">
      <alignment horizontal="center" vertical="center" textRotation="0" wrapText="true" indent="0" shrinkToFit="false"/>
      <protection locked="true" hidden="false"/>
    </xf>
    <xf numFmtId="173" fontId="0" fillId="0" borderId="11" xfId="0" applyFont="true" applyBorder="true" applyAlignment="true" applyProtection="false">
      <alignment horizontal="center" vertical="center" textRotation="0" wrapText="true" indent="0" shrinkToFit="false"/>
      <protection locked="true" hidden="false"/>
    </xf>
    <xf numFmtId="165" fontId="0" fillId="0" borderId="11" xfId="0" applyFont="true" applyBorder="true" applyAlignment="true" applyProtection="false">
      <alignment horizontal="center" vertical="center" textRotation="0" wrapText="true" indent="0" shrinkToFit="false"/>
      <protection locked="true" hidden="false"/>
    </xf>
    <xf numFmtId="164" fontId="0" fillId="0" borderId="11" xfId="0" applyFont="true" applyBorder="true" applyAlignment="true" applyProtection="false">
      <alignment horizontal="general" vertical="center" textRotation="0" wrapText="true" indent="0" shrinkToFit="false"/>
      <protection locked="true" hidden="false"/>
    </xf>
    <xf numFmtId="164" fontId="0" fillId="0" borderId="11" xfId="21" applyFont="true" applyBorder="true" applyAlignment="true" applyProtection="false">
      <alignment horizontal="general" vertical="center" textRotation="0" wrapText="true" indent="0" shrinkToFit="false"/>
      <protection locked="true" hidden="false"/>
    </xf>
    <xf numFmtId="164" fontId="0" fillId="0" borderId="11" xfId="21" applyFont="true" applyBorder="true" applyAlignment="true" applyProtection="false">
      <alignment horizontal="general" vertical="center" textRotation="0" wrapText="false" indent="0" shrinkToFit="false"/>
      <protection locked="true" hidden="false"/>
    </xf>
    <xf numFmtId="164" fontId="0" fillId="0" borderId="12" xfId="21" applyFont="true" applyBorder="true" applyAlignment="true" applyProtection="false">
      <alignment horizontal="general" vertical="center"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left" vertical="center" textRotation="0" wrapText="true" indent="1" shrinkToFit="false"/>
      <protection locked="true" hidden="false"/>
    </xf>
    <xf numFmtId="164" fontId="57" fillId="0" borderId="0" xfId="0" applyFont="true" applyBorder="false" applyAlignment="true" applyProtection="false">
      <alignment horizontal="left" vertical="center" textRotation="0" wrapText="true" indent="1" shrinkToFit="false"/>
      <protection locked="true" hidden="false"/>
    </xf>
    <xf numFmtId="164" fontId="38" fillId="0" borderId="11" xfId="0" applyFont="true" applyBorder="true" applyAlignment="true" applyProtection="false">
      <alignment horizontal="general" vertical="top" textRotation="0" wrapText="true" indent="0" shrinkToFit="false"/>
      <protection locked="true" hidden="false"/>
    </xf>
    <xf numFmtId="164" fontId="0" fillId="2" borderId="9" xfId="21" applyFont="true" applyBorder="true" applyAlignment="true" applyProtection="false">
      <alignment horizontal="center" vertical="center" textRotation="0" wrapText="false" indent="0" shrinkToFit="false"/>
      <protection locked="true" hidden="false"/>
    </xf>
    <xf numFmtId="164" fontId="0" fillId="0" borderId="9" xfId="21" applyFont="true" applyBorder="true" applyAlignment="true" applyProtection="false">
      <alignment horizontal="center" vertical="center" textRotation="0" wrapText="false" indent="0" shrinkToFit="false"/>
      <protection locked="true" hidden="false"/>
    </xf>
    <xf numFmtId="164" fontId="0" fillId="2" borderId="61" xfId="0" applyFont="true" applyBorder="true" applyAlignment="true" applyProtection="false">
      <alignment horizontal="center" vertical="center" textRotation="0" wrapText="true" indent="0" shrinkToFit="false"/>
      <protection locked="true" hidden="false"/>
    </xf>
    <xf numFmtId="164" fontId="0" fillId="2" borderId="9" xfId="0" applyFont="true" applyBorder="true" applyAlignment="true" applyProtection="false">
      <alignment horizontal="center" vertical="center" textRotation="0" wrapText="true" indent="0" shrinkToFit="false"/>
      <protection locked="true" hidden="false"/>
    </xf>
    <xf numFmtId="164" fontId="0" fillId="2" borderId="9" xfId="21" applyFont="true" applyBorder="true" applyAlignment="true" applyProtection="false">
      <alignment horizontal="center" vertical="center" textRotation="0" wrapText="true" indent="0" shrinkToFit="false"/>
      <protection locked="true" hidden="false"/>
    </xf>
    <xf numFmtId="173" fontId="0" fillId="2" borderId="9" xfId="0" applyFont="true" applyBorder="true" applyAlignment="true" applyProtection="false">
      <alignment horizontal="center" vertical="center" textRotation="0" wrapText="true" indent="0" shrinkToFit="false"/>
      <protection locked="true" hidden="false"/>
    </xf>
    <xf numFmtId="165" fontId="0" fillId="2" borderId="9" xfId="0" applyFont="true" applyBorder="true" applyAlignment="true" applyProtection="false">
      <alignment horizontal="center" vertical="center" textRotation="0" wrapText="true" indent="0" shrinkToFit="false"/>
      <protection locked="true" hidden="false"/>
    </xf>
    <xf numFmtId="164" fontId="0" fillId="2" borderId="9" xfId="0" applyFont="true" applyBorder="true" applyAlignment="true" applyProtection="false">
      <alignment horizontal="general" vertical="center" textRotation="0" wrapText="true" indent="0" shrinkToFit="false"/>
      <protection locked="true" hidden="false"/>
    </xf>
    <xf numFmtId="164" fontId="0" fillId="2" borderId="9" xfId="21" applyFont="true" applyBorder="true" applyAlignment="true" applyProtection="false">
      <alignment horizontal="general" vertical="center" textRotation="0" wrapText="true" indent="0" shrinkToFit="false"/>
      <protection locked="true" hidden="false"/>
    </xf>
    <xf numFmtId="164" fontId="0" fillId="2" borderId="9" xfId="21" applyFont="true" applyBorder="true" applyAlignment="true" applyProtection="false">
      <alignment horizontal="general" vertical="center" textRotation="0" wrapText="false" indent="0" shrinkToFit="false"/>
      <protection locked="true" hidden="false"/>
    </xf>
    <xf numFmtId="164" fontId="0" fillId="2" borderId="7" xfId="21" applyFont="true" applyBorder="true" applyAlignment="true" applyProtection="false">
      <alignment horizontal="general" vertical="center"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0" fillId="2" borderId="9" xfId="0" applyFont="true" applyBorder="true" applyAlignment="true" applyProtection="false">
      <alignment horizontal="general" vertical="top" textRotation="0" wrapText="true" indent="0" shrinkToFit="false"/>
      <protection locked="true" hidden="false"/>
    </xf>
    <xf numFmtId="164" fontId="0" fillId="0" borderId="9" xfId="0" applyFont="true" applyBorder="true" applyAlignment="true" applyProtection="false">
      <alignment horizontal="general" vertical="top" textRotation="0" wrapText="true" indent="0" shrinkToFit="false"/>
      <protection locked="true" hidden="false"/>
    </xf>
    <xf numFmtId="166" fontId="0" fillId="2" borderId="9" xfId="0" applyFont="true" applyBorder="true" applyAlignment="true" applyProtection="false">
      <alignment horizontal="general" vertical="center" textRotation="0" wrapText="true" indent="0" shrinkToFit="false"/>
      <protection locked="true" hidden="false"/>
    </xf>
    <xf numFmtId="164" fontId="38" fillId="2" borderId="9" xfId="0" applyFont="true" applyBorder="true" applyAlignment="true" applyProtection="false">
      <alignment horizontal="general" vertical="top" textRotation="0" wrapText="true" indent="0" shrinkToFit="false"/>
      <protection locked="true" hidden="false"/>
    </xf>
    <xf numFmtId="164" fontId="0" fillId="2" borderId="0" xfId="0" applyFont="true" applyBorder="true" applyAlignment="true" applyProtection="false">
      <alignment horizontal="center" vertical="center" textRotation="0" wrapText="false" indent="0" shrinkToFit="false"/>
      <protection locked="true" hidden="false"/>
    </xf>
    <xf numFmtId="164" fontId="0" fillId="2" borderId="11" xfId="0" applyFont="true" applyBorder="true" applyAlignment="true" applyProtection="false">
      <alignment horizontal="center" vertical="center" textRotation="0" wrapText="false" indent="0" shrinkToFit="false"/>
      <protection locked="true" hidden="false"/>
    </xf>
    <xf numFmtId="173" fontId="0" fillId="2" borderId="11" xfId="21" applyFont="true" applyBorder="true" applyAlignment="true" applyProtection="false">
      <alignment horizontal="center" vertical="center" textRotation="0" wrapText="false" indent="0" shrinkToFit="false"/>
      <protection locked="true" hidden="false"/>
    </xf>
    <xf numFmtId="164" fontId="0" fillId="37" borderId="11" xfId="0" applyFont="true" applyBorder="true" applyAlignment="false" applyProtection="false">
      <alignment horizontal="general" vertical="bottom" textRotation="0" wrapText="false" indent="0" shrinkToFit="false"/>
      <protection locked="true" hidden="false"/>
    </xf>
    <xf numFmtId="164" fontId="0" fillId="2" borderId="11" xfId="0" applyFont="true" applyBorder="true" applyAlignment="true" applyProtection="false">
      <alignment horizontal="left" vertical="center" textRotation="0" wrapText="false" indent="7" shrinkToFit="false"/>
      <protection locked="true" hidden="false"/>
    </xf>
    <xf numFmtId="164" fontId="0" fillId="2" borderId="11" xfId="0" applyFont="true" applyBorder="true" applyAlignment="true" applyProtection="false">
      <alignment horizontal="justify" vertical="center" textRotation="0" wrapText="false" indent="0" shrinkToFit="false"/>
      <protection locked="true" hidden="false"/>
    </xf>
    <xf numFmtId="164" fontId="0" fillId="0" borderId="11" xfId="0" applyFont="true" applyBorder="true" applyAlignment="true" applyProtection="false">
      <alignment horizontal="left" vertical="center" textRotation="0" wrapText="false" indent="7" shrinkToFit="false"/>
      <protection locked="true" hidden="false"/>
    </xf>
    <xf numFmtId="166" fontId="0" fillId="2" borderId="11" xfId="0" applyFont="true" applyBorder="true" applyAlignment="true" applyProtection="false">
      <alignment horizontal="general" vertical="center" textRotation="0" wrapText="tru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32" xfId="0" applyFont="true" applyBorder="true" applyAlignment="true" applyProtection="false">
      <alignment horizontal="center" vertical="center" textRotation="0" wrapText="false" indent="0" shrinkToFit="false"/>
      <protection locked="true" hidden="false"/>
    </xf>
    <xf numFmtId="164" fontId="0" fillId="2" borderId="32" xfId="0" applyFont="true" applyBorder="true" applyAlignment="true" applyProtection="false">
      <alignment horizontal="center" vertical="center" textRotation="0" wrapText="true" indent="0" shrinkToFit="false"/>
      <protection locked="true" hidden="false"/>
    </xf>
    <xf numFmtId="173" fontId="0" fillId="2" borderId="12" xfId="21" applyFont="true" applyBorder="true" applyAlignment="true" applyProtection="false">
      <alignment horizontal="center" vertical="center" textRotation="0" wrapText="false" indent="0" shrinkToFit="false"/>
      <protection locked="true" hidden="false"/>
    </xf>
    <xf numFmtId="178" fontId="0" fillId="2" borderId="12" xfId="17" applyFont="true" applyBorder="true" applyAlignment="true" applyProtection="true">
      <alignment horizontal="center" vertical="center" textRotation="0" wrapText="false" indent="0" shrinkToFit="false"/>
      <protection locked="true" hidden="false"/>
    </xf>
    <xf numFmtId="164" fontId="0" fillId="0" borderId="12" xfId="21" applyFont="true" applyBorder="true" applyAlignment="true" applyProtection="false">
      <alignment horizontal="general" vertical="center" textRotation="0" wrapText="true" indent="0" shrinkToFit="false"/>
      <protection locked="true" hidden="false"/>
    </xf>
    <xf numFmtId="164" fontId="0" fillId="2" borderId="12" xfId="0" applyFont="false" applyBorder="true" applyAlignment="false" applyProtection="false">
      <alignment horizontal="general" vertical="bottom" textRotation="0" wrapText="false" indent="0" shrinkToFit="false"/>
      <protection locked="true" hidden="false"/>
    </xf>
    <xf numFmtId="164" fontId="0" fillId="2" borderId="0" xfId="0" applyFont="true" applyBorder="false" applyAlignment="true" applyProtection="false">
      <alignment horizontal="left" vertical="center" textRotation="0" wrapText="true" indent="7" shrinkToFit="false"/>
      <protection locked="true" hidden="false"/>
    </xf>
    <xf numFmtId="164" fontId="0" fillId="2" borderId="12" xfId="0" applyFont="true" applyBorder="true" applyAlignment="true" applyProtection="false">
      <alignment horizontal="left" vertical="center" textRotation="0" wrapText="true" indent="7" shrinkToFit="false"/>
      <protection locked="true" hidden="false"/>
    </xf>
    <xf numFmtId="164" fontId="0" fillId="2" borderId="12" xfId="0" applyFont="true" applyBorder="true" applyAlignment="true" applyProtection="false">
      <alignment horizontal="left" vertical="center" textRotation="0" wrapText="false" indent="3" shrinkToFit="false"/>
      <protection locked="true" hidden="false"/>
    </xf>
    <xf numFmtId="164" fontId="0" fillId="2" borderId="12" xfId="0" applyFont="true" applyBorder="true" applyAlignment="true" applyProtection="false">
      <alignment horizontal="general" vertical="center" textRotation="0" wrapText="false" indent="0" shrinkToFit="false"/>
      <protection locked="true" hidden="false"/>
    </xf>
    <xf numFmtId="164" fontId="0" fillId="0" borderId="12" xfId="0" applyFont="true" applyBorder="true" applyAlignment="true" applyProtection="false">
      <alignment horizontal="general" vertical="top" textRotation="0" wrapText="true" indent="0" shrinkToFit="false"/>
      <protection locked="true" hidden="false"/>
    </xf>
    <xf numFmtId="164" fontId="0" fillId="2" borderId="12" xfId="0" applyFont="true" applyBorder="true" applyAlignment="true" applyProtection="false">
      <alignment horizontal="general" vertical="top" textRotation="0" wrapText="true" indent="0" shrinkToFit="false"/>
      <protection locked="true" hidden="false"/>
    </xf>
    <xf numFmtId="166" fontId="0" fillId="2" borderId="12" xfId="0" applyFont="true" applyBorder="true" applyAlignment="true" applyProtection="false">
      <alignment horizontal="general" vertical="center" textRotation="0" wrapText="true" indent="0" shrinkToFit="false"/>
      <protection locked="true" hidden="false"/>
    </xf>
    <xf numFmtId="164" fontId="38" fillId="2" borderId="12" xfId="0" applyFont="true" applyBorder="true" applyAlignment="true" applyProtection="false">
      <alignment horizontal="general" vertical="top" textRotation="0" wrapText="true" indent="0" shrinkToFit="false"/>
      <protection locked="true" hidden="false"/>
    </xf>
    <xf numFmtId="164" fontId="0" fillId="2" borderId="11" xfId="0" applyFont="true" applyBorder="true" applyAlignment="true" applyProtection="false">
      <alignment horizontal="general" vertical="bottom" textRotation="0" wrapText="true" indent="0" shrinkToFit="false"/>
      <protection locked="true" hidden="false"/>
    </xf>
    <xf numFmtId="164" fontId="45" fillId="2" borderId="10" xfId="0" applyFont="true" applyBorder="true" applyAlignment="true" applyProtection="false">
      <alignment horizontal="center" vertical="center" textRotation="0" wrapText="true" indent="0" shrinkToFit="false"/>
      <protection locked="true" hidden="false"/>
    </xf>
    <xf numFmtId="164" fontId="0" fillId="2" borderId="11" xfId="21" applyFont="true" applyBorder="true" applyAlignment="true" applyProtection="false">
      <alignment horizontal="general" vertical="top" textRotation="0" wrapText="true" indent="0" shrinkToFit="false"/>
      <protection locked="true" hidden="false"/>
    </xf>
    <xf numFmtId="164" fontId="45" fillId="2" borderId="11" xfId="0" applyFont="true" applyBorder="true" applyAlignment="true" applyProtection="false">
      <alignment horizontal="general" vertical="center" textRotation="0" wrapText="true" indent="0" shrinkToFit="false"/>
      <protection locked="true" hidden="false"/>
    </xf>
    <xf numFmtId="172" fontId="0" fillId="2" borderId="11" xfId="0" applyFont="true" applyBorder="true" applyAlignment="true" applyProtection="false">
      <alignment horizontal="general" vertical="top" textRotation="0" wrapText="true" indent="0" shrinkToFit="false"/>
      <protection locked="true" hidden="false"/>
    </xf>
    <xf numFmtId="164" fontId="0" fillId="0" borderId="9" xfId="21" applyFont="true" applyBorder="true" applyAlignment="true" applyProtection="false">
      <alignment horizontal="center" vertical="center" textRotation="0" wrapText="false" indent="0" shrinkToFit="false"/>
      <protection locked="true" hidden="false"/>
    </xf>
    <xf numFmtId="164" fontId="0" fillId="0" borderId="61" xfId="0" applyFont="true" applyBorder="true" applyAlignment="true" applyProtection="false">
      <alignment horizontal="center" vertical="center" textRotation="0" wrapText="true" indent="0" shrinkToFit="false"/>
      <protection locked="true" hidden="false"/>
    </xf>
    <xf numFmtId="164" fontId="0" fillId="0" borderId="9" xfId="0" applyFont="true" applyBorder="true" applyAlignment="true" applyProtection="false">
      <alignment horizontal="center" vertical="center" textRotation="0" wrapText="true" indent="0" shrinkToFit="false"/>
      <protection locked="true" hidden="false"/>
    </xf>
    <xf numFmtId="164" fontId="0" fillId="0" borderId="7" xfId="21" applyFont="true" applyBorder="true" applyAlignment="true" applyProtection="false">
      <alignment horizontal="center" vertical="center" textRotation="0" wrapText="true" indent="0" shrinkToFit="false"/>
      <protection locked="true" hidden="false"/>
    </xf>
    <xf numFmtId="173" fontId="0" fillId="0" borderId="9" xfId="0" applyFont="true" applyBorder="true" applyAlignment="true" applyProtection="false">
      <alignment horizontal="center" vertical="center" textRotation="0" wrapText="true" indent="0" shrinkToFit="false"/>
      <protection locked="true" hidden="false"/>
    </xf>
    <xf numFmtId="165" fontId="0" fillId="0" borderId="9" xfId="0" applyFont="true" applyBorder="true" applyAlignment="true" applyProtection="false">
      <alignment horizontal="center" vertical="center" textRotation="0" wrapText="true" indent="0" shrinkToFit="false"/>
      <protection locked="true" hidden="false"/>
    </xf>
    <xf numFmtId="164" fontId="28" fillId="0" borderId="9" xfId="0" applyFont="true" applyBorder="true" applyAlignment="true" applyProtection="false">
      <alignment horizontal="general" vertical="center" textRotation="0" wrapText="true" indent="0" shrinkToFit="false"/>
      <protection locked="true" hidden="false"/>
    </xf>
    <xf numFmtId="164" fontId="0" fillId="0" borderId="7" xfId="21" applyFont="true" applyBorder="true" applyAlignment="true" applyProtection="false">
      <alignment horizontal="general" vertical="center" textRotation="0" wrapText="true" indent="0" shrinkToFit="false"/>
      <protection locked="true" hidden="false"/>
    </xf>
    <xf numFmtId="164" fontId="0" fillId="0" borderId="7" xfId="21" applyFont="true" applyBorder="true" applyAlignment="true" applyProtection="false">
      <alignment horizontal="general" vertical="center"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24" fillId="0" borderId="9" xfId="0" applyFont="true" applyBorder="true" applyAlignment="true" applyProtection="false">
      <alignment horizontal="general" vertical="center" textRotation="0" wrapText="true" indent="0" shrinkToFit="false"/>
      <protection locked="true" hidden="false"/>
    </xf>
    <xf numFmtId="164" fontId="0" fillId="0" borderId="9" xfId="0" applyFont="true" applyBorder="true" applyAlignment="true" applyProtection="false">
      <alignment horizontal="general" vertical="center" textRotation="0" wrapText="true" indent="0" shrinkToFit="false"/>
      <protection locked="true" hidden="false"/>
    </xf>
    <xf numFmtId="164" fontId="0" fillId="0" borderId="9" xfId="21" applyFont="true" applyBorder="true" applyAlignment="true" applyProtection="false">
      <alignment horizontal="general" vertical="center" textRotation="0" wrapText="true" indent="0" shrinkToFit="false"/>
      <protection locked="true" hidden="false"/>
    </xf>
    <xf numFmtId="164" fontId="28" fillId="0" borderId="9" xfId="0" applyFont="true" applyBorder="true" applyAlignment="true" applyProtection="false">
      <alignment horizontal="general" vertical="top" textRotation="0" wrapText="true" indent="0" shrinkToFit="false"/>
      <protection locked="true" hidden="false"/>
    </xf>
    <xf numFmtId="164" fontId="0" fillId="0" borderId="9" xfId="21" applyFont="true" applyBorder="true" applyAlignment="true" applyProtection="false">
      <alignment horizontal="general" vertical="center" textRotation="0" wrapText="false" indent="0" shrinkToFit="false"/>
      <protection locked="true" hidden="false"/>
    </xf>
    <xf numFmtId="164" fontId="20" fillId="2" borderId="11" xfId="0" applyFont="true" applyBorder="true" applyAlignment="true" applyProtection="false">
      <alignment horizontal="center" vertical="center" textRotation="0" wrapText="true" indent="0" shrinkToFit="false"/>
      <protection locked="true" hidden="false"/>
    </xf>
    <xf numFmtId="164" fontId="0" fillId="2" borderId="0" xfId="21" applyFont="true" applyBorder="true" applyAlignment="true" applyProtection="false">
      <alignment horizontal="center" vertical="center" textRotation="0" wrapText="false" indent="0" shrinkToFit="false"/>
      <protection locked="true" hidden="false"/>
    </xf>
    <xf numFmtId="164" fontId="0" fillId="2" borderId="11" xfId="21" applyFont="true" applyBorder="true" applyAlignment="true" applyProtection="false">
      <alignment horizontal="general" vertical="bottom" textRotation="0" wrapText="false" indent="0" shrinkToFit="false"/>
      <protection locked="true" hidden="false"/>
    </xf>
    <xf numFmtId="164" fontId="24" fillId="2" borderId="11" xfId="0" applyFont="true" applyBorder="true" applyAlignment="true" applyProtection="false">
      <alignment horizontal="general" vertical="center" textRotation="0" wrapText="true" indent="0" shrinkToFit="false"/>
      <protection locked="true" hidden="false"/>
    </xf>
    <xf numFmtId="164" fontId="24" fillId="0" borderId="11" xfId="0" applyFont="true" applyBorder="true" applyAlignment="true" applyProtection="false">
      <alignment horizontal="general" vertical="center" textRotation="0" wrapText="true" indent="0" shrinkToFit="false"/>
      <protection locked="true" hidden="false"/>
    </xf>
    <xf numFmtId="164" fontId="0" fillId="2" borderId="11" xfId="21" applyFont="true" applyBorder="true" applyAlignment="true" applyProtection="false">
      <alignment horizontal="general" vertical="bottom" textRotation="0" wrapText="true" indent="0" shrinkToFit="false"/>
      <protection locked="true" hidden="false"/>
    </xf>
    <xf numFmtId="164" fontId="28" fillId="2" borderId="32" xfId="0" applyFont="true" applyBorder="true" applyAlignment="true" applyProtection="false">
      <alignment horizontal="center" vertical="center" textRotation="0" wrapText="true" indent="0" shrinkToFit="false"/>
      <protection locked="true" hidden="false"/>
    </xf>
    <xf numFmtId="164" fontId="0" fillId="2" borderId="12" xfId="0" applyFont="true" applyBorder="true" applyAlignment="true" applyProtection="false">
      <alignment horizontal="center" vertical="center" textRotation="0" wrapText="true" indent="0" shrinkToFit="false"/>
      <protection locked="true" hidden="false"/>
    </xf>
    <xf numFmtId="173" fontId="0" fillId="2" borderId="12" xfId="0" applyFont="true" applyBorder="true" applyAlignment="true" applyProtection="false">
      <alignment horizontal="center" vertical="center" textRotation="0" wrapText="true" indent="0" shrinkToFit="false"/>
      <protection locked="true" hidden="false"/>
    </xf>
    <xf numFmtId="179" fontId="0" fillId="2" borderId="12" xfId="21" applyFont="true" applyBorder="true" applyAlignment="true" applyProtection="false">
      <alignment horizontal="center" vertical="center" textRotation="0" wrapText="false" indent="0" shrinkToFit="false"/>
      <protection locked="true" hidden="false"/>
    </xf>
    <xf numFmtId="164" fontId="28" fillId="2" borderId="12" xfId="0" applyFont="true" applyBorder="true" applyAlignment="true" applyProtection="false">
      <alignment horizontal="general" vertical="center" textRotation="0" wrapText="true" indent="0" shrinkToFit="false"/>
      <protection locked="true" hidden="false"/>
    </xf>
    <xf numFmtId="164" fontId="57" fillId="2" borderId="12" xfId="0" applyFont="true" applyBorder="true" applyAlignment="true" applyProtection="false">
      <alignment horizontal="left" vertical="center" textRotation="0" wrapText="true" indent="1" shrinkToFit="false"/>
      <protection locked="true" hidden="false"/>
    </xf>
    <xf numFmtId="164" fontId="57" fillId="2" borderId="0" xfId="0" applyFont="true" applyBorder="false" applyAlignment="true" applyProtection="false">
      <alignment horizontal="left" vertical="center" textRotation="0" wrapText="true" indent="1" shrinkToFit="false"/>
      <protection locked="true" hidden="false"/>
    </xf>
    <xf numFmtId="164" fontId="24" fillId="0" borderId="12" xfId="0" applyFont="true" applyBorder="true" applyAlignment="true" applyProtection="false">
      <alignment horizontal="general" vertical="center" textRotation="0" wrapText="true" indent="0" shrinkToFit="false"/>
      <protection locked="true" hidden="false"/>
    </xf>
    <xf numFmtId="164" fontId="0" fillId="2" borderId="12" xfId="0" applyFont="true" applyBorder="true" applyAlignment="true" applyProtection="false">
      <alignment horizontal="general" vertical="bottom" textRotation="0" wrapText="true" indent="0" shrinkToFit="false"/>
      <protection locked="true" hidden="false"/>
    </xf>
    <xf numFmtId="164" fontId="57" fillId="2" borderId="11" xfId="0" applyFont="true" applyBorder="true" applyAlignment="true" applyProtection="false">
      <alignment horizontal="left" vertical="center" textRotation="0" wrapText="true" indent="1" shrinkToFit="false"/>
      <protection locked="true" hidden="false"/>
    </xf>
    <xf numFmtId="164" fontId="57" fillId="0" borderId="11" xfId="0" applyFont="true" applyBorder="true" applyAlignment="true" applyProtection="false">
      <alignment horizontal="left" vertical="center" textRotation="0" wrapText="true" indent="1" shrinkToFit="false"/>
      <protection locked="true" hidden="false"/>
    </xf>
    <xf numFmtId="164" fontId="45" fillId="2" borderId="11" xfId="0" applyFont="true" applyBorder="true" applyAlignment="true" applyProtection="false">
      <alignment horizontal="general" vertical="top" textRotation="0" wrapText="true" indent="0" shrinkToFit="false"/>
      <protection locked="true" hidden="false"/>
    </xf>
    <xf numFmtId="164" fontId="20" fillId="2" borderId="11" xfId="0" applyFont="true" applyBorder="true" applyAlignment="true" applyProtection="false">
      <alignment horizontal="general" vertical="top" textRotation="0" wrapText="true" indent="0" shrinkToFit="false"/>
      <protection locked="true" hidden="false"/>
    </xf>
    <xf numFmtId="164" fontId="60" fillId="2" borderId="11" xfId="0" applyFont="true" applyBorder="true" applyAlignment="true" applyProtection="false">
      <alignment horizontal="center" vertical="center" textRotation="0" wrapText="true" indent="0" shrinkToFit="false"/>
      <protection locked="true" hidden="false"/>
    </xf>
    <xf numFmtId="164" fontId="28" fillId="2" borderId="10" xfId="0" applyFont="true" applyBorder="true" applyAlignment="true" applyProtection="false">
      <alignment horizontal="center" vertical="center" textRotation="0" wrapText="true" indent="0" shrinkToFit="false"/>
      <protection locked="true" hidden="false"/>
    </xf>
    <xf numFmtId="164" fontId="28" fillId="2" borderId="11" xfId="0" applyFont="true" applyBorder="true" applyAlignment="true" applyProtection="false">
      <alignment horizontal="general" vertical="top" textRotation="0" wrapText="true" indent="0" shrinkToFit="false"/>
      <protection locked="true" hidden="false"/>
    </xf>
    <xf numFmtId="164" fontId="27" fillId="2" borderId="11" xfId="0" applyFont="true" applyBorder="true" applyAlignment="true" applyProtection="false">
      <alignment horizontal="general" vertical="top" textRotation="0" wrapText="true" indent="0" shrinkToFit="false"/>
      <protection locked="true" hidden="false"/>
    </xf>
    <xf numFmtId="164" fontId="45" fillId="2" borderId="9" xfId="0" applyFont="true" applyBorder="true" applyAlignment="true" applyProtection="false">
      <alignment horizontal="general" vertical="top" textRotation="0" wrapText="true" indent="0" shrinkToFit="false"/>
      <protection locked="true" hidden="false"/>
    </xf>
    <xf numFmtId="164" fontId="20" fillId="2" borderId="9" xfId="0" applyFont="true" applyBorder="true" applyAlignment="true" applyProtection="false">
      <alignment horizontal="general" vertical="top" textRotation="0" wrapText="true" indent="0" shrinkToFit="false"/>
      <protection locked="true" hidden="false"/>
    </xf>
    <xf numFmtId="175" fontId="0" fillId="2" borderId="9" xfId="0" applyFont="true" applyBorder="true" applyAlignment="true" applyProtection="false">
      <alignment horizontal="general" vertical="top" textRotation="0" wrapText="true" indent="0" shrinkToFit="false"/>
      <protection locked="true" hidden="false"/>
    </xf>
    <xf numFmtId="164" fontId="45" fillId="2" borderId="11" xfId="0" applyFont="true" applyBorder="true" applyAlignment="true" applyProtection="false">
      <alignment horizontal="center" vertical="center" textRotation="0" wrapText="true" indent="0" shrinkToFit="false"/>
      <protection locked="true" hidden="false"/>
    </xf>
    <xf numFmtId="164" fontId="45" fillId="0" borderId="9" xfId="0" applyFont="true" applyBorder="true" applyAlignment="true" applyProtection="false">
      <alignment horizontal="center" vertical="center" textRotation="0" wrapText="true" indent="0" shrinkToFit="false"/>
      <protection locked="true" hidden="false"/>
    </xf>
    <xf numFmtId="164" fontId="28" fillId="2" borderId="11" xfId="0" applyFont="true" applyBorder="true" applyAlignment="true" applyProtection="false">
      <alignment horizontal="center" vertical="center" textRotation="0" wrapText="true" indent="0" shrinkToFit="false"/>
      <protection locked="true" hidden="false"/>
    </xf>
    <xf numFmtId="164" fontId="28" fillId="2" borderId="11" xfId="0" applyFont="true" applyBorder="true" applyAlignment="true" applyProtection="false">
      <alignment horizontal="general" vertical="center" textRotation="0" wrapText="true" indent="0" shrinkToFit="false"/>
      <protection locked="true" hidden="false"/>
    </xf>
    <xf numFmtId="164" fontId="57" fillId="2" borderId="11" xfId="0" applyFont="true" applyBorder="true" applyAlignment="true" applyProtection="false">
      <alignment horizontal="general" vertical="bottom" textRotation="0" wrapText="true" indent="0" shrinkToFit="false"/>
      <protection locked="true" hidden="false"/>
    </xf>
    <xf numFmtId="164" fontId="69" fillId="2" borderId="11" xfId="0" applyFont="true" applyBorder="true" applyAlignment="true" applyProtection="false">
      <alignment horizontal="left" vertical="center" textRotation="0" wrapText="true" indent="1" shrinkToFit="false"/>
      <protection locked="true" hidden="false"/>
    </xf>
    <xf numFmtId="175" fontId="0" fillId="2" borderId="11" xfId="0" applyFont="true" applyBorder="true" applyAlignment="true" applyProtection="false">
      <alignment horizontal="general" vertical="top" textRotation="0" wrapText="true" indent="0" shrinkToFit="false"/>
      <protection locked="true" hidden="false"/>
    </xf>
    <xf numFmtId="164" fontId="70" fillId="2" borderId="11" xfId="0" applyFont="true" applyBorder="true" applyAlignment="true" applyProtection="false">
      <alignment horizontal="left" vertical="center" textRotation="0" wrapText="true" indent="0" shrinkToFit="false"/>
      <protection locked="true" hidden="false"/>
    </xf>
    <xf numFmtId="164" fontId="0" fillId="2" borderId="11" xfId="0" applyFont="true" applyBorder="true" applyAlignment="true" applyProtection="false">
      <alignment horizontal="left" vertical="center" textRotation="0" wrapText="true" indent="7" shrinkToFit="true"/>
      <protection locked="true" hidden="false"/>
    </xf>
    <xf numFmtId="169" fontId="20" fillId="0" borderId="0" xfId="0" applyFont="true" applyBorder="true" applyAlignment="true" applyProtection="false">
      <alignment horizontal="center" vertical="center" textRotation="0" wrapText="true" indent="0" shrinkToFit="false"/>
      <protection locked="true" hidden="false"/>
    </xf>
    <xf numFmtId="164" fontId="24" fillId="2" borderId="11" xfId="0" applyFont="true" applyBorder="true" applyAlignment="true" applyProtection="false">
      <alignment horizontal="center" vertical="center" textRotation="0" wrapText="true" indent="0" shrinkToFit="false"/>
      <protection locked="true" hidden="false"/>
    </xf>
    <xf numFmtId="164" fontId="43" fillId="0" borderId="11" xfId="0" applyFont="true" applyBorder="true" applyAlignment="true" applyProtection="false">
      <alignment horizontal="center" vertical="center" textRotation="0" wrapText="true" indent="0" shrinkToFit="false"/>
      <protection locked="true" hidden="false"/>
    </xf>
    <xf numFmtId="164" fontId="43" fillId="0" borderId="73" xfId="0" applyFont="true" applyBorder="true" applyAlignment="true" applyProtection="false">
      <alignment horizontal="center" vertical="center" textRotation="0" wrapText="true" indent="0" shrinkToFit="false"/>
      <protection locked="true" hidden="false"/>
    </xf>
    <xf numFmtId="166" fontId="0" fillId="2" borderId="12" xfId="0" applyFont="true" applyBorder="true" applyAlignment="true" applyProtection="false">
      <alignment horizontal="center" vertical="center" textRotation="0" wrapText="true" indent="0" shrinkToFit="false"/>
      <protection locked="true" hidden="false"/>
    </xf>
    <xf numFmtId="165" fontId="0" fillId="2" borderId="12" xfId="0" applyFont="true" applyBorder="true" applyAlignment="true" applyProtection="false">
      <alignment horizontal="center" vertical="center" textRotation="0" wrapText="true" indent="0" shrinkToFit="false"/>
      <protection locked="true" hidden="false"/>
    </xf>
    <xf numFmtId="164" fontId="45" fillId="2" borderId="12" xfId="0" applyFont="true" applyBorder="true" applyAlignment="true" applyProtection="false">
      <alignment horizontal="general" vertical="top" textRotation="0" wrapText="true" indent="0" shrinkToFit="false"/>
      <protection locked="true" hidden="false"/>
    </xf>
    <xf numFmtId="175" fontId="0" fillId="0" borderId="11" xfId="0" applyFont="true" applyBorder="true" applyAlignment="true" applyProtection="false">
      <alignment horizontal="center" vertical="center" textRotation="0" wrapText="true" indent="0" shrinkToFit="false"/>
      <protection locked="true" hidden="false"/>
    </xf>
    <xf numFmtId="164" fontId="20" fillId="0" borderId="11" xfId="0" applyFont="true" applyBorder="true" applyAlignment="true" applyProtection="false">
      <alignment horizontal="general" vertical="top" textRotation="0" wrapText="true" indent="0" shrinkToFit="false"/>
      <protection locked="true" hidden="false"/>
    </xf>
    <xf numFmtId="164" fontId="38" fillId="2" borderId="11" xfId="0" applyFont="true" applyBorder="true" applyAlignment="true" applyProtection="false">
      <alignment horizontal="general" vertical="center" textRotation="0" wrapText="true" indent="0" shrinkToFit="false"/>
      <protection locked="true" hidden="false"/>
    </xf>
    <xf numFmtId="165" fontId="0" fillId="2" borderId="12" xfId="0" applyFont="true" applyBorder="true" applyAlignment="true" applyProtection="false">
      <alignment horizontal="center" vertical="center" textRotation="0" wrapText="false" indent="0" shrinkToFit="false"/>
      <protection locked="true" hidden="false"/>
    </xf>
    <xf numFmtId="173" fontId="0" fillId="0" borderId="11" xfId="21" applyFont="true" applyBorder="true" applyAlignment="true" applyProtection="false">
      <alignment horizontal="center" vertical="center" textRotation="0" wrapText="false" indent="0" shrinkToFit="false"/>
      <protection locked="true" hidden="false"/>
    </xf>
    <xf numFmtId="172" fontId="0" fillId="0" borderId="11" xfId="0" applyFont="true" applyBorder="true" applyAlignment="true" applyProtection="false">
      <alignment horizontal="general" vertical="top" textRotation="0" wrapText="true" indent="0" shrinkToFit="false"/>
      <protection locked="true" hidden="false"/>
    </xf>
    <xf numFmtId="164" fontId="0" fillId="35" borderId="0" xfId="21" applyFont="true" applyBorder="false" applyAlignment="false" applyProtection="false">
      <alignment horizontal="general" vertical="bottom" textRotation="0" wrapText="false" indent="0" shrinkToFit="false"/>
      <protection locked="true" hidden="false"/>
    </xf>
    <xf numFmtId="164" fontId="0" fillId="35" borderId="0" xfId="21" applyFont="true" applyBorder="false" applyAlignment="true" applyProtection="false">
      <alignment horizontal="general" vertical="center" textRotation="0" wrapText="false" indent="0" shrinkToFit="false"/>
      <protection locked="true" hidden="false"/>
    </xf>
    <xf numFmtId="164" fontId="0" fillId="35" borderId="0" xfId="21" applyFont="true" applyBorder="false" applyAlignment="true" applyProtection="false">
      <alignment horizontal="general" vertical="bottom" textRotation="0" wrapText="true" indent="0" shrinkToFit="false"/>
      <protection locked="true" hidden="false"/>
    </xf>
    <xf numFmtId="173" fontId="0" fillId="35" borderId="0" xfId="21" applyFont="true" applyBorder="false" applyAlignment="true" applyProtection="false">
      <alignment horizontal="general" vertical="center" textRotation="0" wrapText="false" indent="0" shrinkToFit="false"/>
      <protection locked="true" hidden="false"/>
    </xf>
    <xf numFmtId="164" fontId="35" fillId="9" borderId="9" xfId="21" applyFont="true" applyBorder="true" applyAlignment="true" applyProtection="false">
      <alignment horizontal="center" vertical="center" textRotation="0" wrapText="false" indent="0" shrinkToFit="false"/>
      <protection locked="true" hidden="false"/>
    </xf>
    <xf numFmtId="164" fontId="43" fillId="2" borderId="11" xfId="0" applyFont="true" applyBorder="true" applyAlignment="true" applyProtection="false">
      <alignment horizontal="center" vertical="center" textRotation="0" wrapText="true" indent="0" shrinkToFit="false"/>
      <protection locked="true" hidden="false"/>
    </xf>
    <xf numFmtId="164" fontId="0" fillId="2" borderId="10" xfId="21" applyFont="true" applyBorder="true" applyAlignment="true" applyProtection="false">
      <alignment horizontal="center" vertical="center" textRotation="0" wrapText="true" indent="0" shrinkToFit="false"/>
      <protection locked="true" hidden="false"/>
    </xf>
    <xf numFmtId="164" fontId="0" fillId="2" borderId="10" xfId="21" applyFont="true" applyBorder="true" applyAlignment="true" applyProtection="false">
      <alignment horizontal="center" vertical="center" textRotation="0" wrapText="false" indent="0" shrinkToFit="false"/>
      <protection locked="true" hidden="false"/>
    </xf>
    <xf numFmtId="164" fontId="0" fillId="2" borderId="73" xfId="21" applyFont="true" applyBorder="true" applyAlignment="true" applyProtection="false">
      <alignment horizontal="general" vertical="center" textRotation="0" wrapText="true" indent="0" shrinkToFit="false"/>
      <protection locked="true" hidden="false"/>
    </xf>
    <xf numFmtId="164" fontId="0" fillId="35" borderId="0" xfId="21" applyFont="true" applyBorder="true" applyAlignment="true" applyProtection="false">
      <alignment horizontal="general" vertical="center" textRotation="0" wrapText="false" indent="0" shrinkToFit="false"/>
      <protection locked="true" hidden="false"/>
    </xf>
    <xf numFmtId="164" fontId="0" fillId="35" borderId="0" xfId="0" applyFont="false" applyBorder="true" applyAlignment="false" applyProtection="false">
      <alignment horizontal="general" vertical="bottom" textRotation="0" wrapText="false" indent="0" shrinkToFit="false"/>
      <protection locked="true" hidden="false"/>
    </xf>
    <xf numFmtId="164" fontId="0" fillId="35" borderId="0" xfId="0" applyFont="true" applyBorder="true" applyAlignment="true" applyProtection="false">
      <alignment horizontal="general" vertical="top" textRotation="0" wrapText="true" indent="0" shrinkToFit="false"/>
      <protection locked="true" hidden="false"/>
    </xf>
    <xf numFmtId="164" fontId="0" fillId="35" borderId="0" xfId="0" applyFont="true" applyBorder="true" applyAlignment="true" applyProtection="false">
      <alignment horizontal="general" vertical="center" textRotation="0" wrapText="true" indent="0" shrinkToFit="false"/>
      <protection locked="true" hidden="false"/>
    </xf>
    <xf numFmtId="164" fontId="0" fillId="35" borderId="0" xfId="0" applyFont="false" applyBorder="true" applyAlignment="true" applyProtection="false">
      <alignment horizontal="general" vertical="bottom" textRotation="0" wrapText="true" indent="0" shrinkToFit="false"/>
      <protection locked="true" hidden="false"/>
    </xf>
    <xf numFmtId="164" fontId="0" fillId="35" borderId="0" xfId="0" applyFont="false" applyBorder="true" applyAlignment="true" applyProtection="false">
      <alignment horizontal="general" vertical="center" textRotation="0" wrapText="false" indent="0" shrinkToFit="false"/>
      <protection locked="true" hidden="false"/>
    </xf>
    <xf numFmtId="173" fontId="0" fillId="35" borderId="0" xfId="0" applyFont="true" applyBorder="true" applyAlignment="true" applyProtection="false">
      <alignment horizontal="center" vertical="center" textRotation="0" wrapText="true" indent="0" shrinkToFit="false"/>
      <protection locked="true" hidden="false"/>
    </xf>
    <xf numFmtId="164" fontId="0" fillId="0" borderId="10" xfId="21" applyFont="true" applyBorder="true" applyAlignment="true" applyProtection="false">
      <alignment horizontal="center" vertical="center" textRotation="0" wrapText="true" indent="0" shrinkToFit="false"/>
      <protection locked="true" hidden="false"/>
    </xf>
    <xf numFmtId="178" fontId="0" fillId="0" borderId="11" xfId="17" applyFont="true" applyBorder="true" applyAlignment="true" applyProtection="true">
      <alignment horizontal="general" vertical="center" textRotation="0" wrapText="false" indent="0" shrinkToFit="false"/>
      <protection locked="true" hidden="false"/>
    </xf>
    <xf numFmtId="164" fontId="43" fillId="0" borderId="11" xfId="0" applyFont="true" applyBorder="true" applyAlignment="true" applyProtection="false">
      <alignment horizontal="general" vertical="center" textRotation="0" wrapText="true" indent="0" shrinkToFit="false"/>
      <protection locked="true" hidden="false"/>
    </xf>
    <xf numFmtId="164" fontId="61" fillId="0" borderId="11" xfId="0" applyFont="true" applyBorder="true" applyAlignment="true" applyProtection="false">
      <alignment horizontal="general" vertical="center" textRotation="0" wrapText="true" indent="0" shrinkToFit="false"/>
      <protection locked="true" hidden="false"/>
    </xf>
    <xf numFmtId="177" fontId="24" fillId="0" borderId="32" xfId="21" applyFont="true" applyBorder="true" applyAlignment="true" applyProtection="false">
      <alignment horizontal="center" vertical="center" textRotation="0" wrapText="false" indent="0" shrinkToFit="false"/>
      <protection locked="true" hidden="false"/>
    </xf>
    <xf numFmtId="164" fontId="22" fillId="6" borderId="3" xfId="0" applyFont="true" applyBorder="true" applyAlignment="true" applyProtection="false">
      <alignment horizontal="center" vertical="bottom" textRotation="0" wrapText="false" indent="0" shrinkToFit="false"/>
      <protection locked="true" hidden="false"/>
    </xf>
    <xf numFmtId="164" fontId="24" fillId="9" borderId="13" xfId="0" applyFont="true" applyBorder="true" applyAlignment="true" applyProtection="false">
      <alignment horizontal="center" vertical="center" textRotation="0" wrapText="false" indent="0" shrinkToFit="false"/>
      <protection locked="true" hidden="false"/>
    </xf>
    <xf numFmtId="164" fontId="23" fillId="10" borderId="30" xfId="0" applyFont="true" applyBorder="true" applyAlignment="true" applyProtection="false">
      <alignment horizontal="center" vertical="center" textRotation="0" wrapText="true" indent="0" shrinkToFit="false"/>
      <protection locked="true" hidden="false"/>
    </xf>
    <xf numFmtId="164" fontId="24" fillId="15" borderId="31" xfId="0" applyFont="true" applyBorder="true" applyAlignment="true" applyProtection="false">
      <alignment horizontal="center" vertical="center" textRotation="0" wrapText="true" indent="0" shrinkToFit="false"/>
      <protection locked="true" hidden="false"/>
    </xf>
    <xf numFmtId="164" fontId="24" fillId="16" borderId="30" xfId="0" applyFont="true" applyBorder="true" applyAlignment="true" applyProtection="false">
      <alignment horizontal="center" vertical="center" textRotation="0" wrapText="true" indent="0" shrinkToFit="false"/>
      <protection locked="true" hidden="false"/>
    </xf>
    <xf numFmtId="164" fontId="24" fillId="16" borderId="31" xfId="0" applyFont="true" applyBorder="true" applyAlignment="true" applyProtection="false">
      <alignment horizontal="center" vertical="center" textRotation="0" wrapText="true" indent="0" shrinkToFit="false"/>
      <protection locked="true" hidden="false"/>
    </xf>
    <xf numFmtId="164" fontId="0" fillId="4" borderId="6" xfId="0" applyFont="true" applyBorder="true" applyAlignment="true" applyProtection="false">
      <alignment horizontal="center" vertical="center" textRotation="0" wrapText="false" indent="0" shrinkToFit="false"/>
      <protection locked="true" hidden="false"/>
    </xf>
    <xf numFmtId="164" fontId="0" fillId="4" borderId="12" xfId="0" applyFont="true" applyBorder="true" applyAlignment="false" applyProtection="false">
      <alignment horizontal="general" vertical="bottom" textRotation="0" wrapText="false" indent="0" shrinkToFit="false"/>
      <protection locked="true" hidden="false"/>
    </xf>
    <xf numFmtId="164" fontId="0" fillId="4" borderId="12" xfId="0" applyFont="false" applyBorder="true" applyAlignment="false" applyProtection="false">
      <alignment horizontal="general" vertical="bottom" textRotation="0" wrapText="false" indent="0" shrinkToFit="false"/>
      <protection locked="true" hidden="false"/>
    </xf>
    <xf numFmtId="164" fontId="24" fillId="4" borderId="12" xfId="0" applyFont="true" applyBorder="true" applyAlignment="true" applyProtection="false">
      <alignment horizontal="center" vertical="bottom" textRotation="0" wrapText="false" indent="0" shrinkToFit="false"/>
      <protection locked="true" hidden="false"/>
    </xf>
    <xf numFmtId="164" fontId="0" fillId="4" borderId="7" xfId="0" applyFont="false" applyBorder="true" applyAlignment="true" applyProtection="false">
      <alignment horizontal="center" vertical="center" textRotation="0" wrapText="false" indent="0" shrinkToFit="false"/>
      <protection locked="true" hidden="false"/>
    </xf>
    <xf numFmtId="164" fontId="0" fillId="4" borderId="11" xfId="0" applyFont="true" applyBorder="true" applyAlignment="false" applyProtection="false">
      <alignment horizontal="general" vertical="bottom" textRotation="0" wrapText="false" indent="0" shrinkToFit="false"/>
      <protection locked="true" hidden="false"/>
    </xf>
    <xf numFmtId="164" fontId="0" fillId="4" borderId="9" xfId="0" applyFont="true" applyBorder="true" applyAlignment="true" applyProtection="false">
      <alignment horizontal="center" vertical="center" textRotation="0" wrapText="false" indent="0" shrinkToFit="false"/>
      <protection locked="true" hidden="false"/>
    </xf>
    <xf numFmtId="164" fontId="0" fillId="4" borderId="12" xfId="0" applyFont="false" applyBorder="true" applyAlignment="true" applyProtection="false">
      <alignment horizontal="center" vertical="center" textRotation="0" wrapText="false" indent="0" shrinkToFit="false"/>
      <protection locked="true" hidden="false"/>
    </xf>
    <xf numFmtId="164" fontId="26" fillId="23" borderId="74" xfId="0" applyFont="true" applyBorder="true" applyAlignment="true" applyProtection="false">
      <alignment horizontal="left" vertical="bottom" textRotation="0" wrapText="false" indent="0" shrinkToFit="false"/>
      <protection locked="true" hidden="false"/>
    </xf>
    <xf numFmtId="164" fontId="26" fillId="23" borderId="74" xfId="0" applyFont="true" applyBorder="true" applyAlignment="true" applyProtection="false">
      <alignment horizontal="center" vertical="bottom" textRotation="0" wrapText="false" indent="0" shrinkToFit="false"/>
      <protection locked="true" hidden="false"/>
    </xf>
  </cellXfs>
  <cellStyles count="8">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Excel Built-in Explanatory Text" xfId="21" builtinId="53" customBuiltin="true"/>
    <cellStyle name="*unknown*" xfId="20" builtinId="8" customBuiltin="false"/>
  </cellStyles>
  <dxfs count="439">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color rgb="FF843C0B"/>
      </font>
      <fill>
        <patternFill>
          <bgColor rgb="FF843C0B"/>
        </patternFill>
      </fill>
    </dxf>
    <dxf>
      <font>
        <b val="0"/>
        <color rgb="FF000000"/>
      </font>
    </dxf>
    <dxf>
      <font>
        <b val="0"/>
        <color rgb="FF000000"/>
      </font>
    </dxf>
    <dxf>
      <font>
        <b val="0"/>
        <color rgb="FF000000"/>
      </font>
    </dxf>
    <dxf>
      <font>
        <color rgb="FFBFBFBF"/>
      </font>
      <fill>
        <patternFill>
          <bgColor rgb="FFBFBFBF"/>
        </patternFill>
      </fill>
    </dxf>
    <dxf>
      <font>
        <color rgb="FFFF0000"/>
      </font>
      <fill>
        <patternFill>
          <bgColor rgb="FFFF0000"/>
        </patternFill>
      </fill>
    </dxf>
    <dxf>
      <font>
        <color rgb="FFFFC000"/>
      </font>
      <fill>
        <patternFill>
          <bgColor rgb="FFFFC000"/>
        </patternFill>
      </fill>
    </dxf>
    <dxf>
      <font>
        <color rgb="FF92D050"/>
      </font>
      <fill>
        <patternFill>
          <bgColor rgb="FF92D050"/>
        </patternFill>
      </fill>
    </dxf>
    <dxf>
      <font>
        <color rgb="FF0070C0"/>
      </font>
      <fill>
        <patternFill>
          <bgColor rgb="FF0070C0"/>
        </patternFill>
      </fill>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strike val="0"/>
        <color rgb="FFA6A6A6"/>
      </font>
      <fill>
        <patternFill>
          <bgColor rgb="FFA6A6A6"/>
        </patternFill>
      </fill>
    </dxf>
    <dxf>
      <font>
        <strike val="0"/>
        <color rgb="FFFF0000"/>
      </font>
      <fill>
        <patternFill>
          <bgColor rgb="FFFF0000"/>
        </patternFill>
      </fill>
    </dxf>
    <dxf>
      <font>
        <strike val="0"/>
        <color rgb="FFFFC000"/>
      </font>
      <fill>
        <patternFill>
          <bgColor rgb="FFFFC000"/>
        </patternFill>
      </fill>
    </dxf>
    <dxf>
      <font>
        <strike val="0"/>
        <color rgb="FF92D050"/>
      </font>
      <fill>
        <patternFill>
          <bgColor rgb="FF92D050"/>
        </patternFill>
      </fill>
    </dxf>
    <dxf>
      <font>
        <strike val="0"/>
        <color rgb="FF0070C0"/>
      </font>
      <fill>
        <patternFill>
          <bgColor rgb="FF0070C0"/>
        </patternFill>
      </fill>
    </dxf>
    <dxf>
      <font>
        <b val="0"/>
        <color rgb="FF000000"/>
      </font>
      <fill>
        <patternFill>
          <bgColor rgb="FF843C0B"/>
        </patternFill>
      </fill>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strike val="0"/>
        <color rgb="FF808080"/>
      </font>
      <fill>
        <patternFill>
          <bgColor rgb="FF808080"/>
        </patternFill>
      </fill>
    </dxf>
    <dxf>
      <font>
        <strike val="0"/>
        <color rgb="FF808080"/>
      </font>
      <fill>
        <patternFill>
          <bgColor rgb="FF808080"/>
        </patternFill>
      </fill>
    </dxf>
    <dxf>
      <font>
        <strike val="0"/>
        <color rgb="FFFF0000"/>
      </font>
      <fill>
        <patternFill>
          <bgColor rgb="FFFF0000"/>
        </patternFill>
      </fill>
    </dxf>
    <dxf>
      <font>
        <strike val="0"/>
        <color rgb="FFFFFF00"/>
      </font>
      <fill>
        <patternFill>
          <bgColor rgb="FFFFFF00"/>
        </patternFill>
      </fill>
    </dxf>
    <dxf>
      <font>
        <strike val="0"/>
        <color rgb="FF92D050"/>
      </font>
      <fill>
        <patternFill>
          <bgColor rgb="FF92D050"/>
        </patternFill>
      </fill>
    </dxf>
    <dxf>
      <font>
        <strike val="0"/>
        <color rgb="FF0070C0"/>
      </font>
      <fill>
        <patternFill>
          <bgColor rgb="FF0070C0"/>
        </patternFill>
      </fill>
    </dxf>
    <dxf>
      <font>
        <color rgb="FF843C0B"/>
      </font>
      <fill>
        <patternFill>
          <bgColor rgb="FF843C0B"/>
        </patternFill>
      </fill>
    </dxf>
    <dxf>
      <font>
        <strike val="0"/>
        <color rgb="FFFFFFFF"/>
      </font>
      <fill>
        <patternFill>
          <bgColor rgb="FF843C0B"/>
        </patternFill>
      </fill>
    </dxf>
    <dxf>
      <font>
        <b val="0"/>
        <color rgb="FF000000"/>
      </font>
    </dxf>
    <dxf>
      <font>
        <b val="0"/>
        <color rgb="FF000000"/>
      </font>
    </dxf>
    <dxf>
      <font>
        <b val="0"/>
        <color rgb="FF000000"/>
      </font>
    </dxf>
    <dxf>
      <font>
        <b val="0"/>
        <color rgb="FF000000"/>
      </font>
    </dxf>
    <dxf>
      <font>
        <b val="0"/>
        <color rgb="FF000000"/>
      </font>
    </dxf>
    <dxf>
      <font>
        <strike val="0"/>
        <color rgb="FF808080"/>
      </font>
      <fill>
        <patternFill>
          <bgColor rgb="FF808080"/>
        </patternFill>
      </fill>
    </dxf>
    <dxf>
      <font>
        <strike val="0"/>
        <color rgb="FFFF0000"/>
      </font>
      <fill>
        <patternFill>
          <bgColor rgb="FFFF0000"/>
        </patternFill>
      </fill>
    </dxf>
    <dxf>
      <font>
        <strike val="0"/>
        <color rgb="FFFFFF00"/>
      </font>
      <fill>
        <patternFill>
          <bgColor rgb="FFFFFF00"/>
        </patternFill>
      </fill>
    </dxf>
    <dxf>
      <font>
        <strike val="0"/>
        <color rgb="FF92D050"/>
      </font>
      <fill>
        <patternFill>
          <bgColor rgb="FF92D050"/>
        </patternFill>
      </fill>
    </dxf>
    <dxf>
      <font>
        <strike val="0"/>
        <color rgb="FF0070C0"/>
      </font>
      <fill>
        <patternFill>
          <bgColor rgb="FF0070C0"/>
        </patternFill>
      </fill>
    </dxf>
    <dxf>
      <font>
        <color rgb="FF843C0B"/>
      </font>
      <fill>
        <patternFill>
          <bgColor rgb="FF843C0B"/>
        </patternFill>
      </fill>
    </dxf>
    <dxf>
      <font>
        <strike val="0"/>
        <color rgb="FFFFFFFF"/>
      </font>
      <fill>
        <patternFill>
          <bgColor rgb="FF843C0B"/>
        </patternFill>
      </fill>
    </dxf>
    <dxf>
      <font>
        <b val="0"/>
        <color rgb="FF000000"/>
      </font>
    </dxf>
    <dxf>
      <font>
        <strike val="0"/>
        <color rgb="FF808080"/>
      </font>
      <fill>
        <patternFill>
          <bgColor rgb="FF808080"/>
        </patternFill>
      </fill>
    </dxf>
    <dxf>
      <font>
        <strike val="0"/>
        <color rgb="FFFF0000"/>
      </font>
      <fill>
        <patternFill>
          <bgColor rgb="FFFF0000"/>
        </patternFill>
      </fill>
    </dxf>
    <dxf>
      <font>
        <strike val="0"/>
        <color rgb="FFFFFF00"/>
      </font>
      <fill>
        <patternFill>
          <bgColor rgb="FFFFFF00"/>
        </patternFill>
      </fill>
    </dxf>
    <dxf>
      <font>
        <strike val="0"/>
        <color rgb="FF92D050"/>
      </font>
      <fill>
        <patternFill>
          <bgColor rgb="FF92D050"/>
        </patternFill>
      </fill>
    </dxf>
    <dxf>
      <font>
        <strike val="0"/>
        <color rgb="FF0070C0"/>
      </font>
      <fill>
        <patternFill>
          <bgColor rgb="FF0070C0"/>
        </patternFill>
      </fill>
    </dxf>
    <dxf>
      <font>
        <color rgb="FF843C0B"/>
      </font>
      <fill>
        <patternFill>
          <bgColor rgb="FF843C0B"/>
        </patternFill>
      </fill>
    </dxf>
    <dxf>
      <font>
        <strike val="0"/>
        <color rgb="FFFFFFFF"/>
      </font>
      <fill>
        <patternFill>
          <bgColor rgb="FF843C0B"/>
        </patternFill>
      </fill>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FFFFFF"/>
      </font>
      <fill>
        <patternFill>
          <bgColor rgb="FFB15407"/>
        </patternFill>
      </fill>
      <border diagonalUp="false" diagonalDown="false">
        <left/>
        <right/>
        <top/>
        <bottom/>
        <diagonal/>
      </border>
    </dxf>
    <dxf>
      <font>
        <b val="0"/>
        <color rgb="FFA5A5A5"/>
      </font>
      <fill>
        <patternFill>
          <bgColor rgb="FFA5A5A5"/>
        </patternFill>
      </fill>
      <border diagonalUp="false" diagonalDown="false">
        <left/>
        <right/>
        <top/>
        <bottom/>
        <diagonal/>
      </border>
    </dxf>
    <dxf>
      <font>
        <b val="0"/>
        <color rgb="FFFF0000"/>
      </font>
      <fill>
        <patternFill>
          <bgColor rgb="FFFF0000"/>
        </patternFill>
      </fill>
      <border diagonalUp="false" diagonalDown="false">
        <left/>
        <right/>
        <top/>
        <bottom/>
        <diagonal/>
      </border>
    </dxf>
    <dxf>
      <font>
        <b val="0"/>
        <color rgb="FFFFC000"/>
      </font>
      <fill>
        <patternFill>
          <bgColor rgb="FFFFC000"/>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70C0"/>
      </font>
      <fill>
        <patternFill>
          <bgColor rgb="FF0070C0"/>
        </patternFill>
      </fill>
      <border diagonalUp="false" diagonalDown="false">
        <left/>
        <right/>
        <top/>
        <bottom/>
        <diagonal/>
      </border>
    </dxf>
    <dxf>
      <font>
        <b val="0"/>
        <color rgb="FFA5A5A5"/>
      </font>
      <fill>
        <patternFill>
          <bgColor rgb="FFA5A5A5"/>
        </patternFill>
      </fill>
      <border diagonalUp="false" diagonalDown="false">
        <left/>
        <right/>
        <top/>
        <bottom/>
        <diagonal/>
      </border>
    </dxf>
    <dxf>
      <font>
        <b val="0"/>
        <color rgb="FFFF0000"/>
      </font>
      <fill>
        <patternFill>
          <bgColor rgb="FFFF0000"/>
        </patternFill>
      </fill>
      <border diagonalUp="false" diagonalDown="false">
        <left/>
        <right/>
        <top/>
        <bottom/>
        <diagonal/>
      </border>
    </dxf>
    <dxf>
      <font>
        <b val="0"/>
        <color rgb="FFFFC000"/>
      </font>
      <fill>
        <patternFill>
          <bgColor rgb="FFFFC000"/>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70C0"/>
      </font>
      <fill>
        <patternFill>
          <bgColor rgb="FF0070C0"/>
        </patternFill>
      </fill>
      <border diagonalUp="false" diagonalDown="false">
        <left/>
        <right/>
        <top/>
        <bottom/>
        <diagonal/>
      </border>
    </dxf>
    <dxf>
      <font>
        <b val="0"/>
        <color rgb="FFA5A5A5"/>
      </font>
      <fill>
        <patternFill>
          <bgColor rgb="FFA5A5A5"/>
        </patternFill>
      </fill>
      <border diagonalUp="false" diagonalDown="false">
        <left/>
        <right/>
        <top/>
        <bottom/>
        <diagonal/>
      </border>
    </dxf>
    <dxf>
      <font>
        <b val="0"/>
        <color rgb="FFFF0000"/>
      </font>
      <fill>
        <patternFill>
          <bgColor rgb="FFFF0000"/>
        </patternFill>
      </fill>
      <border diagonalUp="false" diagonalDown="false">
        <left/>
        <right/>
        <top/>
        <bottom/>
        <diagonal/>
      </border>
    </dxf>
    <dxf>
      <font>
        <b val="0"/>
        <color rgb="FFFFC000"/>
      </font>
      <fill>
        <patternFill>
          <bgColor rgb="FFFFC000"/>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70C0"/>
      </font>
      <fill>
        <patternFill>
          <bgColor rgb="FF0070C0"/>
        </patternFill>
      </fill>
      <border diagonalUp="false" diagonalDown="false">
        <left/>
        <right/>
        <top/>
        <bottom/>
        <diagonal/>
      </border>
    </dxf>
    <dxf>
      <font>
        <b val="0"/>
        <color rgb="FFA5A5A5"/>
      </font>
      <fill>
        <patternFill>
          <bgColor rgb="FFA5A5A5"/>
        </patternFill>
      </fill>
      <border diagonalUp="false" diagonalDown="false">
        <left/>
        <right/>
        <top/>
        <bottom/>
        <diagonal/>
      </border>
    </dxf>
    <dxf>
      <font>
        <b val="0"/>
        <color rgb="FFFF0000"/>
      </font>
      <fill>
        <patternFill>
          <bgColor rgb="FFFF0000"/>
        </patternFill>
      </fill>
      <border diagonalUp="false" diagonalDown="false">
        <left/>
        <right/>
        <top/>
        <bottom/>
        <diagonal/>
      </border>
    </dxf>
    <dxf>
      <font>
        <b val="0"/>
        <color rgb="FFFFC000"/>
      </font>
      <fill>
        <patternFill>
          <bgColor rgb="FFFFC000"/>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70C0"/>
      </font>
      <fill>
        <patternFill>
          <bgColor rgb="FF0070C0"/>
        </patternFill>
      </fill>
      <border diagonalUp="false" diagonalDown="false">
        <left/>
        <right/>
        <top/>
        <bottom/>
        <diagonal/>
      </border>
    </dxf>
    <dxf>
      <font>
        <b val="0"/>
        <color rgb="FFA5A5A5"/>
      </font>
      <fill>
        <patternFill>
          <bgColor rgb="FFA5A5A5"/>
        </patternFill>
      </fill>
      <border diagonalUp="false" diagonalDown="false">
        <left/>
        <right/>
        <top/>
        <bottom/>
        <diagonal/>
      </border>
    </dxf>
    <dxf>
      <font>
        <b val="0"/>
        <color rgb="FFFF0000"/>
      </font>
      <fill>
        <patternFill>
          <bgColor rgb="FFFF0000"/>
        </patternFill>
      </fill>
      <border diagonalUp="false" diagonalDown="false">
        <left/>
        <right/>
        <top/>
        <bottom/>
        <diagonal/>
      </border>
    </dxf>
    <dxf>
      <font>
        <b val="0"/>
        <color rgb="FFFFC000"/>
      </font>
      <fill>
        <patternFill>
          <bgColor rgb="FFFFC000"/>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70C0"/>
      </font>
      <fill>
        <patternFill>
          <bgColor rgb="FF0070C0"/>
        </patternFill>
      </fill>
      <border diagonalUp="false" diagonalDown="false">
        <left/>
        <right/>
        <top/>
        <bottom/>
        <diagonal/>
      </border>
    </dxf>
    <dxf>
      <font>
        <b val="0"/>
        <color rgb="FFA5A5A5"/>
      </font>
      <fill>
        <patternFill>
          <bgColor rgb="FFA5A5A5"/>
        </patternFill>
      </fill>
      <border diagonalUp="false" diagonalDown="false">
        <left/>
        <right/>
        <top/>
        <bottom/>
        <diagonal/>
      </border>
    </dxf>
    <dxf>
      <font>
        <b val="0"/>
        <color rgb="FFFF0000"/>
      </font>
      <fill>
        <patternFill>
          <bgColor rgb="FFFF0000"/>
        </patternFill>
      </fill>
      <border diagonalUp="false" diagonalDown="false">
        <left/>
        <right/>
        <top/>
        <bottom/>
        <diagonal/>
      </border>
    </dxf>
    <dxf>
      <font>
        <b val="0"/>
        <color rgb="FFFFC000"/>
      </font>
      <fill>
        <patternFill>
          <bgColor rgb="FFFFC000"/>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70C0"/>
      </font>
      <fill>
        <patternFill>
          <bgColor rgb="FF0070C0"/>
        </patternFill>
      </fill>
      <border diagonalUp="false" diagonalDown="false">
        <left/>
        <right/>
        <top/>
        <bottom/>
        <diagonal/>
      </border>
    </dxf>
    <dxf>
      <font>
        <b val="0"/>
        <color rgb="FFFFFFFF"/>
      </font>
      <fill>
        <patternFill>
          <bgColor rgb="FF385623"/>
        </patternFill>
      </fill>
      <border diagonalUp="false" diagonalDown="false">
        <left/>
        <right/>
        <top/>
        <bottom/>
        <diagonal/>
      </border>
    </dxf>
    <dxf>
      <font>
        <b val="0"/>
        <color rgb="FFFFFFFF"/>
      </font>
      <fill>
        <patternFill>
          <bgColor rgb="FF385623"/>
        </patternFill>
      </fill>
      <border diagonalUp="false" diagonalDown="false">
        <left/>
        <right/>
        <top/>
        <bottom/>
        <diagonal/>
      </border>
    </dxf>
    <dxf>
      <font>
        <b val="0"/>
        <color rgb="FF92D050"/>
      </font>
      <fill>
        <patternFill>
          <bgColor rgb="FF92D050"/>
        </patternFill>
      </fill>
      <border diagonalUp="false" diagonalDown="false">
        <left/>
        <right/>
        <top/>
        <bottom/>
        <diagonal/>
      </border>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name val="Calibri"/>
        <charset val="1"/>
        <family val="0"/>
        <color rgb="FFFFFFFF"/>
      </font>
      <fill>
        <patternFill>
          <bgColor rgb="FFB15407"/>
        </patternFill>
      </fill>
    </dxf>
    <dxf>
      <font>
        <name val="Calibri"/>
        <charset val="1"/>
        <family val="0"/>
        <color rgb="FFA6A6A6"/>
      </font>
      <fill>
        <patternFill>
          <bgColor rgb="FFA6A6A6"/>
        </patternFill>
      </fill>
    </dxf>
    <dxf>
      <font>
        <name val="Calibri"/>
        <charset val="1"/>
        <family val="0"/>
        <color rgb="FFFF0000"/>
      </font>
      <fill>
        <patternFill>
          <bgColor rgb="FFFF0000"/>
        </patternFill>
      </fill>
    </dxf>
    <dxf>
      <font>
        <name val="Calibri"/>
        <charset val="1"/>
        <family val="0"/>
        <color rgb="FFFFC000"/>
      </font>
      <fill>
        <patternFill>
          <bgColor rgb="FFFFC000"/>
        </patternFill>
      </fill>
    </dxf>
    <dxf>
      <font>
        <name val="Calibri"/>
        <charset val="1"/>
        <family val="0"/>
        <color rgb="FF92D050"/>
      </font>
      <fill>
        <patternFill>
          <bgColor rgb="FF92D050"/>
        </patternFill>
      </fill>
    </dxf>
    <dxf>
      <font>
        <name val="Calibri"/>
        <charset val="1"/>
        <family val="0"/>
        <color rgb="FF0070C0"/>
      </font>
      <fill>
        <patternFill>
          <bgColor rgb="FF0070C0"/>
        </patternFill>
      </fill>
    </dxf>
    <dxf>
      <font>
        <name val="Calibri"/>
        <charset val="1"/>
        <family val="0"/>
        <color rgb="FFFFFFFF"/>
      </font>
      <fill>
        <patternFill>
          <bgColor rgb="FF984807"/>
        </patternFill>
      </fill>
    </dxf>
    <dxf>
      <font>
        <name val="Calibri"/>
        <charset val="1"/>
        <family val="0"/>
        <color rgb="FFFFFFFF"/>
      </font>
      <fill>
        <patternFill>
          <bgColor rgb="FF984807"/>
        </patternFill>
      </fill>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
      <font>
        <b val="0"/>
        <color rgb="FF000000"/>
      </font>
    </dxf>
  </dxfs>
  <colors>
    <indexedColors>
      <rgbColor rgb="FF000000"/>
      <rgbColor rgb="FFFFFFFF"/>
      <rgbColor rgb="FFFF0000"/>
      <rgbColor rgb="FF8ED060"/>
      <rgbColor rgb="FF0000FF"/>
      <rgbColor rgb="FFFFFF00"/>
      <rgbColor rgb="FFECECEC"/>
      <rgbColor rgb="FFA9D18E"/>
      <rgbColor rgb="FFC00000"/>
      <rgbColor rgb="FF006600"/>
      <rgbColor rgb="FF000080"/>
      <rgbColor rgb="FF77933C"/>
      <rgbColor rgb="FF4F6228"/>
      <rgbColor rgb="FF376092"/>
      <rgbColor rgb="FFBFBFBF"/>
      <rgbColor rgb="FF808080"/>
      <rgbColor rgb="FF95B3D7"/>
      <rgbColor rgb="FF984807"/>
      <rgbColor rgb="FFEBF1DE"/>
      <rgbColor rgb="FFDBEEF4"/>
      <rgbColor rgb="FF444444"/>
      <rgbColor rgb="FFA6A6A6"/>
      <rgbColor rgb="FF0070C0"/>
      <rgbColor rgb="FFC8C8C8"/>
      <rgbColor rgb="FF000080"/>
      <rgbColor rgb="FFE2EFD9"/>
      <rgbColor rgb="FFC3D69B"/>
      <rgbColor rgb="FFC5E0B3"/>
      <rgbColor rgb="FFE2F0D9"/>
      <rgbColor rgb="FFDD0806"/>
      <rgbColor rgb="FF4F81BD"/>
      <rgbColor rgb="FFF2F2F2"/>
      <rgbColor rgb="FF93CDDD"/>
      <rgbColor rgb="FFDEEAF6"/>
      <rgbColor rgb="FFCCFFCC"/>
      <rgbColor rgb="FFFDEADA"/>
      <rgbColor rgb="FF9CC2E5"/>
      <rgbColor rgb="FFFF99CC"/>
      <rgbColor rgb="FFAFABAB"/>
      <rgbColor rgb="FFFCD5B5"/>
      <rgbColor rgb="FF4472C4"/>
      <rgbColor rgb="FF5B9BD5"/>
      <rgbColor rgb="FF92D050"/>
      <rgbColor rgb="FFFFC000"/>
      <rgbColor rgb="FF9BBB59"/>
      <rgbColor rgb="FFA5A5A5"/>
      <rgbColor rgb="FF7B7B7B"/>
      <rgbColor rgb="FF878787"/>
      <rgbColor rgb="FF254061"/>
      <rgbColor rgb="FF00B050"/>
      <rgbColor rgb="FF385623"/>
      <rgbColor rgb="FF333300"/>
      <rgbColor rgb="FF843C0B"/>
      <rgbColor rgb="FFB15407"/>
      <rgbColor rgb="FF1F497D"/>
      <rgbColor rgb="FF333A3F"/>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externalLink" Target="externalLinks/externalLink1.xml"/><Relationship Id="rId15"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68818040435459"/>
          <c:y val="0.220527795803591"/>
          <c:w val="0.434681181959565"/>
          <c:h val="0.646225394765304"/>
        </c:manualLayout>
      </c:layout>
      <c:doughnutChart>
        <c:varyColors val="1"/>
        <c:ser>
          <c:idx val="0"/>
          <c:order val="0"/>
          <c:spPr>
            <a:solidFill>
              <a:srgbClr val="4f81bd"/>
            </a:solidFill>
            <a:ln w="25560">
              <a:noFill/>
            </a:ln>
          </c:spPr>
          <c:explosion val="0"/>
          <c:dPt>
            <c:idx val="0"/>
            <c:spPr>
              <a:solidFill>
                <a:srgbClr val="a6a6a6"/>
              </a:solidFill>
              <a:ln w="25560">
                <a:noFill/>
              </a:ln>
            </c:spPr>
          </c:dPt>
          <c:dPt>
            <c:idx val="1"/>
            <c:spPr>
              <a:solidFill>
                <a:srgbClr val="ff0000"/>
              </a:solidFill>
              <a:ln w="25560">
                <a:noFill/>
              </a:ln>
            </c:spPr>
          </c:dPt>
          <c:dPt>
            <c:idx val="2"/>
            <c:spPr>
              <a:solidFill>
                <a:srgbClr val="ffc000"/>
              </a:solidFill>
              <a:ln w="25560">
                <a:noFill/>
              </a:ln>
            </c:spPr>
          </c:dPt>
          <c:dPt>
            <c:idx val="3"/>
            <c:spPr>
              <a:solidFill>
                <a:srgbClr val="92d050"/>
              </a:solidFill>
              <a:ln w="25560">
                <a:noFill/>
              </a:ln>
            </c:spPr>
          </c:dPt>
          <c:dPt>
            <c:idx val="4"/>
            <c:spPr>
              <a:solidFill>
                <a:srgbClr val="0070c0"/>
              </a:solidFill>
              <a:ln w="25560">
                <a:noFill/>
              </a:ln>
            </c:spPr>
          </c:dPt>
          <c:dLbls>
            <c:numFmt formatCode="General" sourceLinked="1"/>
            <c:dLbl>
              <c:idx val="0"/>
              <c:showLegendKey val="0"/>
              <c:showVal val="0"/>
              <c:showCatName val="0"/>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showLegendKey val="0"/>
            <c:showVal val="0"/>
            <c:showCatName val="0"/>
            <c:showSerName val="0"/>
            <c:showPercent val="1"/>
            <c:showLeaderLines val="0"/>
          </c:dLbls>
          <c:cat>
            <c:strRef>
              <c:f>'Painel de Gestão - 1'!$B$16:$B$20</c:f>
              <c:strCache>
                <c:ptCount val="5"/>
                <c:pt idx="0">
                  <c:v>Início planejado posterior</c:v>
                </c:pt>
                <c:pt idx="1">
                  <c:v>Não concluída ou Não iniciada</c:v>
                </c:pt>
                <c:pt idx="2">
                  <c:v>Em andamento com problemas</c:v>
                </c:pt>
                <c:pt idx="3">
                  <c:v>Em andamento conforme previsto</c:v>
                </c:pt>
                <c:pt idx="4">
                  <c:v>Concluída</c:v>
                </c:pt>
              </c:strCache>
            </c:strRef>
          </c:cat>
          <c:val>
            <c:numRef>
              <c:f>'Painel de Gestão - 1'!$C$16:$C$20</c:f>
              <c:numCache>
                <c:formatCode>General</c:formatCode>
                <c:ptCount val="5"/>
                <c:pt idx="0">
                  <c:v>2</c:v>
                </c:pt>
                <c:pt idx="1">
                  <c:v>10</c:v>
                </c:pt>
                <c:pt idx="2">
                  <c:v>15</c:v>
                </c:pt>
                <c:pt idx="3">
                  <c:v>5</c:v>
                </c:pt>
                <c:pt idx="4">
                  <c:v>0</c:v>
                </c:pt>
              </c:numCache>
            </c:numRef>
          </c:val>
        </c:ser>
        <c:firstSliceAng val="0"/>
        <c:holeSize val="50"/>
      </c:doughnutChart>
      <c:spPr>
        <a:solidFill>
          <a:srgbClr val="ffffff"/>
        </a:solidFill>
        <a:ln w="25560">
          <a:noFill/>
        </a:ln>
      </c:spPr>
    </c:plotArea>
    <c:legend>
      <c:legendPos val="r"/>
      <c:layout>
        <c:manualLayout>
          <c:xMode val="edge"/>
          <c:yMode val="edge"/>
          <c:x val="0.629176438852964"/>
          <c:y val="0.281377440900842"/>
        </c:manualLayout>
      </c:layout>
      <c:overlay val="0"/>
      <c:spPr>
        <a:noFill/>
        <a:ln w="25560">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600" spc="-1" strike="noStrike">
                <a:solidFill>
                  <a:srgbClr val="000000"/>
                </a:solidFill>
                <a:latin typeface="Calibri"/>
              </a:defRPr>
            </a:pPr>
            <a:r>
              <a:rPr b="1" sz="1600" spc="-1" strike="noStrike">
                <a:solidFill>
                  <a:srgbClr val="000000"/>
                </a:solidFill>
                <a:latin typeface="Calibri"/>
              </a:rPr>
              <a:t>Situação atual do PAN 
Monitoria atual</a:t>
            </a:r>
          </a:p>
        </c:rich>
      </c:tx>
      <c:overlay val="0"/>
    </c:title>
    <c:autoTitleDeleted val="0"/>
    <c:plotArea>
      <c:layout>
        <c:manualLayout>
          <c:layoutTarget val="inner"/>
          <c:xMode val="edge"/>
          <c:yMode val="edge"/>
          <c:x val="0.14514896867838"/>
          <c:y val="0.172931541369173"/>
          <c:w val="0.520117137764197"/>
          <c:h val="0.803338933221336"/>
        </c:manualLayout>
      </c:layout>
      <c:doughnutChart>
        <c:varyColors val="1"/>
        <c:ser>
          <c:idx val="0"/>
          <c:order val="0"/>
          <c:spPr>
            <a:solidFill>
              <a:srgbClr val="4472c4"/>
            </a:solidFill>
            <a:ln>
              <a:noFill/>
            </a:ln>
          </c:spPr>
          <c:explosion val="0"/>
          <c:dPt>
            <c:idx val="0"/>
            <c:spPr>
              <a:solidFill>
                <a:srgbClr val="afabab"/>
              </a:solidFill>
              <a:ln>
                <a:noFill/>
              </a:ln>
            </c:spPr>
          </c:dPt>
          <c:dPt>
            <c:idx val="1"/>
            <c:spPr>
              <a:solidFill>
                <a:srgbClr val="ff0000"/>
              </a:solidFill>
              <a:ln>
                <a:noFill/>
              </a:ln>
            </c:spPr>
          </c:dPt>
          <c:dPt>
            <c:idx val="2"/>
            <c:spPr>
              <a:solidFill>
                <a:srgbClr val="ffc000"/>
              </a:solidFill>
              <a:ln>
                <a:noFill/>
              </a:ln>
            </c:spPr>
          </c:dPt>
          <c:dPt>
            <c:idx val="3"/>
            <c:spPr>
              <a:solidFill>
                <a:srgbClr val="92d050"/>
              </a:solidFill>
              <a:ln>
                <a:noFill/>
              </a:ln>
            </c:spPr>
          </c:dPt>
          <c:dPt>
            <c:idx val="4"/>
            <c:spPr>
              <a:solidFill>
                <a:srgbClr val="5b9bd5"/>
              </a:solidFill>
              <a:ln>
                <a:noFill/>
              </a:ln>
            </c:spPr>
          </c:dPt>
          <c:dLbls>
            <c:numFmt formatCode="0%" sourceLinked="1"/>
            <c:dLbl>
              <c:idx val="0"/>
              <c:showLegendKey val="1"/>
              <c:showVal val="1"/>
              <c:showCatName val="1"/>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showLegendKey val="0"/>
            <c:showVal val="0"/>
            <c:showCatName val="0"/>
            <c:showSerName val="0"/>
            <c:showPercent val="1"/>
            <c:showLeaderLines val="0"/>
          </c:dLbls>
          <c:cat>
            <c:strRef>
              <c:f>'Painel de Gestão - 4'!$C$16:$C$20</c:f>
              <c:strCache>
                <c:ptCount val="5"/>
                <c:pt idx="0">
                  <c:v>Início planejado é posterior ao período monitorado</c:v>
                </c:pt>
                <c:pt idx="1">
                  <c:v>Não iniciada no período previsto</c:v>
                </c:pt>
                <c:pt idx="2">
                  <c:v>Em andamento com problemas de realização</c:v>
                </c:pt>
                <c:pt idx="3">
                  <c:v>Em andamento no período previsto</c:v>
                </c:pt>
                <c:pt idx="4">
                  <c:v>Concluída</c:v>
                </c:pt>
              </c:strCache>
            </c:strRef>
          </c:cat>
          <c:val>
            <c:numRef>
              <c:f>'Painel de Gestão - 4'!$E$16:$E$20</c:f>
              <c:numCache>
                <c:formatCode>General</c:formatCode>
                <c:ptCount val="5"/>
                <c:pt idx="0">
                  <c:v>0</c:v>
                </c:pt>
                <c:pt idx="1">
                  <c:v>0.0303030303030303</c:v>
                </c:pt>
                <c:pt idx="2">
                  <c:v>0.242424242424242</c:v>
                </c:pt>
                <c:pt idx="3">
                  <c:v>0.454545454545455</c:v>
                </c:pt>
                <c:pt idx="4">
                  <c:v>0.272727272727273</c:v>
                </c:pt>
              </c:numCache>
            </c:numRef>
          </c:val>
        </c:ser>
        <c:firstSliceAng val="0"/>
        <c:holeSize val="50"/>
      </c:doughnutChart>
      <c:spPr>
        <a:noFill/>
        <a:ln>
          <a:noFill/>
        </a:ln>
      </c:spPr>
    </c:plotArea>
    <c:legend>
      <c:legendPos val="r"/>
      <c:layout>
        <c:manualLayout>
          <c:xMode val="edge"/>
          <c:yMode val="edge"/>
          <c:x val="0.742651968503937"/>
          <c:y val="0.254796025084518"/>
        </c:manualLayout>
      </c:layout>
      <c:overlay val="0"/>
      <c:spPr>
        <a:noFill/>
        <a:ln>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600" spc="-1" strike="noStrike">
                <a:solidFill>
                  <a:srgbClr val="000000"/>
                </a:solidFill>
                <a:latin typeface="Calibri"/>
              </a:defRPr>
            </a:pPr>
            <a:r>
              <a:rPr b="1" sz="1600" spc="-1" strike="noStrike">
                <a:solidFill>
                  <a:srgbClr val="000000"/>
                </a:solidFill>
                <a:latin typeface="Calibri"/>
              </a:rPr>
              <a:t>Situação do PAN 
Pós Monitoria</a:t>
            </a:r>
          </a:p>
        </c:rich>
      </c:tx>
      <c:overlay val="0"/>
    </c:title>
    <c:autoTitleDeleted val="0"/>
    <c:plotArea>
      <c:layout>
        <c:manualLayout>
          <c:layoutTarget val="inner"/>
          <c:xMode val="edge"/>
          <c:yMode val="edge"/>
          <c:x val="0.203392476195432"/>
          <c:y val="0.187894191847877"/>
          <c:w val="0.463187470732088"/>
          <c:h val="0.809187611785748"/>
        </c:manualLayout>
      </c:layout>
      <c:doughnutChart>
        <c:varyColors val="1"/>
        <c:ser>
          <c:idx val="0"/>
          <c:order val="0"/>
          <c:spPr>
            <a:solidFill>
              <a:srgbClr val="4f81bd"/>
            </a:solidFill>
            <a:ln>
              <a:noFill/>
            </a:ln>
          </c:spPr>
          <c:explosion val="0"/>
          <c:dPt>
            <c:idx val="0"/>
            <c:spPr>
              <a:solidFill>
                <a:srgbClr val="a6a6a6"/>
              </a:solidFill>
              <a:ln>
                <a:noFill/>
              </a:ln>
            </c:spPr>
          </c:dPt>
          <c:dPt>
            <c:idx val="1"/>
            <c:spPr>
              <a:solidFill>
                <a:srgbClr val="ff0000"/>
              </a:solidFill>
              <a:ln>
                <a:noFill/>
              </a:ln>
            </c:spPr>
          </c:dPt>
          <c:dPt>
            <c:idx val="2"/>
            <c:spPr>
              <a:solidFill>
                <a:srgbClr val="ffc000"/>
              </a:solidFill>
              <a:ln>
                <a:noFill/>
              </a:ln>
            </c:spPr>
          </c:dPt>
          <c:dPt>
            <c:idx val="3"/>
            <c:spPr>
              <a:solidFill>
                <a:srgbClr val="92d050"/>
              </a:solidFill>
              <a:ln>
                <a:noFill/>
              </a:ln>
            </c:spPr>
          </c:dPt>
          <c:dPt>
            <c:idx val="4"/>
            <c:spPr>
              <a:solidFill>
                <a:srgbClr val="0070c0"/>
              </a:solidFill>
              <a:ln>
                <a:noFill/>
              </a:ln>
            </c:spPr>
          </c:dPt>
          <c:dPt>
            <c:idx val="5"/>
            <c:spPr>
              <a:solidFill>
                <a:srgbClr val="ff99cc"/>
              </a:solidFill>
              <a:ln>
                <a:noFill/>
              </a:ln>
            </c:spPr>
          </c:dPt>
          <c:dLbls>
            <c:numFmt formatCode="0%" sourceLinked="1"/>
            <c:dLbl>
              <c:idx val="0"/>
              <c:showLegendKey val="1"/>
              <c:showVal val="1"/>
              <c:showCatName val="1"/>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dLbl>
              <c:idx val="5"/>
              <c:showLegendKey val="0"/>
              <c:showVal val="0"/>
              <c:showCatName val="0"/>
              <c:showSerName val="0"/>
              <c:showPercent val="1"/>
            </c:dLbl>
            <c:showLegendKey val="0"/>
            <c:showVal val="0"/>
            <c:showCatName val="0"/>
            <c:showSerName val="0"/>
            <c:showPercent val="1"/>
            <c:showLeaderLines val="0"/>
          </c:dLbls>
          <c:cat>
            <c:strRef>
              <c:f>'Painel de Gestão - 4'!$C$16:$C$21</c:f>
              <c:strCache>
                <c:ptCount val="6"/>
                <c:pt idx="0">
                  <c:v>Início planejado é posterior ao período monitorado</c:v>
                </c:pt>
                <c:pt idx="1">
                  <c:v>Não iniciada no período previsto</c:v>
                </c:pt>
                <c:pt idx="2">
                  <c:v>Em andamento com problemas de realização</c:v>
                </c:pt>
                <c:pt idx="3">
                  <c:v>Em andamento no período previsto</c:v>
                </c:pt>
                <c:pt idx="4">
                  <c:v>Concluída</c:v>
                </c:pt>
                <c:pt idx="5">
                  <c:v>Ações Novas - Pós monitoria</c:v>
                </c:pt>
              </c:strCache>
            </c:strRef>
          </c:cat>
          <c:val>
            <c:numRef>
              <c:f>'Painel de Gestão - 4'!$G$16:$G$21</c:f>
              <c:numCache>
                <c:formatCode>General</c:formatCode>
                <c:ptCount val="6"/>
                <c:pt idx="0">
                  <c:v>0</c:v>
                </c:pt>
                <c:pt idx="1">
                  <c:v>0.0285714285714286</c:v>
                </c:pt>
                <c:pt idx="2">
                  <c:v>0.228571428571429</c:v>
                </c:pt>
                <c:pt idx="3">
                  <c:v>0.428571428571429</c:v>
                </c:pt>
                <c:pt idx="4">
                  <c:v>0.257142857142857</c:v>
                </c:pt>
                <c:pt idx="5">
                  <c:v>0.0571428571428571</c:v>
                </c:pt>
              </c:numCache>
            </c:numRef>
          </c:val>
        </c:ser>
        <c:firstSliceAng val="0"/>
        <c:holeSize val="50"/>
      </c:doughnutChart>
      <c:spPr>
        <a:noFill/>
        <a:ln w="25560">
          <a:noFill/>
        </a:ln>
      </c:spPr>
    </c:plotArea>
    <c:legend>
      <c:legendPos val="r"/>
      <c:overlay val="0"/>
      <c:spPr>
        <a:noFill/>
        <a:ln>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a:noFill/>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81507115638852"/>
          <c:y val="0.254254626615828"/>
          <c:w val="0.414340150867097"/>
          <c:h val="0.556681856226169"/>
        </c:manualLayout>
      </c:layout>
      <c:doughnutChart>
        <c:varyColors val="1"/>
        <c:ser>
          <c:idx val="0"/>
          <c:order val="0"/>
          <c:spPr>
            <a:solidFill>
              <a:srgbClr val="4f81bd"/>
            </a:solidFill>
            <a:ln w="25560">
              <a:noFill/>
            </a:ln>
          </c:spPr>
          <c:explosion val="0"/>
          <c:dPt>
            <c:idx val="0"/>
            <c:spPr>
              <a:solidFill>
                <a:srgbClr val="a6a6a6"/>
              </a:solidFill>
              <a:ln w="25560">
                <a:noFill/>
              </a:ln>
            </c:spPr>
          </c:dPt>
          <c:dPt>
            <c:idx val="1"/>
            <c:spPr>
              <a:solidFill>
                <a:srgbClr val="ff0000"/>
              </a:solidFill>
              <a:ln w="25560">
                <a:noFill/>
              </a:ln>
            </c:spPr>
          </c:dPt>
          <c:dPt>
            <c:idx val="2"/>
            <c:spPr>
              <a:solidFill>
                <a:srgbClr val="ffc000"/>
              </a:solidFill>
              <a:ln w="25560">
                <a:noFill/>
              </a:ln>
            </c:spPr>
          </c:dPt>
          <c:dPt>
            <c:idx val="3"/>
            <c:spPr>
              <a:solidFill>
                <a:srgbClr val="92d050"/>
              </a:solidFill>
              <a:ln w="25560">
                <a:noFill/>
              </a:ln>
            </c:spPr>
          </c:dPt>
          <c:dPt>
            <c:idx val="4"/>
            <c:spPr>
              <a:solidFill>
                <a:srgbClr val="0070c0"/>
              </a:solidFill>
              <a:ln w="25560">
                <a:noFill/>
              </a:ln>
            </c:spPr>
          </c:dPt>
          <c:dLbls>
            <c:numFmt formatCode="General" sourceLinked="1"/>
            <c:dLbl>
              <c:idx val="0"/>
              <c:showLegendKey val="0"/>
              <c:showVal val="0"/>
              <c:showCatName val="0"/>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showLegendKey val="0"/>
            <c:showVal val="0"/>
            <c:showCatName val="0"/>
            <c:showSerName val="0"/>
            <c:showPercent val="1"/>
            <c:showLeaderLines val="0"/>
          </c:dLbls>
          <c:cat>
            <c:strRef>
              <c:f>'Painel de Gestão - 5'!$B$16:$B$20</c:f>
              <c:strCache>
                <c:ptCount val="5"/>
                <c:pt idx="0">
                  <c:v>Início planejado posterior</c:v>
                </c:pt>
                <c:pt idx="1">
                  <c:v>Não concluída ou Não iniciada</c:v>
                </c:pt>
                <c:pt idx="2">
                  <c:v>Em andamento com problemas</c:v>
                </c:pt>
                <c:pt idx="3">
                  <c:v>Em andamento conforme previsto</c:v>
                </c:pt>
                <c:pt idx="4">
                  <c:v>Concluída</c:v>
                </c:pt>
              </c:strCache>
            </c:strRef>
          </c:cat>
          <c:val>
            <c:numRef>
              <c:f>'Painel de Gestão - 5'!$C$16:$C$20</c:f>
              <c:numCache>
                <c:formatCode>General</c:formatCode>
                <c:ptCount val="5"/>
                <c:pt idx="0">
                  <c:v>9</c:v>
                </c:pt>
                <c:pt idx="1">
                  <c:v>3</c:v>
                </c:pt>
                <c:pt idx="2">
                  <c:v>1</c:v>
                </c:pt>
                <c:pt idx="3">
                  <c:v>1</c:v>
                </c:pt>
                <c:pt idx="4">
                  <c:v>21</c:v>
                </c:pt>
              </c:numCache>
            </c:numRef>
          </c:val>
        </c:ser>
        <c:firstSliceAng val="0"/>
        <c:holeSize val="50"/>
      </c:doughnutChart>
      <c:spPr>
        <a:solidFill>
          <a:srgbClr val="ffffff"/>
        </a:solidFill>
        <a:ln w="25560">
          <a:noFill/>
        </a:ln>
      </c:spPr>
    </c:plotArea>
    <c:legend>
      <c:legendPos val="r"/>
      <c:layout>
        <c:manualLayout>
          <c:xMode val="edge"/>
          <c:yMode val="edge"/>
          <c:x val="0.626618811052748"/>
          <c:y val="0.298979168270379"/>
        </c:manualLayout>
      </c:layout>
      <c:overlay val="0"/>
      <c:spPr>
        <a:noFill/>
        <a:ln w="25560">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85553404891783"/>
          <c:y val="0.296510543011756"/>
          <c:w val="0.408587013901109"/>
          <c:h val="0.486191453629408"/>
        </c:manualLayout>
      </c:layout>
      <c:doughnutChart>
        <c:varyColors val="1"/>
        <c:ser>
          <c:idx val="0"/>
          <c:order val="0"/>
          <c:spPr>
            <a:solidFill>
              <a:srgbClr val="4f81bd"/>
            </a:solidFill>
            <a:ln w="25560">
              <a:noFill/>
            </a:ln>
          </c:spPr>
          <c:explosion val="0"/>
          <c:dPt>
            <c:idx val="0"/>
            <c:spPr>
              <a:solidFill>
                <a:srgbClr val="a6a6a6"/>
              </a:solidFill>
              <a:ln w="25560">
                <a:noFill/>
              </a:ln>
            </c:spPr>
          </c:dPt>
          <c:dPt>
            <c:idx val="1"/>
            <c:spPr>
              <a:solidFill>
                <a:srgbClr val="ff0000"/>
              </a:solidFill>
              <a:ln w="25560">
                <a:noFill/>
              </a:ln>
            </c:spPr>
          </c:dPt>
          <c:dPt>
            <c:idx val="2"/>
            <c:spPr>
              <a:solidFill>
                <a:srgbClr val="ffc000"/>
              </a:solidFill>
              <a:ln w="25560">
                <a:noFill/>
              </a:ln>
            </c:spPr>
          </c:dPt>
          <c:dPt>
            <c:idx val="3"/>
            <c:spPr>
              <a:solidFill>
                <a:srgbClr val="92d050"/>
              </a:solidFill>
              <a:ln w="25560">
                <a:noFill/>
              </a:ln>
            </c:spPr>
          </c:dPt>
          <c:dPt>
            <c:idx val="4"/>
            <c:spPr>
              <a:solidFill>
                <a:srgbClr val="0070c0"/>
              </a:solidFill>
              <a:ln w="25560">
                <a:noFill/>
              </a:ln>
            </c:spPr>
          </c:dPt>
          <c:dPt>
            <c:idx val="5"/>
            <c:spPr>
              <a:solidFill>
                <a:srgbClr val="ff99cc"/>
              </a:solidFill>
              <a:ln w="25560">
                <a:noFill/>
              </a:ln>
            </c:spPr>
          </c:dPt>
          <c:dLbls>
            <c:numFmt formatCode="General" sourceLinked="1"/>
            <c:dLbl>
              <c:idx val="0"/>
              <c:showLegendKey val="0"/>
              <c:showVal val="0"/>
              <c:showCatName val="0"/>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dLbl>
              <c:idx val="5"/>
              <c:showLegendKey val="0"/>
              <c:showVal val="0"/>
              <c:showCatName val="0"/>
              <c:showSerName val="0"/>
              <c:showPercent val="1"/>
            </c:dLbl>
            <c:showLegendKey val="0"/>
            <c:showVal val="0"/>
            <c:showCatName val="0"/>
            <c:showSerName val="0"/>
            <c:showPercent val="1"/>
            <c:showLeaderLines val="0"/>
          </c:dLbls>
          <c:cat>
            <c:strRef>
              <c:f>'Painel de Gestão - 5'!$B$16:$B$21</c:f>
              <c:strCache>
                <c:ptCount val="6"/>
                <c:pt idx="0">
                  <c:v>Início planejado posterior</c:v>
                </c:pt>
                <c:pt idx="1">
                  <c:v>Não concluída ou Não iniciada</c:v>
                </c:pt>
                <c:pt idx="2">
                  <c:v>Em andamento com problemas</c:v>
                </c:pt>
                <c:pt idx="3">
                  <c:v>Em andamento conforme previsto</c:v>
                </c:pt>
                <c:pt idx="4">
                  <c:v>Concluída</c:v>
                </c:pt>
                <c:pt idx="5">
                  <c:v>Ações Novas</c:v>
                </c:pt>
              </c:strCache>
            </c:strRef>
          </c:cat>
          <c:val>
            <c:numRef>
              <c:f>'Painel de Gestão - 5'!$E$16:$E$21</c:f>
              <c:numCache>
                <c:formatCode>General</c:formatCode>
                <c:ptCount val="6"/>
                <c:pt idx="0">
                  <c:v>3</c:v>
                </c:pt>
                <c:pt idx="1">
                  <c:v>3</c:v>
                </c:pt>
                <c:pt idx="2">
                  <c:v>1</c:v>
                </c:pt>
                <c:pt idx="3">
                  <c:v>1</c:v>
                </c:pt>
                <c:pt idx="4">
                  <c:v>21</c:v>
                </c:pt>
                <c:pt idx="5">
                  <c:v>2</c:v>
                </c:pt>
              </c:numCache>
            </c:numRef>
          </c:val>
        </c:ser>
        <c:firstSliceAng val="0"/>
        <c:holeSize val="50"/>
      </c:doughnutChart>
      <c:spPr>
        <a:solidFill>
          <a:srgbClr val="ffffff"/>
        </a:solidFill>
        <a:ln w="25560">
          <a:noFill/>
        </a:ln>
      </c:spPr>
    </c:plotArea>
    <c:legend>
      <c:legendPos val="r"/>
      <c:layout>
        <c:manualLayout>
          <c:xMode val="edge"/>
          <c:yMode val="edge"/>
          <c:x val="0.608714444044116"/>
          <c:y val="0.258629221976559"/>
        </c:manualLayout>
      </c:layout>
      <c:overlay val="0"/>
      <c:spPr>
        <a:noFill/>
        <a:ln w="25560">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5821375888427"/>
          <c:y val="0.278371432436088"/>
          <c:w val="0.702293147378302"/>
          <c:h val="0.669958068443122"/>
        </c:manualLayout>
      </c:layout>
      <c:barChart>
        <c:barDir val="bar"/>
        <c:grouping val="stacked"/>
        <c:varyColors val="0"/>
        <c:ser>
          <c:idx val="0"/>
          <c:order val="0"/>
          <c:spPr>
            <a:solidFill>
              <a:srgbClr val="b15407"/>
            </a:solidFill>
            <a:ln w="25560">
              <a:noFill/>
            </a:ln>
          </c:spPr>
          <c:invertIfNegative val="0"/>
          <c:dLbls>
            <c:numFmt formatCode="General" sourceLinked="1"/>
            <c:dLblPos val="ctr"/>
            <c:showLegendKey val="0"/>
            <c:showVal val="0"/>
            <c:showCatName val="0"/>
            <c:showSerName val="0"/>
            <c:showPercent val="0"/>
            <c:showLeaderLines val="0"/>
          </c:dLbls>
          <c:cat>
            <c:strRef>
              <c:f>'Painel de Gestão - 5'!$B$31:$B$40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- 5'!$D$31:$D$40</c:f>
              <c:numCache>
                <c:formatCode>General</c:formatCode>
                <c:ptCount val="10"/>
                <c:pt idx="0">
                  <c:v>2</c:v>
                </c:pt>
                <c:pt idx="1">
                  <c:v>0</c:v>
                </c:pt>
                <c:pt idx="2">
                  <c:v>0</c:v>
                </c:pt>
                <c:pt idx="3">
                  <c:v>0</c:v>
                </c:pt>
                <c:pt idx="4">
                  <c:v>0</c:v>
                </c:pt>
                <c:pt idx="5">
                  <c:v>0</c:v>
                </c:pt>
                <c:pt idx="6">
                  <c:v>0</c:v>
                </c:pt>
                <c:pt idx="7">
                  <c:v>0</c:v>
                </c:pt>
                <c:pt idx="8">
                  <c:v>0</c:v>
                </c:pt>
                <c:pt idx="9">
                  <c:v>0</c:v>
                </c:pt>
              </c:numCache>
            </c:numRef>
          </c:val>
        </c:ser>
        <c:ser>
          <c:idx val="1"/>
          <c:order val="1"/>
          <c:spPr>
            <a:solidFill>
              <a:srgbClr val="a6a6a6"/>
            </a:solidFill>
            <a:ln w="25560">
              <a:noFill/>
            </a:ln>
          </c:spPr>
          <c:invertIfNegative val="0"/>
          <c:dLbls>
            <c:numFmt formatCode="General" sourceLinked="1"/>
            <c:dLblPos val="ctr"/>
            <c:showLegendKey val="0"/>
            <c:showVal val="0"/>
            <c:showCatName val="0"/>
            <c:showSerName val="0"/>
            <c:showPercent val="0"/>
            <c:showLeaderLines val="0"/>
          </c:dLbls>
          <c:cat>
            <c:strRef>
              <c:f>'Painel de Gestão - 5'!$B$31:$B$40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- 5'!$E$31:$E$40</c:f>
              <c:numCache>
                <c:formatCode>General</c:formatCode>
                <c:ptCount val="10"/>
                <c:pt idx="0">
                  <c:v>6</c:v>
                </c:pt>
                <c:pt idx="1">
                  <c:v>0</c:v>
                </c:pt>
                <c:pt idx="2">
                  <c:v>3</c:v>
                </c:pt>
                <c:pt idx="3">
                  <c:v>0</c:v>
                </c:pt>
                <c:pt idx="4">
                  <c:v>0</c:v>
                </c:pt>
                <c:pt idx="5">
                  <c:v>0</c:v>
                </c:pt>
                <c:pt idx="6">
                  <c:v>0</c:v>
                </c:pt>
                <c:pt idx="7">
                  <c:v>0</c:v>
                </c:pt>
                <c:pt idx="8">
                  <c:v>0</c:v>
                </c:pt>
                <c:pt idx="9">
                  <c:v>0</c:v>
                </c:pt>
              </c:numCache>
            </c:numRef>
          </c:val>
        </c:ser>
        <c:ser>
          <c:idx val="2"/>
          <c:order val="2"/>
          <c:spPr>
            <a:solidFill>
              <a:srgbClr val="ff0000"/>
            </a:solidFill>
            <a:ln w="25560">
              <a:noFill/>
            </a:ln>
          </c:spPr>
          <c:invertIfNegative val="0"/>
          <c:dLbls>
            <c:numFmt formatCode="General" sourceLinked="1"/>
            <c:dLblPos val="ctr"/>
            <c:showLegendKey val="0"/>
            <c:showVal val="0"/>
            <c:showCatName val="0"/>
            <c:showSerName val="0"/>
            <c:showPercent val="0"/>
            <c:showLeaderLines val="0"/>
          </c:dLbls>
          <c:cat>
            <c:strRef>
              <c:f>'Painel de Gestão - 5'!$B$31:$B$40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- 5'!$F$31:$F$40</c:f>
              <c:numCache>
                <c:formatCode>General</c:formatCode>
                <c:ptCount val="10"/>
                <c:pt idx="0">
                  <c:v>0</c:v>
                </c:pt>
                <c:pt idx="1">
                  <c:v>0</c:v>
                </c:pt>
                <c:pt idx="2">
                  <c:v>1</c:v>
                </c:pt>
                <c:pt idx="3">
                  <c:v>2</c:v>
                </c:pt>
                <c:pt idx="4">
                  <c:v>0</c:v>
                </c:pt>
                <c:pt idx="5">
                  <c:v>0</c:v>
                </c:pt>
                <c:pt idx="6">
                  <c:v>0</c:v>
                </c:pt>
                <c:pt idx="7">
                  <c:v>0</c:v>
                </c:pt>
                <c:pt idx="8">
                  <c:v>0</c:v>
                </c:pt>
                <c:pt idx="9">
                  <c:v>0</c:v>
                </c:pt>
              </c:numCache>
            </c:numRef>
          </c:val>
        </c:ser>
        <c:ser>
          <c:idx val="3"/>
          <c:order val="3"/>
          <c:spPr>
            <a:solidFill>
              <a:srgbClr val="ffc000"/>
            </a:solidFill>
            <a:ln w="25560">
              <a:noFill/>
            </a:ln>
          </c:spPr>
          <c:invertIfNegative val="0"/>
          <c:dLbls>
            <c:numFmt formatCode="General" sourceLinked="1"/>
            <c:dLblPos val="ctr"/>
            <c:showLegendKey val="0"/>
            <c:showVal val="0"/>
            <c:showCatName val="0"/>
            <c:showSerName val="0"/>
            <c:showPercent val="0"/>
            <c:showLeaderLines val="0"/>
          </c:dLbls>
          <c:cat>
            <c:strRef>
              <c:f>'Painel de Gestão - 5'!$B$31:$B$40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- 5'!$G$31:$G$40</c:f>
              <c:numCache>
                <c:formatCode>General</c:formatCode>
                <c:ptCount val="10"/>
                <c:pt idx="0">
                  <c:v>0</c:v>
                </c:pt>
                <c:pt idx="1">
                  <c:v>0</c:v>
                </c:pt>
                <c:pt idx="2">
                  <c:v>0</c:v>
                </c:pt>
                <c:pt idx="3">
                  <c:v>1</c:v>
                </c:pt>
                <c:pt idx="4">
                  <c:v>0</c:v>
                </c:pt>
                <c:pt idx="5">
                  <c:v>0</c:v>
                </c:pt>
                <c:pt idx="6">
                  <c:v>0</c:v>
                </c:pt>
                <c:pt idx="7">
                  <c:v>0</c:v>
                </c:pt>
                <c:pt idx="8">
                  <c:v>0</c:v>
                </c:pt>
                <c:pt idx="9">
                  <c:v>0</c:v>
                </c:pt>
              </c:numCache>
            </c:numRef>
          </c:val>
        </c:ser>
        <c:ser>
          <c:idx val="4"/>
          <c:order val="4"/>
          <c:spPr>
            <a:solidFill>
              <a:srgbClr val="92d050"/>
            </a:solidFill>
            <a:ln w="25560">
              <a:noFill/>
            </a:ln>
          </c:spPr>
          <c:invertIfNegative val="0"/>
          <c:dLbls>
            <c:numFmt formatCode="General" sourceLinked="1"/>
            <c:dLblPos val="ctr"/>
            <c:showLegendKey val="0"/>
            <c:showVal val="0"/>
            <c:showCatName val="0"/>
            <c:showSerName val="0"/>
            <c:showPercent val="0"/>
            <c:showLeaderLines val="0"/>
          </c:dLbls>
          <c:cat>
            <c:strRef>
              <c:f>'Painel de Gestão - 5'!$B$31:$B$40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- 5'!$H$31:$H$40</c:f>
              <c:numCache>
                <c:formatCode>General</c:formatCode>
                <c:ptCount val="10"/>
                <c:pt idx="0">
                  <c:v>0</c:v>
                </c:pt>
                <c:pt idx="1">
                  <c:v>0</c:v>
                </c:pt>
                <c:pt idx="2">
                  <c:v>0</c:v>
                </c:pt>
                <c:pt idx="3">
                  <c:v>1</c:v>
                </c:pt>
                <c:pt idx="4">
                  <c:v>0</c:v>
                </c:pt>
                <c:pt idx="5">
                  <c:v>0</c:v>
                </c:pt>
                <c:pt idx="6">
                  <c:v>0</c:v>
                </c:pt>
                <c:pt idx="7">
                  <c:v>0</c:v>
                </c:pt>
                <c:pt idx="8">
                  <c:v>0</c:v>
                </c:pt>
                <c:pt idx="9">
                  <c:v>0</c:v>
                </c:pt>
              </c:numCache>
            </c:numRef>
          </c:val>
        </c:ser>
        <c:ser>
          <c:idx val="5"/>
          <c:order val="5"/>
          <c:spPr>
            <a:solidFill>
              <a:srgbClr val="0070c0"/>
            </a:solidFill>
            <a:ln w="25560">
              <a:noFill/>
            </a:ln>
          </c:spPr>
          <c:invertIfNegative val="0"/>
          <c:dLbls>
            <c:numFmt formatCode="General" sourceLinked="1"/>
            <c:dLblPos val="ctr"/>
            <c:showLegendKey val="0"/>
            <c:showVal val="0"/>
            <c:showCatName val="0"/>
            <c:showSerName val="0"/>
            <c:showPercent val="0"/>
            <c:showLeaderLines val="0"/>
          </c:dLbls>
          <c:cat>
            <c:strRef>
              <c:f>'Painel de Gestão - 5'!$B$31:$B$40</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- 5'!$I$31:$I$40</c:f>
              <c:numCache>
                <c:formatCode>General</c:formatCode>
                <c:ptCount val="10"/>
                <c:pt idx="0">
                  <c:v>0</c:v>
                </c:pt>
                <c:pt idx="1">
                  <c:v>3</c:v>
                </c:pt>
                <c:pt idx="2">
                  <c:v>0</c:v>
                </c:pt>
                <c:pt idx="3">
                  <c:v>0</c:v>
                </c:pt>
                <c:pt idx="4">
                  <c:v>3</c:v>
                </c:pt>
                <c:pt idx="5">
                  <c:v>3</c:v>
                </c:pt>
                <c:pt idx="6">
                  <c:v>3</c:v>
                </c:pt>
                <c:pt idx="7">
                  <c:v>3</c:v>
                </c:pt>
                <c:pt idx="8">
                  <c:v>3</c:v>
                </c:pt>
                <c:pt idx="9">
                  <c:v>3</c:v>
                </c:pt>
              </c:numCache>
            </c:numRef>
          </c:val>
        </c:ser>
        <c:gapWidth val="150"/>
        <c:overlap val="100"/>
        <c:axId val="34746209"/>
        <c:axId val="32069483"/>
      </c:barChart>
      <c:catAx>
        <c:axId val="34746209"/>
        <c:scaling>
          <c:orientation val="maxMin"/>
        </c:scaling>
        <c:delete val="0"/>
        <c:axPos val="b"/>
        <c:numFmt formatCode="General" sourceLinked="1"/>
        <c:majorTickMark val="out"/>
        <c:minorTickMark val="none"/>
        <c:tickLblPos val="nextTo"/>
        <c:spPr>
          <a:ln w="12600">
            <a:solidFill>
              <a:srgbClr val="878787"/>
            </a:solidFill>
            <a:round/>
          </a:ln>
        </c:spPr>
        <c:txPr>
          <a:bodyPr/>
          <a:lstStyle/>
          <a:p>
            <a:pPr>
              <a:defRPr b="0" sz="1000" spc="-1" strike="noStrike">
                <a:solidFill>
                  <a:srgbClr val="000000"/>
                </a:solidFill>
                <a:latin typeface="Arial"/>
                <a:ea typeface="Arial"/>
              </a:defRPr>
            </a:pPr>
          </a:p>
        </c:txPr>
        <c:crossAx val="32069483"/>
        <c:crosses val="autoZero"/>
        <c:auto val="1"/>
        <c:lblAlgn val="ctr"/>
        <c:lblOffset val="100"/>
      </c:catAx>
      <c:valAx>
        <c:axId val="32069483"/>
        <c:scaling>
          <c:orientation val="minMax"/>
        </c:scaling>
        <c:delete val="0"/>
        <c:axPos val="l"/>
        <c:majorGridlines>
          <c:spPr>
            <a:ln w="12600">
              <a:solidFill>
                <a:srgbClr val="878787"/>
              </a:solidFill>
              <a:round/>
            </a:ln>
          </c:spPr>
        </c:majorGridlines>
        <c:numFmt formatCode="General" sourceLinked="0"/>
        <c:majorTickMark val="out"/>
        <c:minorTickMark val="none"/>
        <c:tickLblPos val="nextTo"/>
        <c:spPr>
          <a:ln w="12600">
            <a:solidFill>
              <a:srgbClr val="878787"/>
            </a:solidFill>
            <a:round/>
          </a:ln>
        </c:spPr>
        <c:txPr>
          <a:bodyPr/>
          <a:lstStyle/>
          <a:p>
            <a:pPr>
              <a:defRPr b="0" sz="1000" spc="-1" strike="noStrike">
                <a:solidFill>
                  <a:srgbClr val="000000"/>
                </a:solidFill>
                <a:latin typeface="Arial"/>
                <a:ea typeface="Arial"/>
              </a:defRPr>
            </a:pPr>
          </a:p>
        </c:txPr>
        <c:crossAx val="34746209"/>
        <c:crossesAt val="1"/>
      </c:valAx>
      <c:spPr>
        <a:solidFill>
          <a:srgbClr val="ffffff"/>
        </a:solidFill>
        <a:ln w="25560">
          <a:noFill/>
        </a:ln>
      </c:spPr>
    </c:plotArea>
    <c:plotVisOnly val="1"/>
    <c:dispBlanksAs val="gap"/>
  </c:chart>
  <c:spPr>
    <a:solidFill>
      <a:srgbClr val="ffffff"/>
    </a:solidFill>
    <a:ln w="648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85553404891783"/>
          <c:y val="0.271009771986971"/>
          <c:w val="0.414393806088334"/>
          <c:h val="0.5457111834962"/>
        </c:manualLayout>
      </c:layout>
      <c:doughnutChart>
        <c:varyColors val="1"/>
        <c:ser>
          <c:idx val="0"/>
          <c:order val="0"/>
          <c:spPr>
            <a:solidFill>
              <a:srgbClr val="4f81bd"/>
            </a:solidFill>
            <a:ln w="25560">
              <a:noFill/>
            </a:ln>
          </c:spPr>
          <c:explosion val="0"/>
          <c:dPt>
            <c:idx val="0"/>
            <c:spPr>
              <a:solidFill>
                <a:srgbClr val="a6a6a6"/>
              </a:solidFill>
              <a:ln w="25560">
                <a:noFill/>
              </a:ln>
            </c:spPr>
          </c:dPt>
          <c:dPt>
            <c:idx val="1"/>
            <c:spPr>
              <a:solidFill>
                <a:srgbClr val="ff0000"/>
              </a:solidFill>
              <a:ln w="25560">
                <a:noFill/>
              </a:ln>
            </c:spPr>
          </c:dPt>
          <c:dPt>
            <c:idx val="2"/>
            <c:spPr>
              <a:solidFill>
                <a:srgbClr val="ffc000"/>
              </a:solidFill>
              <a:ln w="25560">
                <a:noFill/>
              </a:ln>
            </c:spPr>
          </c:dPt>
          <c:dPt>
            <c:idx val="3"/>
            <c:spPr>
              <a:solidFill>
                <a:srgbClr val="92d050"/>
              </a:solidFill>
              <a:ln w="25560">
                <a:noFill/>
              </a:ln>
            </c:spPr>
          </c:dPt>
          <c:dPt>
            <c:idx val="4"/>
            <c:spPr>
              <a:solidFill>
                <a:srgbClr val="0070c0"/>
              </a:solidFill>
              <a:ln w="25560">
                <a:noFill/>
              </a:ln>
            </c:spPr>
          </c:dPt>
          <c:dPt>
            <c:idx val="5"/>
            <c:spPr>
              <a:solidFill>
                <a:srgbClr val="ff99cc"/>
              </a:solidFill>
              <a:ln w="25560">
                <a:noFill/>
              </a:ln>
            </c:spPr>
          </c:dPt>
          <c:dLbls>
            <c:numFmt formatCode="General" sourceLinked="1"/>
            <c:dLbl>
              <c:idx val="0"/>
              <c:showLegendKey val="0"/>
              <c:showVal val="0"/>
              <c:showCatName val="0"/>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dLbl>
              <c:idx val="5"/>
              <c:showLegendKey val="0"/>
              <c:showVal val="0"/>
              <c:showCatName val="0"/>
              <c:showSerName val="0"/>
              <c:showPercent val="1"/>
            </c:dLbl>
            <c:showLegendKey val="0"/>
            <c:showVal val="0"/>
            <c:showCatName val="0"/>
            <c:showSerName val="0"/>
            <c:showPercent val="1"/>
            <c:showLeaderLines val="0"/>
          </c:dLbls>
          <c:cat>
            <c:strRef>
              <c:f>'Painel de Gestão - 1'!$B$16:$B$21</c:f>
              <c:strCache>
                <c:ptCount val="6"/>
                <c:pt idx="0">
                  <c:v>Início planejado posterior</c:v>
                </c:pt>
                <c:pt idx="1">
                  <c:v>Não concluída ou Não iniciada</c:v>
                </c:pt>
                <c:pt idx="2">
                  <c:v>Em andamento com problemas</c:v>
                </c:pt>
                <c:pt idx="3">
                  <c:v>Em andamento conforme previsto</c:v>
                </c:pt>
                <c:pt idx="4">
                  <c:v>Concluída</c:v>
                </c:pt>
                <c:pt idx="5">
                  <c:v>Ações Novas</c:v>
                </c:pt>
              </c:strCache>
            </c:strRef>
          </c:cat>
          <c:val>
            <c:numRef>
              <c:f>'Painel de Gestão - 1'!$E$16:$E$21</c:f>
              <c:numCache>
                <c:formatCode>General</c:formatCode>
                <c:ptCount val="6"/>
                <c:pt idx="0">
                  <c:v>2</c:v>
                </c:pt>
                <c:pt idx="1">
                  <c:v>11</c:v>
                </c:pt>
                <c:pt idx="2">
                  <c:v>15</c:v>
                </c:pt>
                <c:pt idx="3">
                  <c:v>5</c:v>
                </c:pt>
                <c:pt idx="4">
                  <c:v>0</c:v>
                </c:pt>
                <c:pt idx="5">
                  <c:v>1</c:v>
                </c:pt>
              </c:numCache>
            </c:numRef>
          </c:val>
        </c:ser>
        <c:firstSliceAng val="0"/>
        <c:holeSize val="50"/>
      </c:doughnutChart>
      <c:spPr>
        <a:solidFill>
          <a:srgbClr val="ffffff"/>
        </a:solidFill>
        <a:ln w="25560">
          <a:noFill/>
        </a:ln>
      </c:spPr>
    </c:plotArea>
    <c:legend>
      <c:legendPos val="r"/>
      <c:layout>
        <c:manualLayout>
          <c:xMode val="edge"/>
          <c:yMode val="edge"/>
          <c:x val="0.533349798591035"/>
          <c:y val="0.0801553933293182"/>
        </c:manualLayout>
      </c:layout>
      <c:overlay val="0"/>
      <c:spPr>
        <a:noFill/>
        <a:ln w="25560">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02603413364189"/>
          <c:y val="0.255578093306288"/>
          <c:w val="0.765056407289557"/>
          <c:h val="0.694852941176471"/>
        </c:manualLayout>
      </c:layout>
      <c:barChart>
        <c:barDir val="bar"/>
        <c:grouping val="stacked"/>
        <c:varyColors val="0"/>
        <c:ser>
          <c:idx val="0"/>
          <c:order val="0"/>
          <c:spPr>
            <a:solidFill>
              <a:srgbClr val="b15407"/>
            </a:solidFill>
            <a:ln w="25560">
              <a:noFill/>
            </a:ln>
          </c:spPr>
          <c:invertIfNegative val="0"/>
          <c:dLbls>
            <c:numFmt formatCode="General" sourceLinked="1"/>
            <c:dLblPos val="ctr"/>
            <c:showLegendKey val="0"/>
            <c:showVal val="0"/>
            <c:showCatName val="0"/>
            <c:showSerName val="0"/>
            <c:showPercent val="0"/>
            <c:showLeaderLines val="0"/>
          </c:dLbls>
          <c:cat>
            <c:strRef>
              <c:f>'Painel de Gestão - 1'!$B$31:$B$38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- 1'!$D$31:$D$38</c:f>
              <c:numCache>
                <c:formatCode>General</c:formatCode>
                <c:ptCount val="8"/>
                <c:pt idx="0">
                  <c:v>0</c:v>
                </c:pt>
                <c:pt idx="1">
                  <c:v>0</c:v>
                </c:pt>
                <c:pt idx="2">
                  <c:v>0</c:v>
                </c:pt>
                <c:pt idx="3">
                  <c:v>0</c:v>
                </c:pt>
                <c:pt idx="4">
                  <c:v>0</c:v>
                </c:pt>
                <c:pt idx="5">
                  <c:v>0</c:v>
                </c:pt>
                <c:pt idx="6">
                  <c:v>1</c:v>
                </c:pt>
                <c:pt idx="7">
                  <c:v>0</c:v>
                </c:pt>
              </c:numCache>
            </c:numRef>
          </c:val>
        </c:ser>
        <c:ser>
          <c:idx val="1"/>
          <c:order val="1"/>
          <c:spPr>
            <a:solidFill>
              <a:srgbClr val="a6a6a6"/>
            </a:solidFill>
            <a:ln w="25560">
              <a:noFill/>
            </a:ln>
          </c:spPr>
          <c:invertIfNegative val="0"/>
          <c:dLbls>
            <c:numFmt formatCode="General" sourceLinked="1"/>
            <c:dLblPos val="ctr"/>
            <c:showLegendKey val="0"/>
            <c:showVal val="0"/>
            <c:showCatName val="0"/>
            <c:showSerName val="0"/>
            <c:showPercent val="0"/>
            <c:showLeaderLines val="0"/>
          </c:dLbls>
          <c:cat>
            <c:strRef>
              <c:f>'Painel de Gestão - 1'!$B$31:$B$38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- 1'!$E$31:$E$40</c:f>
              <c:numCache>
                <c:formatCode>General</c:formatCode>
                <c:ptCount val="10"/>
                <c:pt idx="0">
                  <c:v>0</c:v>
                </c:pt>
                <c:pt idx="1">
                  <c:v>0</c:v>
                </c:pt>
                <c:pt idx="2">
                  <c:v>0</c:v>
                </c:pt>
                <c:pt idx="3">
                  <c:v>1</c:v>
                </c:pt>
                <c:pt idx="4">
                  <c:v>1</c:v>
                </c:pt>
                <c:pt idx="5">
                  <c:v>0</c:v>
                </c:pt>
                <c:pt idx="6">
                  <c:v>0</c:v>
                </c:pt>
                <c:pt idx="7">
                  <c:v>0</c:v>
                </c:pt>
                <c:pt idx="8">
                  <c:v/>
                </c:pt>
                <c:pt idx="9">
                  <c:v/>
                </c:pt>
              </c:numCache>
            </c:numRef>
          </c:val>
        </c:ser>
        <c:ser>
          <c:idx val="2"/>
          <c:order val="2"/>
          <c:spPr>
            <a:solidFill>
              <a:srgbClr val="ff0000"/>
            </a:solidFill>
            <a:ln w="25560">
              <a:noFill/>
            </a:ln>
          </c:spPr>
          <c:invertIfNegative val="0"/>
          <c:dLbls>
            <c:numFmt formatCode="General" sourceLinked="1"/>
            <c:dLblPos val="ctr"/>
            <c:showLegendKey val="0"/>
            <c:showVal val="0"/>
            <c:showCatName val="0"/>
            <c:showSerName val="0"/>
            <c:showPercent val="0"/>
            <c:showLeaderLines val="0"/>
          </c:dLbls>
          <c:cat>
            <c:strRef>
              <c:f>'Painel de Gestão - 1'!$B$31:$B$38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- 1'!$F$31:$F$38</c:f>
              <c:numCache>
                <c:formatCode>General</c:formatCode>
                <c:ptCount val="8"/>
                <c:pt idx="0">
                  <c:v>2</c:v>
                </c:pt>
                <c:pt idx="1">
                  <c:v>1</c:v>
                </c:pt>
                <c:pt idx="2">
                  <c:v>0</c:v>
                </c:pt>
                <c:pt idx="3">
                  <c:v>1</c:v>
                </c:pt>
                <c:pt idx="4">
                  <c:v>0</c:v>
                </c:pt>
                <c:pt idx="5">
                  <c:v>1</c:v>
                </c:pt>
                <c:pt idx="6">
                  <c:v>4</c:v>
                </c:pt>
                <c:pt idx="7">
                  <c:v>3</c:v>
                </c:pt>
              </c:numCache>
            </c:numRef>
          </c:val>
        </c:ser>
        <c:ser>
          <c:idx val="3"/>
          <c:order val="3"/>
          <c:spPr>
            <a:solidFill>
              <a:srgbClr val="ffc000"/>
            </a:solidFill>
            <a:ln w="25560">
              <a:noFill/>
            </a:ln>
          </c:spPr>
          <c:invertIfNegative val="0"/>
          <c:dLbls>
            <c:numFmt formatCode="General" sourceLinked="1"/>
            <c:dLblPos val="ctr"/>
            <c:showLegendKey val="0"/>
            <c:showVal val="0"/>
            <c:showCatName val="0"/>
            <c:showSerName val="0"/>
            <c:showPercent val="0"/>
            <c:showLeaderLines val="0"/>
          </c:dLbls>
          <c:cat>
            <c:strRef>
              <c:f>'Painel de Gestão - 1'!$B$31:$B$38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- 1'!$G$31:$G$38</c:f>
              <c:numCache>
                <c:formatCode>General</c:formatCode>
                <c:ptCount val="8"/>
                <c:pt idx="0">
                  <c:v>3</c:v>
                </c:pt>
                <c:pt idx="1">
                  <c:v>3</c:v>
                </c:pt>
                <c:pt idx="2">
                  <c:v>4</c:v>
                </c:pt>
                <c:pt idx="3">
                  <c:v>2</c:v>
                </c:pt>
                <c:pt idx="4">
                  <c:v>1</c:v>
                </c:pt>
                <c:pt idx="5">
                  <c:v>2</c:v>
                </c:pt>
                <c:pt idx="6">
                  <c:v>0</c:v>
                </c:pt>
                <c:pt idx="7">
                  <c:v>1</c:v>
                </c:pt>
              </c:numCache>
            </c:numRef>
          </c:val>
        </c:ser>
        <c:ser>
          <c:idx val="4"/>
          <c:order val="4"/>
          <c:spPr>
            <a:solidFill>
              <a:srgbClr val="92d050"/>
            </a:solidFill>
            <a:ln w="25560">
              <a:noFill/>
            </a:ln>
          </c:spPr>
          <c:invertIfNegative val="0"/>
          <c:dLbls>
            <c:numFmt formatCode="General" sourceLinked="1"/>
            <c:dLblPos val="ctr"/>
            <c:showLegendKey val="0"/>
            <c:showVal val="0"/>
            <c:showCatName val="0"/>
            <c:showSerName val="0"/>
            <c:showPercent val="0"/>
            <c:showLeaderLines val="0"/>
          </c:dLbls>
          <c:cat>
            <c:strRef>
              <c:f>'Painel de Gestão - 1'!$B$31:$B$38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- 1'!$H$31:$H$38</c:f>
              <c:numCache>
                <c:formatCode>General</c:formatCode>
                <c:ptCount val="8"/>
                <c:pt idx="0">
                  <c:v>0</c:v>
                </c:pt>
                <c:pt idx="1">
                  <c:v>0</c:v>
                </c:pt>
                <c:pt idx="2">
                  <c:v>0</c:v>
                </c:pt>
                <c:pt idx="3">
                  <c:v>3</c:v>
                </c:pt>
                <c:pt idx="4">
                  <c:v>0</c:v>
                </c:pt>
                <c:pt idx="5">
                  <c:v>0</c:v>
                </c:pt>
                <c:pt idx="6">
                  <c:v>0</c:v>
                </c:pt>
                <c:pt idx="7">
                  <c:v>0</c:v>
                </c:pt>
              </c:numCache>
            </c:numRef>
          </c:val>
        </c:ser>
        <c:ser>
          <c:idx val="5"/>
          <c:order val="5"/>
          <c:spPr>
            <a:solidFill>
              <a:srgbClr val="0070c0"/>
            </a:solidFill>
            <a:ln w="25560">
              <a:noFill/>
            </a:ln>
          </c:spPr>
          <c:invertIfNegative val="0"/>
          <c:dLbls>
            <c:numFmt formatCode="General" sourceLinked="1"/>
            <c:dLblPos val="ctr"/>
            <c:showLegendKey val="0"/>
            <c:showVal val="0"/>
            <c:showCatName val="0"/>
            <c:showSerName val="0"/>
            <c:showPercent val="0"/>
            <c:showLeaderLines val="0"/>
          </c:dLbls>
          <c:cat>
            <c:strRef>
              <c:f>'Painel de Gestão - 1'!$B$31:$B$38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- 1'!$I$31:$I$40</c:f>
              <c:numCache>
                <c:formatCode>General</c:formatCode>
                <c:ptCount val="10"/>
                <c:pt idx="0">
                  <c:v>0</c:v>
                </c:pt>
                <c:pt idx="1">
                  <c:v>0</c:v>
                </c:pt>
                <c:pt idx="2">
                  <c:v>0</c:v>
                </c:pt>
                <c:pt idx="3">
                  <c:v>0</c:v>
                </c:pt>
                <c:pt idx="4">
                  <c:v>0</c:v>
                </c:pt>
                <c:pt idx="5">
                  <c:v>0</c:v>
                </c:pt>
                <c:pt idx="6">
                  <c:v>0</c:v>
                </c:pt>
                <c:pt idx="7">
                  <c:v>0</c:v>
                </c:pt>
                <c:pt idx="8">
                  <c:v/>
                </c:pt>
                <c:pt idx="9">
                  <c:v/>
                </c:pt>
              </c:numCache>
            </c:numRef>
          </c:val>
        </c:ser>
        <c:gapWidth val="150"/>
        <c:overlap val="100"/>
        <c:axId val="48251704"/>
        <c:axId val="34417896"/>
      </c:barChart>
      <c:catAx>
        <c:axId val="48251704"/>
        <c:scaling>
          <c:orientation val="maxMin"/>
        </c:scaling>
        <c:delete val="0"/>
        <c:axPos val="b"/>
        <c:numFmt formatCode="General" sourceLinked="1"/>
        <c:majorTickMark val="out"/>
        <c:minorTickMark val="none"/>
        <c:tickLblPos val="nextTo"/>
        <c:spPr>
          <a:ln w="12600">
            <a:solidFill>
              <a:srgbClr val="878787"/>
            </a:solidFill>
            <a:round/>
          </a:ln>
        </c:spPr>
        <c:txPr>
          <a:bodyPr/>
          <a:lstStyle/>
          <a:p>
            <a:pPr>
              <a:defRPr b="0" sz="1000" spc="-1" strike="noStrike">
                <a:solidFill>
                  <a:srgbClr val="000000"/>
                </a:solidFill>
                <a:latin typeface="Arial"/>
                <a:ea typeface="Arial"/>
              </a:defRPr>
            </a:pPr>
          </a:p>
        </c:txPr>
        <c:crossAx val="34417896"/>
        <c:crosses val="autoZero"/>
        <c:auto val="1"/>
        <c:lblAlgn val="ctr"/>
        <c:lblOffset val="100"/>
      </c:catAx>
      <c:valAx>
        <c:axId val="34417896"/>
        <c:scaling>
          <c:orientation val="minMax"/>
        </c:scaling>
        <c:delete val="0"/>
        <c:axPos val="l"/>
        <c:majorGridlines>
          <c:spPr>
            <a:ln w="12600">
              <a:solidFill>
                <a:srgbClr val="878787"/>
              </a:solidFill>
              <a:round/>
            </a:ln>
          </c:spPr>
        </c:majorGridlines>
        <c:numFmt formatCode="General" sourceLinked="0"/>
        <c:majorTickMark val="out"/>
        <c:minorTickMark val="none"/>
        <c:tickLblPos val="nextTo"/>
        <c:spPr>
          <a:ln w="12600">
            <a:solidFill>
              <a:srgbClr val="878787"/>
            </a:solidFill>
            <a:round/>
          </a:ln>
        </c:spPr>
        <c:txPr>
          <a:bodyPr/>
          <a:lstStyle/>
          <a:p>
            <a:pPr>
              <a:defRPr b="0" sz="1000" spc="-1" strike="noStrike">
                <a:solidFill>
                  <a:srgbClr val="000000"/>
                </a:solidFill>
                <a:latin typeface="Arial"/>
                <a:ea typeface="Arial"/>
              </a:defRPr>
            </a:pPr>
          </a:p>
        </c:txPr>
        <c:crossAx val="48251704"/>
        <c:crossesAt val="1"/>
        <c:majorUnit val="1"/>
      </c:valAx>
      <c:spPr>
        <a:solidFill>
          <a:srgbClr val="ffffff"/>
        </a:solidFill>
        <a:ln w="25560">
          <a:noFill/>
        </a:ln>
      </c:spPr>
    </c:plotArea>
    <c:plotVisOnly val="1"/>
    <c:dispBlanksAs val="gap"/>
  </c:chart>
  <c:spPr>
    <a:solidFill>
      <a:srgbClr val="ffffff"/>
    </a:solidFill>
    <a:ln w="648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9945567651633"/>
          <c:y val="0.250026965807356"/>
          <c:w val="0.386158631415241"/>
          <c:h val="0.571890842411822"/>
        </c:manualLayout>
      </c:layout>
      <c:doughnutChart>
        <c:varyColors val="1"/>
        <c:ser>
          <c:idx val="0"/>
          <c:order val="0"/>
          <c:spPr>
            <a:solidFill>
              <a:srgbClr val="4f81bd"/>
            </a:solidFill>
            <a:ln w="25560">
              <a:noFill/>
            </a:ln>
          </c:spPr>
          <c:explosion val="0"/>
          <c:dPt>
            <c:idx val="0"/>
            <c:spPr>
              <a:solidFill>
                <a:srgbClr val="a6a6a6"/>
              </a:solidFill>
              <a:ln w="25560">
                <a:noFill/>
              </a:ln>
            </c:spPr>
          </c:dPt>
          <c:dPt>
            <c:idx val="1"/>
            <c:spPr>
              <a:solidFill>
                <a:srgbClr val="ff0000"/>
              </a:solidFill>
              <a:ln w="25560">
                <a:noFill/>
              </a:ln>
            </c:spPr>
          </c:dPt>
          <c:dPt>
            <c:idx val="2"/>
            <c:spPr>
              <a:solidFill>
                <a:srgbClr val="ffc000"/>
              </a:solidFill>
              <a:ln w="25560">
                <a:noFill/>
              </a:ln>
            </c:spPr>
          </c:dPt>
          <c:dPt>
            <c:idx val="3"/>
            <c:spPr>
              <a:solidFill>
                <a:srgbClr val="92d050"/>
              </a:solidFill>
              <a:ln w="25560">
                <a:noFill/>
              </a:ln>
            </c:spPr>
          </c:dPt>
          <c:dPt>
            <c:idx val="4"/>
            <c:spPr>
              <a:solidFill>
                <a:srgbClr val="0070c0"/>
              </a:solidFill>
              <a:ln w="25560">
                <a:noFill/>
              </a:ln>
            </c:spPr>
          </c:dPt>
          <c:dLbls>
            <c:numFmt formatCode="0%" sourceLinked="1"/>
            <c:dLbl>
              <c:idx val="0"/>
              <c:showLegendKey val="0"/>
              <c:showVal val="0"/>
              <c:showCatName val="0"/>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showLegendKey val="0"/>
            <c:showVal val="0"/>
            <c:showCatName val="0"/>
            <c:showSerName val="0"/>
            <c:showPercent val="1"/>
            <c:showLeaderLines val="0"/>
          </c:dLbls>
          <c:cat>
            <c:strRef>
              <c:f>'Painel de Gestão - 2'!$B$16:$B$20</c:f>
              <c:strCache>
                <c:ptCount val="5"/>
                <c:pt idx="0">
                  <c:v>Início planejado posterior</c:v>
                </c:pt>
                <c:pt idx="1">
                  <c:v>Não concluída ou Não iniciada</c:v>
                </c:pt>
                <c:pt idx="2">
                  <c:v>Em andamento com problemas</c:v>
                </c:pt>
                <c:pt idx="3">
                  <c:v>Em andamento conforme previsto</c:v>
                </c:pt>
                <c:pt idx="4">
                  <c:v>Concluída</c:v>
                </c:pt>
              </c:strCache>
            </c:strRef>
          </c:cat>
          <c:val>
            <c:numRef>
              <c:f>'Painel de Gestão - 2'!$F$16:$F$20</c:f>
              <c:numCache>
                <c:formatCode>General</c:formatCode>
                <c:ptCount val="5"/>
                <c:pt idx="0">
                  <c:v>0.0625</c:v>
                </c:pt>
                <c:pt idx="1">
                  <c:v>0.03125</c:v>
                </c:pt>
                <c:pt idx="2">
                  <c:v>0.25</c:v>
                </c:pt>
                <c:pt idx="3">
                  <c:v>0.5625</c:v>
                </c:pt>
                <c:pt idx="4">
                  <c:v>0.09375</c:v>
                </c:pt>
              </c:numCache>
            </c:numRef>
          </c:val>
        </c:ser>
        <c:firstSliceAng val="0"/>
        <c:holeSize val="50"/>
      </c:doughnutChart>
      <c:spPr>
        <a:solidFill>
          <a:srgbClr val="ffffff"/>
        </a:solidFill>
        <a:ln w="25560">
          <a:noFill/>
        </a:ln>
      </c:spPr>
    </c:plotArea>
    <c:legend>
      <c:legendPos val="r"/>
      <c:layout>
        <c:manualLayout>
          <c:xMode val="edge"/>
          <c:yMode val="edge"/>
          <c:x val="0.618945927652103"/>
          <c:y val="0.280311860169139"/>
        </c:manualLayout>
      </c:layout>
      <c:overlay val="0"/>
      <c:spPr>
        <a:noFill/>
        <a:ln w="25560">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245004693576505"/>
          <c:y val="0.335514574657942"/>
          <c:w val="0.72200616870055"/>
          <c:h val="0.59409081895697"/>
        </c:manualLayout>
      </c:layout>
      <c:barChart>
        <c:barDir val="bar"/>
        <c:grouping val="stacked"/>
        <c:varyColors val="0"/>
        <c:ser>
          <c:idx val="0"/>
          <c:order val="0"/>
          <c:spPr>
            <a:solidFill>
              <a:srgbClr val="b15407"/>
            </a:solidFill>
            <a:ln w="25560">
              <a:noFill/>
            </a:ln>
          </c:spPr>
          <c:invertIfNegative val="0"/>
          <c:dLbls>
            <c:numFmt formatCode="General" sourceLinked="1"/>
            <c:dLblPos val="ctr"/>
            <c:showLegendKey val="0"/>
            <c:showVal val="0"/>
            <c:showCatName val="0"/>
            <c:showSerName val="0"/>
            <c:showPercent val="0"/>
            <c:showLeaderLines val="0"/>
          </c:dLbls>
          <c:cat>
            <c:strRef>
              <c:f>'Painel de Gestão - 2'!$B$31:$B$38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- 2'!$D$31:$D$38</c:f>
              <c:numCache>
                <c:formatCode>General</c:formatCode>
                <c:ptCount val="8"/>
                <c:pt idx="0">
                  <c:v>0</c:v>
                </c:pt>
                <c:pt idx="1">
                  <c:v>0</c:v>
                </c:pt>
                <c:pt idx="2">
                  <c:v>0</c:v>
                </c:pt>
                <c:pt idx="3">
                  <c:v>0</c:v>
                </c:pt>
                <c:pt idx="4">
                  <c:v>0</c:v>
                </c:pt>
                <c:pt idx="5">
                  <c:v>0</c:v>
                </c:pt>
                <c:pt idx="6">
                  <c:v/>
                </c:pt>
                <c:pt idx="7">
                  <c:v>0</c:v>
                </c:pt>
              </c:numCache>
            </c:numRef>
          </c:val>
        </c:ser>
        <c:ser>
          <c:idx val="1"/>
          <c:order val="1"/>
          <c:spPr>
            <a:solidFill>
              <a:srgbClr val="a6a6a6"/>
            </a:solidFill>
            <a:ln w="25560">
              <a:noFill/>
            </a:ln>
          </c:spPr>
          <c:invertIfNegative val="0"/>
          <c:dLbls>
            <c:numFmt formatCode="General" sourceLinked="1"/>
            <c:dLblPos val="ctr"/>
            <c:showLegendKey val="0"/>
            <c:showVal val="0"/>
            <c:showCatName val="0"/>
            <c:showSerName val="0"/>
            <c:showPercent val="0"/>
            <c:showLeaderLines val="0"/>
          </c:dLbls>
          <c:cat>
            <c:strRef>
              <c:f>'Painel de Gestão - 2'!$B$31:$B$38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- 2'!$E$31:$E$38</c:f>
              <c:numCache>
                <c:formatCode>General</c:formatCode>
                <c:ptCount val="8"/>
                <c:pt idx="0">
                  <c:v>0</c:v>
                </c:pt>
                <c:pt idx="1">
                  <c:v>0</c:v>
                </c:pt>
                <c:pt idx="2">
                  <c:v>0</c:v>
                </c:pt>
                <c:pt idx="3">
                  <c:v>1</c:v>
                </c:pt>
                <c:pt idx="4">
                  <c:v>0</c:v>
                </c:pt>
                <c:pt idx="5">
                  <c:v>0</c:v>
                </c:pt>
                <c:pt idx="6">
                  <c:v/>
                </c:pt>
                <c:pt idx="7">
                  <c:v>0</c:v>
                </c:pt>
              </c:numCache>
            </c:numRef>
          </c:val>
        </c:ser>
        <c:ser>
          <c:idx val="2"/>
          <c:order val="2"/>
          <c:spPr>
            <a:solidFill>
              <a:srgbClr val="ff0000"/>
            </a:solidFill>
            <a:ln w="25560">
              <a:noFill/>
            </a:ln>
          </c:spPr>
          <c:invertIfNegative val="0"/>
          <c:dLbls>
            <c:numFmt formatCode="General" sourceLinked="1"/>
            <c:dLblPos val="ctr"/>
            <c:showLegendKey val="0"/>
            <c:showVal val="0"/>
            <c:showCatName val="0"/>
            <c:showSerName val="0"/>
            <c:showPercent val="0"/>
            <c:showLeaderLines val="0"/>
          </c:dLbls>
          <c:cat>
            <c:strRef>
              <c:f>'Painel de Gestão - 2'!$B$31:$B$38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- 2'!$F$31:$F$38</c:f>
              <c:numCache>
                <c:formatCode>General</c:formatCode>
                <c:ptCount val="8"/>
                <c:pt idx="0">
                  <c:v>0</c:v>
                </c:pt>
                <c:pt idx="1">
                  <c:v>1</c:v>
                </c:pt>
                <c:pt idx="2">
                  <c:v>0</c:v>
                </c:pt>
                <c:pt idx="3">
                  <c:v>0</c:v>
                </c:pt>
                <c:pt idx="4">
                  <c:v/>
                </c:pt>
                <c:pt idx="5">
                  <c:v>0</c:v>
                </c:pt>
                <c:pt idx="6">
                  <c:v>0</c:v>
                </c:pt>
                <c:pt idx="7">
                  <c:v>0</c:v>
                </c:pt>
              </c:numCache>
            </c:numRef>
          </c:val>
        </c:ser>
        <c:ser>
          <c:idx val="3"/>
          <c:order val="3"/>
          <c:spPr>
            <a:solidFill>
              <a:srgbClr val="ffc000"/>
            </a:solidFill>
            <a:ln w="25560">
              <a:noFill/>
            </a:ln>
          </c:spPr>
          <c:invertIfNegative val="0"/>
          <c:dLbls>
            <c:numFmt formatCode="General" sourceLinked="1"/>
            <c:dLblPos val="ctr"/>
            <c:showLegendKey val="0"/>
            <c:showVal val="0"/>
            <c:showCatName val="0"/>
            <c:showSerName val="0"/>
            <c:showPercent val="0"/>
            <c:showLeaderLines val="0"/>
          </c:dLbls>
          <c:cat>
            <c:strRef>
              <c:f>'Painel de Gestão - 2'!$B$31:$B$38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- 2'!$G$31:$G$38</c:f>
              <c:numCache>
                <c:formatCode>General</c:formatCode>
                <c:ptCount val="8"/>
                <c:pt idx="0">
                  <c:v>0</c:v>
                </c:pt>
                <c:pt idx="1">
                  <c:v>1</c:v>
                </c:pt>
                <c:pt idx="2">
                  <c:v>3</c:v>
                </c:pt>
                <c:pt idx="3">
                  <c:v>1</c:v>
                </c:pt>
                <c:pt idx="4">
                  <c:v>0</c:v>
                </c:pt>
                <c:pt idx="5">
                  <c:v>0</c:v>
                </c:pt>
                <c:pt idx="6">
                  <c:v/>
                </c:pt>
                <c:pt idx="7">
                  <c:v>2</c:v>
                </c:pt>
              </c:numCache>
            </c:numRef>
          </c:val>
        </c:ser>
        <c:ser>
          <c:idx val="4"/>
          <c:order val="4"/>
          <c:spPr>
            <a:solidFill>
              <a:srgbClr val="92d050"/>
            </a:solidFill>
            <a:ln w="25560">
              <a:noFill/>
            </a:ln>
          </c:spPr>
          <c:invertIfNegative val="0"/>
          <c:dLbls>
            <c:numFmt formatCode="General" sourceLinked="1"/>
            <c:dLblPos val="ctr"/>
            <c:showLegendKey val="0"/>
            <c:showVal val="0"/>
            <c:showCatName val="0"/>
            <c:showSerName val="0"/>
            <c:showPercent val="0"/>
            <c:showLeaderLines val="0"/>
          </c:dLbls>
          <c:cat>
            <c:strRef>
              <c:f>'Painel de Gestão - 2'!$B$31:$B$38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- 2'!$H$31:$H$38</c:f>
              <c:numCache>
                <c:formatCode>General</c:formatCode>
                <c:ptCount val="8"/>
                <c:pt idx="0">
                  <c:v>3</c:v>
                </c:pt>
                <c:pt idx="1">
                  <c:v>2</c:v>
                </c:pt>
                <c:pt idx="2">
                  <c:v>1</c:v>
                </c:pt>
                <c:pt idx="3">
                  <c:v>4</c:v>
                </c:pt>
                <c:pt idx="4">
                  <c:v>2</c:v>
                </c:pt>
                <c:pt idx="5">
                  <c:v>3</c:v>
                </c:pt>
                <c:pt idx="6">
                  <c:v>0</c:v>
                </c:pt>
                <c:pt idx="7">
                  <c:v>3</c:v>
                </c:pt>
              </c:numCache>
            </c:numRef>
          </c:val>
        </c:ser>
        <c:ser>
          <c:idx val="5"/>
          <c:order val="5"/>
          <c:spPr>
            <a:solidFill>
              <a:srgbClr val="0070c0"/>
            </a:solidFill>
            <a:ln w="25560">
              <a:noFill/>
            </a:ln>
          </c:spPr>
          <c:invertIfNegative val="0"/>
          <c:dLbls>
            <c:numFmt formatCode="General" sourceLinked="1"/>
            <c:dLblPos val="ctr"/>
            <c:showLegendKey val="0"/>
            <c:showVal val="0"/>
            <c:showCatName val="0"/>
            <c:showSerName val="0"/>
            <c:showPercent val="0"/>
            <c:showLeaderLines val="0"/>
          </c:dLbls>
          <c:cat>
            <c:strRef>
              <c:f>'Painel de Gestão - 2'!$B$31:$B$38</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- 2'!$I$31:$I$38</c:f>
              <c:numCache>
                <c:formatCode>General</c:formatCode>
                <c:ptCount val="8"/>
                <c:pt idx="0">
                  <c:v>2</c:v>
                </c:pt>
                <c:pt idx="1">
                  <c:v>0</c:v>
                </c:pt>
                <c:pt idx="2">
                  <c:v>0</c:v>
                </c:pt>
                <c:pt idx="3">
                  <c:v/>
                </c:pt>
                <c:pt idx="4">
                  <c:v>0</c:v>
                </c:pt>
                <c:pt idx="5">
                  <c:v>0</c:v>
                </c:pt>
                <c:pt idx="6">
                  <c:v>0</c:v>
                </c:pt>
                <c:pt idx="7">
                  <c:v>0</c:v>
                </c:pt>
              </c:numCache>
            </c:numRef>
          </c:val>
        </c:ser>
        <c:gapWidth val="150"/>
        <c:overlap val="100"/>
        <c:axId val="26498698"/>
        <c:axId val="14281240"/>
      </c:barChart>
      <c:catAx>
        <c:axId val="26498698"/>
        <c:scaling>
          <c:orientation val="maxMin"/>
        </c:scaling>
        <c:delete val="0"/>
        <c:axPos val="b"/>
        <c:numFmt formatCode="General" sourceLinked="1"/>
        <c:majorTickMark val="out"/>
        <c:minorTickMark val="none"/>
        <c:tickLblPos val="nextTo"/>
        <c:spPr>
          <a:ln w="12600">
            <a:solidFill>
              <a:srgbClr val="878787"/>
            </a:solidFill>
            <a:round/>
          </a:ln>
        </c:spPr>
        <c:txPr>
          <a:bodyPr/>
          <a:lstStyle/>
          <a:p>
            <a:pPr>
              <a:defRPr b="0" sz="1000" spc="-1" strike="noStrike">
                <a:solidFill>
                  <a:srgbClr val="000000"/>
                </a:solidFill>
                <a:latin typeface="Arial"/>
                <a:ea typeface="Arial"/>
              </a:defRPr>
            </a:pPr>
          </a:p>
        </c:txPr>
        <c:crossAx val="14281240"/>
        <c:crosses val="autoZero"/>
        <c:auto val="1"/>
        <c:lblAlgn val="ctr"/>
        <c:lblOffset val="100"/>
      </c:catAx>
      <c:valAx>
        <c:axId val="14281240"/>
        <c:scaling>
          <c:orientation val="minMax"/>
        </c:scaling>
        <c:delete val="0"/>
        <c:axPos val="l"/>
        <c:majorGridlines>
          <c:spPr>
            <a:ln w="12600">
              <a:solidFill>
                <a:srgbClr val="878787"/>
              </a:solidFill>
              <a:round/>
            </a:ln>
          </c:spPr>
        </c:majorGridlines>
        <c:numFmt formatCode="General" sourceLinked="0"/>
        <c:majorTickMark val="out"/>
        <c:minorTickMark val="none"/>
        <c:tickLblPos val="nextTo"/>
        <c:spPr>
          <a:ln w="12600">
            <a:solidFill>
              <a:srgbClr val="878787"/>
            </a:solidFill>
            <a:round/>
          </a:ln>
        </c:spPr>
        <c:txPr>
          <a:bodyPr/>
          <a:lstStyle/>
          <a:p>
            <a:pPr>
              <a:defRPr b="0" sz="1000" spc="-1" strike="noStrike">
                <a:solidFill>
                  <a:srgbClr val="000000"/>
                </a:solidFill>
                <a:latin typeface="Arial"/>
                <a:ea typeface="Arial"/>
              </a:defRPr>
            </a:pPr>
          </a:p>
        </c:txPr>
        <c:crossAx val="26498698"/>
        <c:crossesAt val="1"/>
      </c:valAx>
      <c:spPr>
        <a:solidFill>
          <a:srgbClr val="ffffff"/>
        </a:solidFill>
        <a:ln w="25560">
          <a:noFill/>
        </a:ln>
      </c:spPr>
    </c:plotArea>
    <c:plotVisOnly val="1"/>
    <c:dispBlanksAs val="gap"/>
  </c:chart>
  <c:spPr>
    <a:solidFill>
      <a:srgbClr val="ffffff"/>
    </a:solidFill>
    <a:ln w="648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bar"/>
        <c:grouping val="stacked"/>
        <c:varyColors val="0"/>
        <c:ser>
          <c:idx val="0"/>
          <c:order val="0"/>
          <c:spPr>
            <a:solidFill>
              <a:srgbClr val="b15407"/>
            </a:solidFill>
            <a:ln>
              <a:noFill/>
            </a:ln>
          </c:spPr>
          <c:invertIfNegative val="0"/>
          <c:dLbls>
            <c:numFmt formatCode="General" sourceLinked="1"/>
            <c:dLblPos val="ctr"/>
            <c:showLegendKey val="0"/>
            <c:showVal val="0"/>
            <c:showCatName val="0"/>
            <c:showSerName val="0"/>
            <c:showPercent val="0"/>
            <c:showLeaderLines val="0"/>
          </c:dLbls>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- 3'!$E$32:$E$39</c:f>
              <c:numCache>
                <c:formatCode>General</c:formatCode>
                <c:ptCount val="8"/>
                <c:pt idx="0">
                  <c:v>0</c:v>
                </c:pt>
                <c:pt idx="1">
                  <c:v>0</c:v>
                </c:pt>
                <c:pt idx="2">
                  <c:v>0</c:v>
                </c:pt>
                <c:pt idx="3">
                  <c:v>1</c:v>
                </c:pt>
                <c:pt idx="4">
                  <c:v>0</c:v>
                </c:pt>
                <c:pt idx="5">
                  <c:v>0</c:v>
                </c:pt>
                <c:pt idx="6">
                  <c:v>0</c:v>
                </c:pt>
                <c:pt idx="7">
                  <c:v>0</c:v>
                </c:pt>
              </c:numCache>
            </c:numRef>
          </c:val>
        </c:ser>
        <c:ser>
          <c:idx val="1"/>
          <c:order val="1"/>
          <c:spPr>
            <a:solidFill>
              <a:srgbClr val="a6a6a6"/>
            </a:solidFill>
            <a:ln>
              <a:noFill/>
            </a:ln>
          </c:spPr>
          <c:invertIfNegative val="0"/>
          <c:dLbls>
            <c:numFmt formatCode="General" sourceLinked="1"/>
            <c:dLblPos val="ctr"/>
            <c:showLegendKey val="0"/>
            <c:showVal val="0"/>
            <c:showCatName val="0"/>
            <c:showSerName val="0"/>
            <c:showPercent val="0"/>
            <c:showLeaderLines val="0"/>
          </c:dLbls>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- 3'!$F$32:$F$39</c:f>
              <c:numCache>
                <c:formatCode>General</c:formatCode>
                <c:ptCount val="8"/>
                <c:pt idx="0">
                  <c:v>0</c:v>
                </c:pt>
                <c:pt idx="1">
                  <c:v>0</c:v>
                </c:pt>
                <c:pt idx="2">
                  <c:v>0</c:v>
                </c:pt>
                <c:pt idx="3">
                  <c:v>0</c:v>
                </c:pt>
                <c:pt idx="4">
                  <c:v>0</c:v>
                </c:pt>
                <c:pt idx="5">
                  <c:v>0</c:v>
                </c:pt>
                <c:pt idx="6">
                  <c:v>1</c:v>
                </c:pt>
                <c:pt idx="7">
                  <c:v>0</c:v>
                </c:pt>
              </c:numCache>
            </c:numRef>
          </c:val>
        </c:ser>
        <c:ser>
          <c:idx val="2"/>
          <c:order val="2"/>
          <c:spPr>
            <a:solidFill>
              <a:srgbClr val="ff0000"/>
            </a:solidFill>
            <a:ln>
              <a:noFill/>
            </a:ln>
          </c:spPr>
          <c:invertIfNegative val="0"/>
          <c:dLbls>
            <c:numFmt formatCode="General" sourceLinked="1"/>
            <c:dLblPos val="ctr"/>
            <c:showLegendKey val="0"/>
            <c:showVal val="0"/>
            <c:showCatName val="0"/>
            <c:showSerName val="0"/>
            <c:showPercent val="0"/>
            <c:showLeaderLines val="0"/>
          </c:dLbls>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- 3'!$G$32:$G$39</c:f>
              <c:numCache>
                <c:formatCode>General</c:formatCode>
                <c:ptCount val="8"/>
                <c:pt idx="0">
                  <c:v>1</c:v>
                </c:pt>
                <c:pt idx="1">
                  <c:v>0</c:v>
                </c:pt>
                <c:pt idx="2">
                  <c:v>0</c:v>
                </c:pt>
                <c:pt idx="3">
                  <c:v>0</c:v>
                </c:pt>
                <c:pt idx="4">
                  <c:v>0</c:v>
                </c:pt>
                <c:pt idx="5">
                  <c:v>0</c:v>
                </c:pt>
                <c:pt idx="6">
                  <c:v>0</c:v>
                </c:pt>
                <c:pt idx="7">
                  <c:v>0</c:v>
                </c:pt>
              </c:numCache>
            </c:numRef>
          </c:val>
        </c:ser>
        <c:ser>
          <c:idx val="3"/>
          <c:order val="3"/>
          <c:spPr>
            <a:solidFill>
              <a:srgbClr val="ffc000"/>
            </a:solidFill>
            <a:ln>
              <a:noFill/>
            </a:ln>
          </c:spPr>
          <c:invertIfNegative val="0"/>
          <c:dLbls>
            <c:numFmt formatCode="General" sourceLinked="1"/>
            <c:dLblPos val="ctr"/>
            <c:showLegendKey val="0"/>
            <c:showVal val="0"/>
            <c:showCatName val="0"/>
            <c:showSerName val="0"/>
            <c:showPercent val="0"/>
            <c:showLeaderLines val="0"/>
          </c:dLbls>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- 3'!$H$32:$H$39</c:f>
              <c:numCache>
                <c:formatCode>General</c:formatCode>
                <c:ptCount val="8"/>
                <c:pt idx="0">
                  <c:v>1</c:v>
                </c:pt>
                <c:pt idx="1">
                  <c:v>2</c:v>
                </c:pt>
                <c:pt idx="2">
                  <c:v>1</c:v>
                </c:pt>
                <c:pt idx="3">
                  <c:v>2</c:v>
                </c:pt>
                <c:pt idx="4">
                  <c:v>0</c:v>
                </c:pt>
                <c:pt idx="5">
                  <c:v>1</c:v>
                </c:pt>
                <c:pt idx="6">
                  <c:v>1</c:v>
                </c:pt>
                <c:pt idx="7">
                  <c:v>3</c:v>
                </c:pt>
              </c:numCache>
            </c:numRef>
          </c:val>
        </c:ser>
        <c:ser>
          <c:idx val="4"/>
          <c:order val="4"/>
          <c:spPr>
            <a:solidFill>
              <a:srgbClr val="92d050"/>
            </a:solidFill>
            <a:ln>
              <a:noFill/>
            </a:ln>
          </c:spPr>
          <c:invertIfNegative val="0"/>
          <c:dLbls>
            <c:numFmt formatCode="General" sourceLinked="1"/>
            <c:dLblPos val="ctr"/>
            <c:showLegendKey val="0"/>
            <c:showVal val="0"/>
            <c:showCatName val="0"/>
            <c:showSerName val="0"/>
            <c:showPercent val="0"/>
            <c:showLeaderLines val="0"/>
          </c:dLbls>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- 3'!$I$32:$I$39</c:f>
              <c:numCache>
                <c:formatCode>General</c:formatCode>
                <c:ptCount val="8"/>
                <c:pt idx="0">
                  <c:v>0</c:v>
                </c:pt>
                <c:pt idx="1">
                  <c:v>2</c:v>
                </c:pt>
                <c:pt idx="2">
                  <c:v>3</c:v>
                </c:pt>
                <c:pt idx="3">
                  <c:v>2</c:v>
                </c:pt>
                <c:pt idx="4">
                  <c:v>2</c:v>
                </c:pt>
                <c:pt idx="5">
                  <c:v>2</c:v>
                </c:pt>
                <c:pt idx="6">
                  <c:v>0</c:v>
                </c:pt>
                <c:pt idx="7">
                  <c:v>1</c:v>
                </c:pt>
              </c:numCache>
            </c:numRef>
          </c:val>
        </c:ser>
        <c:ser>
          <c:idx val="5"/>
          <c:order val="5"/>
          <c:spPr>
            <a:solidFill>
              <a:srgbClr val="0070c0"/>
            </a:solidFill>
            <a:ln>
              <a:noFill/>
            </a:ln>
          </c:spPr>
          <c:invertIfNegative val="0"/>
          <c:dLbls>
            <c:numFmt formatCode="General" sourceLinked="1"/>
            <c:dLblPos val="ctr"/>
            <c:showLegendKey val="0"/>
            <c:showVal val="0"/>
            <c:showCatName val="0"/>
            <c:showSerName val="0"/>
            <c:showPercent val="0"/>
            <c:showLeaderLines val="0"/>
          </c:dLbls>
          <c:cat>
            <c:strRef>
              <c:f>'Painel de Gestão - 3'!$C$32:$C$39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- 3'!$J$32:$J$39</c:f>
              <c:numCache>
                <c:formatCode>General</c:formatCode>
                <c:ptCount val="8"/>
                <c:pt idx="0">
                  <c:v>3</c:v>
                </c:pt>
                <c:pt idx="1">
                  <c:v>0</c:v>
                </c:pt>
                <c:pt idx="2">
                  <c:v>0</c:v>
                </c:pt>
                <c:pt idx="3">
                  <c:v>2</c:v>
                </c:pt>
                <c:pt idx="4">
                  <c:v>0</c:v>
                </c:pt>
                <c:pt idx="5">
                  <c:v>0</c:v>
                </c:pt>
                <c:pt idx="6">
                  <c:v>0</c:v>
                </c:pt>
                <c:pt idx="7">
                  <c:v>1</c:v>
                </c:pt>
              </c:numCache>
            </c:numRef>
          </c:val>
        </c:ser>
        <c:gapWidth val="150"/>
        <c:overlap val="100"/>
        <c:axId val="55375754"/>
        <c:axId val="71476706"/>
      </c:barChart>
      <c:catAx>
        <c:axId val="55375754"/>
        <c:scaling>
          <c:orientation val="maxMin"/>
        </c:scaling>
        <c:delete val="0"/>
        <c:axPos val="b"/>
        <c:numFmt formatCode="General" sourceLinked="1"/>
        <c:majorTickMark val="out"/>
        <c:minorTickMark val="none"/>
        <c:tickLblPos val="nextTo"/>
        <c:spPr>
          <a:ln w="9360">
            <a:solidFill>
              <a:srgbClr val="878787"/>
            </a:solidFill>
            <a:round/>
          </a:ln>
        </c:spPr>
        <c:txPr>
          <a:bodyPr/>
          <a:lstStyle/>
          <a:p>
            <a:pPr>
              <a:defRPr b="0" sz="1000" spc="-1" strike="noStrike">
                <a:solidFill>
                  <a:srgbClr val="000000"/>
                </a:solidFill>
                <a:latin typeface="Calibri"/>
              </a:defRPr>
            </a:pPr>
          </a:p>
        </c:txPr>
        <c:crossAx val="71476706"/>
        <c:crosses val="autoZero"/>
        <c:auto val="1"/>
        <c:lblAlgn val="ctr"/>
        <c:lblOffset val="100"/>
      </c:catAx>
      <c:valAx>
        <c:axId val="71476706"/>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pc="-1" strike="noStrike">
                <a:solidFill>
                  <a:srgbClr val="000000"/>
                </a:solidFill>
                <a:latin typeface="Calibri"/>
              </a:defRPr>
            </a:pPr>
          </a:p>
        </c:txPr>
        <c:crossAx val="55375754"/>
        <c:crosses val="autoZero"/>
        <c:majorUnit val="2"/>
      </c:valAx>
      <c:spPr>
        <a:solidFill>
          <a:srgbClr val="ffffff"/>
        </a:solidFill>
        <a:ln>
          <a:noFill/>
        </a:ln>
      </c:spPr>
    </c:plotArea>
    <c:plotVisOnly val="1"/>
    <c:dispBlanksAs val="zero"/>
  </c:chart>
  <c:spPr>
    <a:solidFill>
      <a:srgbClr val="ffffff"/>
    </a:solidFill>
    <a:ln>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600" spc="-1" strike="noStrike">
                <a:solidFill>
                  <a:srgbClr val="000000"/>
                </a:solidFill>
                <a:latin typeface="Calibri"/>
              </a:defRPr>
            </a:pPr>
            <a:r>
              <a:rPr b="1" sz="1600" spc="-1" strike="noStrike">
                <a:solidFill>
                  <a:srgbClr val="000000"/>
                </a:solidFill>
                <a:latin typeface="Calibri"/>
              </a:rPr>
              <a:t>Situação atual do PAN 
Monitoria atual</a:t>
            </a:r>
          </a:p>
        </c:rich>
      </c:tx>
      <c:overlay val="0"/>
    </c:title>
    <c:autoTitleDeleted val="0"/>
    <c:plotArea>
      <c:layout>
        <c:manualLayout>
          <c:layoutTarget val="inner"/>
          <c:xMode val="edge"/>
          <c:yMode val="edge"/>
          <c:x val="0.14514896867838"/>
          <c:y val="0.173006392119878"/>
          <c:w val="0.520117137764197"/>
          <c:h val="0.803311327674735"/>
        </c:manualLayout>
      </c:layout>
      <c:doughnutChart>
        <c:varyColors val="1"/>
        <c:ser>
          <c:idx val="0"/>
          <c:order val="0"/>
          <c:spPr>
            <a:solidFill>
              <a:srgbClr val="4472c4"/>
            </a:solidFill>
            <a:ln>
              <a:noFill/>
            </a:ln>
          </c:spPr>
          <c:explosion val="0"/>
          <c:dPt>
            <c:idx val="0"/>
            <c:spPr>
              <a:solidFill>
                <a:srgbClr val="afabab"/>
              </a:solidFill>
              <a:ln>
                <a:noFill/>
              </a:ln>
            </c:spPr>
          </c:dPt>
          <c:dPt>
            <c:idx val="1"/>
            <c:spPr>
              <a:solidFill>
                <a:srgbClr val="ff0000"/>
              </a:solidFill>
              <a:ln>
                <a:noFill/>
              </a:ln>
            </c:spPr>
          </c:dPt>
          <c:dPt>
            <c:idx val="2"/>
            <c:spPr>
              <a:solidFill>
                <a:srgbClr val="ffc000"/>
              </a:solidFill>
              <a:ln>
                <a:noFill/>
              </a:ln>
            </c:spPr>
          </c:dPt>
          <c:dPt>
            <c:idx val="3"/>
            <c:spPr>
              <a:solidFill>
                <a:srgbClr val="92d050"/>
              </a:solidFill>
              <a:ln>
                <a:noFill/>
              </a:ln>
            </c:spPr>
          </c:dPt>
          <c:dPt>
            <c:idx val="4"/>
            <c:spPr>
              <a:solidFill>
                <a:srgbClr val="5b9bd5"/>
              </a:solidFill>
              <a:ln>
                <a:noFill/>
              </a:ln>
            </c:spPr>
          </c:dPt>
          <c:dLbls>
            <c:numFmt formatCode="0%" sourceLinked="1"/>
            <c:dLbl>
              <c:idx val="0"/>
              <c:showLegendKey val="0"/>
              <c:showVal val="0"/>
              <c:showCatName val="0"/>
              <c:showSerName val="0"/>
              <c:showPercent val="1"/>
            </c:dLbl>
            <c:dLbl>
              <c:idx val="1"/>
              <c:showLegendKey val="1"/>
              <c:showVal val="1"/>
              <c:showCatName val="1"/>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showLegendKey val="0"/>
            <c:showVal val="0"/>
            <c:showCatName val="0"/>
            <c:showSerName val="0"/>
            <c:showPercent val="1"/>
            <c:showLeaderLines val="0"/>
          </c:dLbls>
          <c:cat>
            <c:strRef>
              <c:f>'Painel de Gestão - 3'!$C$16:$C$20</c:f>
              <c:strCache>
                <c:ptCount val="5"/>
                <c:pt idx="0">
                  <c:v>Início planejado é posterior ao período monitorado</c:v>
                </c:pt>
                <c:pt idx="1">
                  <c:v>Não iniciada no período previsto</c:v>
                </c:pt>
                <c:pt idx="2">
                  <c:v>Em andamento com problemas de realização</c:v>
                </c:pt>
                <c:pt idx="3">
                  <c:v>Em andamento no período previsto</c:v>
                </c:pt>
                <c:pt idx="4">
                  <c:v>Concluída</c:v>
                </c:pt>
              </c:strCache>
            </c:strRef>
          </c:cat>
          <c:val>
            <c:numRef>
              <c:f>'Painel de Gestão - 3'!$E$16:$E$20</c:f>
              <c:numCache>
                <c:formatCode>General</c:formatCode>
                <c:ptCount val="5"/>
                <c:pt idx="0">
                  <c:v>0.032258064516129</c:v>
                </c:pt>
                <c:pt idx="1">
                  <c:v>0.032258064516129</c:v>
                </c:pt>
                <c:pt idx="2">
                  <c:v>0.354838709677419</c:v>
                </c:pt>
                <c:pt idx="3">
                  <c:v>0.387096774193548</c:v>
                </c:pt>
                <c:pt idx="4">
                  <c:v>0.193548387096774</c:v>
                </c:pt>
              </c:numCache>
            </c:numRef>
          </c:val>
        </c:ser>
        <c:firstSliceAng val="0"/>
        <c:holeSize val="50"/>
      </c:doughnutChart>
      <c:spPr>
        <a:noFill/>
        <a:ln>
          <a:noFill/>
        </a:ln>
      </c:spPr>
    </c:plotArea>
    <c:legend>
      <c:legendPos val="r"/>
      <c:layout>
        <c:manualLayout>
          <c:xMode val="edge"/>
          <c:yMode val="edge"/>
          <c:x val="0.742651968503937"/>
          <c:y val="0.254796025084518"/>
        </c:manualLayout>
      </c:layout>
      <c:overlay val="0"/>
      <c:spPr>
        <a:noFill/>
        <a:ln>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w="648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600" spc="-1" strike="noStrike">
                <a:solidFill>
                  <a:srgbClr val="000000"/>
                </a:solidFill>
                <a:latin typeface="Calibri"/>
              </a:defRPr>
            </a:pPr>
            <a:r>
              <a:rPr b="1" sz="1600" spc="-1" strike="noStrike">
                <a:solidFill>
                  <a:srgbClr val="000000"/>
                </a:solidFill>
                <a:latin typeface="Calibri"/>
              </a:rPr>
              <a:t>Situação do PAN 
Pós Monitoria</a:t>
            </a:r>
          </a:p>
        </c:rich>
      </c:tx>
      <c:overlay val="0"/>
    </c:title>
    <c:autoTitleDeleted val="0"/>
    <c:plotArea>
      <c:layout>
        <c:manualLayout>
          <c:layoutTarget val="inner"/>
          <c:xMode val="edge"/>
          <c:yMode val="edge"/>
          <c:x val="0.203403059631595"/>
          <c:y val="0.187853640135798"/>
          <c:w val="0.463159537933188"/>
          <c:h val="0.809128630705394"/>
        </c:manualLayout>
      </c:layout>
      <c:doughnutChart>
        <c:varyColors val="1"/>
        <c:ser>
          <c:idx val="0"/>
          <c:order val="0"/>
          <c:spPr>
            <a:solidFill>
              <a:srgbClr val="4f81bd"/>
            </a:solidFill>
            <a:ln>
              <a:noFill/>
            </a:ln>
          </c:spPr>
          <c:explosion val="0"/>
          <c:dPt>
            <c:idx val="0"/>
            <c:spPr>
              <a:solidFill>
                <a:srgbClr val="a6a6a6"/>
              </a:solidFill>
              <a:ln>
                <a:noFill/>
              </a:ln>
            </c:spPr>
          </c:dPt>
          <c:dPt>
            <c:idx val="1"/>
            <c:spPr>
              <a:solidFill>
                <a:srgbClr val="ff0000"/>
              </a:solidFill>
              <a:ln>
                <a:noFill/>
              </a:ln>
            </c:spPr>
          </c:dPt>
          <c:dPt>
            <c:idx val="2"/>
            <c:spPr>
              <a:solidFill>
                <a:srgbClr val="ffc000"/>
              </a:solidFill>
              <a:ln>
                <a:noFill/>
              </a:ln>
            </c:spPr>
          </c:dPt>
          <c:dPt>
            <c:idx val="3"/>
            <c:spPr>
              <a:solidFill>
                <a:srgbClr val="92d050"/>
              </a:solidFill>
              <a:ln>
                <a:noFill/>
              </a:ln>
            </c:spPr>
          </c:dPt>
          <c:dPt>
            <c:idx val="4"/>
            <c:spPr>
              <a:solidFill>
                <a:srgbClr val="0070c0"/>
              </a:solidFill>
              <a:ln>
                <a:noFill/>
              </a:ln>
            </c:spPr>
          </c:dPt>
          <c:dPt>
            <c:idx val="5"/>
            <c:spPr>
              <a:solidFill>
                <a:srgbClr val="ff99cc"/>
              </a:solidFill>
              <a:ln>
                <a:noFill/>
              </a:ln>
            </c:spPr>
          </c:dPt>
          <c:dLbls>
            <c:numFmt formatCode="0%" sourceLinked="1"/>
            <c:dLbl>
              <c:idx val="0"/>
              <c:showLegendKey val="0"/>
              <c:showVal val="0"/>
              <c:showCatName val="0"/>
              <c:showSerName val="0"/>
              <c:showPercent val="1"/>
            </c:dLbl>
            <c:dLbl>
              <c:idx val="1"/>
              <c:showLegendKey val="0"/>
              <c:showVal val="0"/>
              <c:showCatName val="0"/>
              <c:showSerName val="0"/>
              <c:showPercent val="1"/>
            </c:dLbl>
            <c:dLbl>
              <c:idx val="2"/>
              <c:showLegendKey val="0"/>
              <c:showVal val="0"/>
              <c:showCatName val="0"/>
              <c:showSerName val="0"/>
              <c:showPercent val="1"/>
            </c:dLbl>
            <c:dLbl>
              <c:idx val="3"/>
              <c:showLegendKey val="0"/>
              <c:showVal val="0"/>
              <c:showCatName val="0"/>
              <c:showSerName val="0"/>
              <c:showPercent val="1"/>
            </c:dLbl>
            <c:dLbl>
              <c:idx val="4"/>
              <c:showLegendKey val="0"/>
              <c:showVal val="0"/>
              <c:showCatName val="0"/>
              <c:showSerName val="0"/>
              <c:showPercent val="1"/>
            </c:dLbl>
            <c:dLbl>
              <c:idx val="5"/>
              <c:showLegendKey val="0"/>
              <c:showVal val="0"/>
              <c:showCatName val="0"/>
              <c:showSerName val="0"/>
              <c:showPercent val="1"/>
            </c:dLbl>
            <c:showLegendKey val="0"/>
            <c:showVal val="0"/>
            <c:showCatName val="0"/>
            <c:showSerName val="0"/>
            <c:showPercent val="1"/>
            <c:showLeaderLines val="0"/>
          </c:dLbls>
          <c:cat>
            <c:strRef>
              <c:f>'Painel de Gestão - 3'!$C$16:$C$21</c:f>
              <c:strCache>
                <c:ptCount val="6"/>
                <c:pt idx="0">
                  <c:v>Início planejado é posterior ao período monitorado</c:v>
                </c:pt>
                <c:pt idx="1">
                  <c:v>Não iniciada no período previsto</c:v>
                </c:pt>
                <c:pt idx="2">
                  <c:v>Em andamento com problemas de realização</c:v>
                </c:pt>
                <c:pt idx="3">
                  <c:v>Em andamento no período previsto</c:v>
                </c:pt>
                <c:pt idx="4">
                  <c:v>Concluída</c:v>
                </c:pt>
                <c:pt idx="5">
                  <c:v>Ações Novas - Pós monitoria</c:v>
                </c:pt>
              </c:strCache>
            </c:strRef>
          </c:cat>
          <c:val>
            <c:numRef>
              <c:f>'Painel de Gestão - 3'!$G$16:$G$21</c:f>
              <c:numCache>
                <c:formatCode>General</c:formatCode>
                <c:ptCount val="6"/>
                <c:pt idx="0">
                  <c:v>0.0294117647058823</c:v>
                </c:pt>
                <c:pt idx="1">
                  <c:v>0.0294117647058823</c:v>
                </c:pt>
                <c:pt idx="2">
                  <c:v>0.323529411764706</c:v>
                </c:pt>
                <c:pt idx="3">
                  <c:v>0.352941176470588</c:v>
                </c:pt>
                <c:pt idx="4">
                  <c:v>0.176470588235294</c:v>
                </c:pt>
                <c:pt idx="5">
                  <c:v>0.0882352941176471</c:v>
                </c:pt>
              </c:numCache>
            </c:numRef>
          </c:val>
        </c:ser>
        <c:firstSliceAng val="0"/>
        <c:holeSize val="50"/>
      </c:doughnutChart>
      <c:spPr>
        <a:noFill/>
        <a:ln w="25560">
          <a:noFill/>
        </a:ln>
      </c:spPr>
    </c:plotArea>
    <c:legend>
      <c:legendPos val="r"/>
      <c:overlay val="0"/>
      <c:spPr>
        <a:noFill/>
        <a:ln>
          <a:noFill/>
        </a:ln>
      </c:spPr>
      <c:txPr>
        <a:bodyPr/>
        <a:lstStyle/>
        <a:p>
          <a:pPr>
            <a:defRPr b="0" sz="1000" spc="-1" strike="noStrike">
              <a:solidFill>
                <a:srgbClr val="000000"/>
              </a:solidFill>
              <a:latin typeface="Calibri"/>
            </a:defRPr>
          </a:pPr>
        </a:p>
      </c:txPr>
    </c:legend>
    <c:plotVisOnly val="1"/>
    <c:dispBlanksAs val="zero"/>
  </c:chart>
  <c:spPr>
    <a:solidFill>
      <a:srgbClr val="ffffff"/>
    </a:solidFill>
    <a:ln>
      <a:no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plotArea>
      <c:barChart>
        <c:barDir val="bar"/>
        <c:grouping val="stacked"/>
        <c:varyColors val="0"/>
        <c:ser>
          <c:idx val="0"/>
          <c:order val="0"/>
          <c:spPr>
            <a:solidFill>
              <a:srgbClr val="b15407"/>
            </a:solidFill>
            <a:ln>
              <a:noFill/>
            </a:ln>
          </c:spPr>
          <c:invertIfNegative val="0"/>
          <c:dLbls>
            <c:numFmt formatCode="General" sourceLinked="1"/>
            <c:dLblPos val="ctr"/>
            <c:showLegendKey val="0"/>
            <c:showVal val="0"/>
            <c:showCatName val="0"/>
            <c:showSerName val="0"/>
            <c:showPercent val="0"/>
            <c:showLeaderLines val="0"/>
          </c:dLbls>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- 4'!$E$32:$E$39</c:f>
              <c:numCache>
                <c:formatCode>General</c:formatCode>
                <c:ptCount val="8"/>
                <c:pt idx="0">
                  <c:v>1</c:v>
                </c:pt>
                <c:pt idx="1">
                  <c:v>0</c:v>
                </c:pt>
                <c:pt idx="2">
                  <c:v>0</c:v>
                </c:pt>
                <c:pt idx="3">
                  <c:v>0</c:v>
                </c:pt>
                <c:pt idx="4">
                  <c:v>0</c:v>
                </c:pt>
                <c:pt idx="5">
                  <c:v>0</c:v>
                </c:pt>
                <c:pt idx="6">
                  <c:v>0</c:v>
                </c:pt>
                <c:pt idx="7">
                  <c:v>0</c:v>
                </c:pt>
              </c:numCache>
            </c:numRef>
          </c:val>
        </c:ser>
        <c:ser>
          <c:idx val="1"/>
          <c:order val="1"/>
          <c:spPr>
            <a:solidFill>
              <a:srgbClr val="a6a6a6"/>
            </a:solidFill>
            <a:ln>
              <a:noFill/>
            </a:ln>
          </c:spPr>
          <c:invertIfNegative val="0"/>
          <c:dLbls>
            <c:numFmt formatCode="General" sourceLinked="1"/>
            <c:dLblPos val="ctr"/>
            <c:showLegendKey val="0"/>
            <c:showVal val="0"/>
            <c:showCatName val="0"/>
            <c:showSerName val="0"/>
            <c:showPercent val="0"/>
            <c:showLeaderLines val="0"/>
          </c:dLbls>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- 4'!$F$32:$F$39</c:f>
              <c:numCache>
                <c:formatCode>General</c:formatCode>
                <c:ptCount val="8"/>
                <c:pt idx="0">
                  <c:v>0</c:v>
                </c:pt>
                <c:pt idx="1">
                  <c:v>0</c:v>
                </c:pt>
                <c:pt idx="2">
                  <c:v>0</c:v>
                </c:pt>
                <c:pt idx="3">
                  <c:v>0</c:v>
                </c:pt>
                <c:pt idx="4">
                  <c:v>0</c:v>
                </c:pt>
                <c:pt idx="5">
                  <c:v>0</c:v>
                </c:pt>
                <c:pt idx="6">
                  <c:v>0</c:v>
                </c:pt>
                <c:pt idx="7">
                  <c:v>0</c:v>
                </c:pt>
              </c:numCache>
            </c:numRef>
          </c:val>
        </c:ser>
        <c:ser>
          <c:idx val="2"/>
          <c:order val="2"/>
          <c:spPr>
            <a:solidFill>
              <a:srgbClr val="ff0000"/>
            </a:solidFill>
            <a:ln>
              <a:noFill/>
            </a:ln>
          </c:spPr>
          <c:invertIfNegative val="0"/>
          <c:dLbls>
            <c:numFmt formatCode="General" sourceLinked="1"/>
            <c:dLblPos val="ctr"/>
            <c:showLegendKey val="0"/>
            <c:showVal val="0"/>
            <c:showCatName val="0"/>
            <c:showSerName val="0"/>
            <c:showPercent val="0"/>
            <c:showLeaderLines val="0"/>
          </c:dLbls>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- 4'!$G$32:$G$39</c:f>
              <c:numCache>
                <c:formatCode>General</c:formatCode>
                <c:ptCount val="8"/>
                <c:pt idx="0">
                  <c:v>0</c:v>
                </c:pt>
                <c:pt idx="1">
                  <c:v>0</c:v>
                </c:pt>
                <c:pt idx="2">
                  <c:v>0</c:v>
                </c:pt>
                <c:pt idx="3">
                  <c:v>0</c:v>
                </c:pt>
                <c:pt idx="4">
                  <c:v>0</c:v>
                </c:pt>
                <c:pt idx="5">
                  <c:v>0</c:v>
                </c:pt>
                <c:pt idx="6">
                  <c:v>0</c:v>
                </c:pt>
                <c:pt idx="7">
                  <c:v>1</c:v>
                </c:pt>
              </c:numCache>
            </c:numRef>
          </c:val>
        </c:ser>
        <c:ser>
          <c:idx val="3"/>
          <c:order val="3"/>
          <c:spPr>
            <a:solidFill>
              <a:srgbClr val="ffc000"/>
            </a:solidFill>
            <a:ln>
              <a:noFill/>
            </a:ln>
          </c:spPr>
          <c:invertIfNegative val="0"/>
          <c:dLbls>
            <c:numFmt formatCode="General" sourceLinked="1"/>
            <c:dLblPos val="ctr"/>
            <c:showLegendKey val="0"/>
            <c:showVal val="0"/>
            <c:showCatName val="0"/>
            <c:showSerName val="0"/>
            <c:showPercent val="0"/>
            <c:showLeaderLines val="0"/>
          </c:dLbls>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- 4'!$H$32:$H$39</c:f>
              <c:numCache>
                <c:formatCode>General</c:formatCode>
                <c:ptCount val="8"/>
                <c:pt idx="0">
                  <c:v>0</c:v>
                </c:pt>
                <c:pt idx="1">
                  <c:v>2</c:v>
                </c:pt>
                <c:pt idx="2">
                  <c:v>1</c:v>
                </c:pt>
                <c:pt idx="3">
                  <c:v>1</c:v>
                </c:pt>
                <c:pt idx="4">
                  <c:v>0</c:v>
                </c:pt>
                <c:pt idx="5">
                  <c:v>1</c:v>
                </c:pt>
                <c:pt idx="6">
                  <c:v>1</c:v>
                </c:pt>
                <c:pt idx="7">
                  <c:v>2</c:v>
                </c:pt>
              </c:numCache>
            </c:numRef>
          </c:val>
        </c:ser>
        <c:ser>
          <c:idx val="4"/>
          <c:order val="4"/>
          <c:spPr>
            <a:solidFill>
              <a:srgbClr val="92d050"/>
            </a:solidFill>
            <a:ln>
              <a:noFill/>
            </a:ln>
          </c:spPr>
          <c:invertIfNegative val="0"/>
          <c:dLbls>
            <c:numFmt formatCode="General" sourceLinked="1"/>
            <c:dLblPos val="ctr"/>
            <c:showLegendKey val="0"/>
            <c:showVal val="0"/>
            <c:showCatName val="0"/>
            <c:showSerName val="0"/>
            <c:showPercent val="0"/>
            <c:showLeaderLines val="0"/>
          </c:dLbls>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- 4'!$I$32:$I$39</c:f>
              <c:numCache>
                <c:formatCode>General</c:formatCode>
                <c:ptCount val="8"/>
                <c:pt idx="0">
                  <c:v>1</c:v>
                </c:pt>
                <c:pt idx="1">
                  <c:v>2</c:v>
                </c:pt>
                <c:pt idx="2">
                  <c:v>3</c:v>
                </c:pt>
                <c:pt idx="3">
                  <c:v>3</c:v>
                </c:pt>
                <c:pt idx="4">
                  <c:v>1</c:v>
                </c:pt>
                <c:pt idx="5">
                  <c:v>2</c:v>
                </c:pt>
                <c:pt idx="6">
                  <c:v>1</c:v>
                </c:pt>
                <c:pt idx="7">
                  <c:v>2</c:v>
                </c:pt>
              </c:numCache>
            </c:numRef>
          </c:val>
        </c:ser>
        <c:ser>
          <c:idx val="5"/>
          <c:order val="5"/>
          <c:spPr>
            <a:solidFill>
              <a:srgbClr val="0070c0"/>
            </a:solidFill>
            <a:ln>
              <a:noFill/>
            </a:ln>
          </c:spPr>
          <c:invertIfNegative val="0"/>
          <c:dLbls>
            <c:numFmt formatCode="General" sourceLinked="1"/>
            <c:dLblPos val="ctr"/>
            <c:showLegendKey val="0"/>
            <c:showVal val="0"/>
            <c:showCatName val="0"/>
            <c:showSerName val="0"/>
            <c:showPercent val="0"/>
            <c:showLeaderLines val="0"/>
          </c:dLbls>
          <c:cat>
            <c:strRef>
              <c:f>'Painel de Gestão - 4'!$C$32:$C$39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- 4'!$J$32:$J$39</c:f>
              <c:numCache>
                <c:formatCode>General</c:formatCode>
                <c:ptCount val="8"/>
                <c:pt idx="0">
                  <c:v>5</c:v>
                </c:pt>
                <c:pt idx="1">
                  <c:v>0</c:v>
                </c:pt>
                <c:pt idx="2">
                  <c:v>0</c:v>
                </c:pt>
                <c:pt idx="3">
                  <c:v>2</c:v>
                </c:pt>
                <c:pt idx="4">
                  <c:v>1</c:v>
                </c:pt>
                <c:pt idx="5">
                  <c:v>0</c:v>
                </c:pt>
                <c:pt idx="6">
                  <c:v>0</c:v>
                </c:pt>
                <c:pt idx="7">
                  <c:v>1</c:v>
                </c:pt>
              </c:numCache>
            </c:numRef>
          </c:val>
        </c:ser>
        <c:gapWidth val="150"/>
        <c:overlap val="100"/>
        <c:axId val="54233585"/>
        <c:axId val="64193571"/>
      </c:barChart>
      <c:catAx>
        <c:axId val="54233585"/>
        <c:scaling>
          <c:orientation val="maxMin"/>
        </c:scaling>
        <c:delete val="0"/>
        <c:axPos val="b"/>
        <c:numFmt formatCode="General" sourceLinked="1"/>
        <c:majorTickMark val="out"/>
        <c:minorTickMark val="none"/>
        <c:tickLblPos val="nextTo"/>
        <c:spPr>
          <a:ln w="9360">
            <a:solidFill>
              <a:srgbClr val="878787"/>
            </a:solidFill>
            <a:round/>
          </a:ln>
        </c:spPr>
        <c:txPr>
          <a:bodyPr/>
          <a:lstStyle/>
          <a:p>
            <a:pPr>
              <a:defRPr b="0" sz="1000" spc="-1" strike="noStrike">
                <a:solidFill>
                  <a:srgbClr val="000000"/>
                </a:solidFill>
                <a:latin typeface="Calibri"/>
              </a:defRPr>
            </a:pPr>
          </a:p>
        </c:txPr>
        <c:crossAx val="64193571"/>
        <c:crosses val="autoZero"/>
        <c:auto val="1"/>
        <c:lblAlgn val="ctr"/>
        <c:lblOffset val="100"/>
      </c:catAx>
      <c:valAx>
        <c:axId val="64193571"/>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pc="-1" strike="noStrike">
                <a:solidFill>
                  <a:srgbClr val="000000"/>
                </a:solidFill>
                <a:latin typeface="Calibri"/>
              </a:defRPr>
            </a:pPr>
          </a:p>
        </c:txPr>
        <c:crossAx val="54233585"/>
        <c:crosses val="autoZero"/>
        <c:majorUnit val="2"/>
      </c:valAx>
      <c:spPr>
        <a:solidFill>
          <a:srgbClr val="ffffff"/>
        </a:solidFill>
        <a:ln>
          <a:noFill/>
        </a:ln>
      </c:spPr>
    </c:plotArea>
    <c:plotVisOnly val="1"/>
    <c:dispBlanksAs val="zero"/>
  </c:chart>
  <c:spPr>
    <a:solidFill>
      <a:srgbClr val="ffffff"/>
    </a:solidFill>
    <a:ln>
      <a:noFill/>
    </a:ln>
  </c:spPr>
</c:chartSpace>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
</Relationships>
</file>

<file path=xl/drawings/_rels/drawing11.xml.rels><?xml version="1.0" encoding="UTF-8"?>
<Relationships xmlns="http://schemas.openxmlformats.org/package/2006/relationships"><Relationship Id="rId1" Type="http://schemas.openxmlformats.org/officeDocument/2006/relationships/chart" Target="../charts/chart12.xml"/><Relationship Id="rId2" Type="http://schemas.openxmlformats.org/officeDocument/2006/relationships/chart" Target="../charts/chart13.xml"/><Relationship Id="rId3" Type="http://schemas.openxmlformats.org/officeDocument/2006/relationships/chart" Target="../charts/chart14.xml"/>
</Relationships>
</file>

<file path=xl/drawings/_rels/drawing2.xml.rels><?xml version="1.0" encoding="UTF-8"?>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4.png"/><Relationship Id="rId3" Type="http://schemas.openxmlformats.org/officeDocument/2006/relationships/image" Target="../media/image5.png"/><Relationship Id="rId4" Type="http://schemas.openxmlformats.org/officeDocument/2006/relationships/image" Target="../media/image6.jpeg"/><Relationship Id="rId5" Type="http://schemas.openxmlformats.org/officeDocument/2006/relationships/image" Target="../media/image7.wmf"/>
</Relationships>
</file>

<file path=xl/drawings/_rels/drawing4.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
</Relationships>
</file>

<file path=xl/drawings/_rels/drawing6.xml.rels><?xml version="1.0" encoding="UTF-8"?>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
</Relationships>
</file>

<file path=xl/drawings/_rels/drawing8.xml.rels><?xml version="1.0" encoding="UTF-8"?>
<Relationships xmlns="http://schemas.openxmlformats.org/package/2006/relationships"><Relationship Id="rId1" Type="http://schemas.openxmlformats.org/officeDocument/2006/relationships/chart" Target="../charts/chart6.xml"/><Relationship Id="rId2" Type="http://schemas.openxmlformats.org/officeDocument/2006/relationships/chart" Target="../charts/chart7.xml"/><Relationship Id="rId3" Type="http://schemas.openxmlformats.org/officeDocument/2006/relationships/chart" Target="../charts/chart8.xml"/>
</Relationships>
</file>

<file path=xl/drawings/_rels/drawing9.xml.rels><?xml version="1.0" encoding="UTF-8"?>
<Relationships xmlns="http://schemas.openxmlformats.org/package/2006/relationships"><Relationship Id="rId1" Type="http://schemas.openxmlformats.org/officeDocument/2006/relationships/chart" Target="../charts/chart9.xml"/><Relationship Id="rId2" Type="http://schemas.openxmlformats.org/officeDocument/2006/relationships/chart" Target="../charts/chart10.xml"/><Relationship Id="rId3" Type="http://schemas.openxmlformats.org/officeDocument/2006/relationships/chart" Target="../charts/chart1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190440</xdr:colOff>
      <xdr:row>5</xdr:row>
      <xdr:rowOff>101520</xdr:rowOff>
    </xdr:from>
    <xdr:to>
      <xdr:col>17</xdr:col>
      <xdr:colOff>62640</xdr:colOff>
      <xdr:row>7</xdr:row>
      <xdr:rowOff>88200</xdr:rowOff>
    </xdr:to>
    <xdr:sp>
      <xdr:nvSpPr>
        <xdr:cNvPr id="0" name="CustomShape 1"/>
        <xdr:cNvSpPr/>
      </xdr:nvSpPr>
      <xdr:spPr>
        <a:xfrm>
          <a:off x="190440" y="1568160"/>
          <a:ext cx="10494360" cy="367560"/>
        </a:xfrm>
        <a:prstGeom prst="rect">
          <a:avLst/>
        </a:pr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90000" rIns="90000" tIns="45000" bIns="45000"/>
        <a:p>
          <a:pPr>
            <a:lnSpc>
              <a:spcPct val="100000"/>
            </a:lnSpc>
          </a:pPr>
          <a:r>
            <a:rPr b="0" lang="pt-BR" sz="1100" spc="-1" strike="noStrike">
              <a:solidFill>
                <a:srgbClr val="000000"/>
              </a:solidFill>
              <a:latin typeface="Calibri"/>
            </a:rPr>
            <a:t>Essa ferramenta auxilia  a monitoria anual do desempenho da realização das ações do PAN.   Clique nas figuras ao lado e abaixo ou na aba da planilha para usar a ferramenta. </a:t>
          </a:r>
          <a:endParaRPr b="0" lang="pt-BR" sz="1100" spc="-1" strike="noStrike">
            <a:latin typeface="Times New Roman"/>
          </a:endParaRPr>
        </a:p>
        <a:p>
          <a:pPr>
            <a:lnSpc>
              <a:spcPts val="1199"/>
            </a:lnSpc>
          </a:pPr>
          <a:endParaRPr b="0" lang="pt-BR" sz="1100" spc="-1" strike="noStrike">
            <a:latin typeface="Times New Roman"/>
          </a:endParaRPr>
        </a:p>
        <a:p>
          <a:pPr>
            <a:lnSpc>
              <a:spcPts val="1199"/>
            </a:lnSpc>
          </a:pPr>
          <a:endParaRPr b="0" lang="pt-BR" sz="1100" spc="-1" strike="noStrike">
            <a:latin typeface="Times New Roman"/>
          </a:endParaRPr>
        </a:p>
      </xdr:txBody>
    </xdr:sp>
    <xdr:clientData/>
  </xdr:twoCellAnchor>
  <xdr:twoCellAnchor editAs="oneCell">
    <xdr:from>
      <xdr:col>17</xdr:col>
      <xdr:colOff>241200</xdr:colOff>
      <xdr:row>4</xdr:row>
      <xdr:rowOff>25560</xdr:rowOff>
    </xdr:from>
    <xdr:to>
      <xdr:col>19</xdr:col>
      <xdr:colOff>608760</xdr:colOff>
      <xdr:row>8</xdr:row>
      <xdr:rowOff>50400</xdr:rowOff>
    </xdr:to>
    <xdr:sp>
      <xdr:nvSpPr>
        <xdr:cNvPr id="1" name="CustomShape 1"/>
        <xdr:cNvSpPr/>
      </xdr:nvSpPr>
      <xdr:spPr>
        <a:xfrm>
          <a:off x="10863360" y="1254240"/>
          <a:ext cx="1617120" cy="834480"/>
        </a:xfrm>
        <a:custGeom>
          <a:avLst/>
          <a:gdLst/>
          <a:ahLst/>
          <a:rect l="l" t="t" r="r" b="b"/>
          <a:pathLst>
            <a:path w="1504950" h="838200">
              <a:moveTo>
                <a:pt x="0" y="2442"/>
              </a:moveTo>
              <a:lnTo>
                <a:pt x="2442" y="2442"/>
              </a:lnTo>
              <a:lnTo>
                <a:pt x="180" y="90"/>
              </a:lnTo>
              <a:lnTo>
                <a:pt x="1979" y="0"/>
              </a:lnTo>
              <a:lnTo>
                <a:pt x="2442" y="2442"/>
              </a:lnTo>
              <a:lnTo>
                <a:pt x="270" y="90"/>
              </a:lnTo>
              <a:lnTo>
                <a:pt x="4421" y="-117"/>
              </a:lnTo>
              <a:lnTo>
                <a:pt x="2442" y="2442"/>
              </a:lnTo>
              <a:lnTo>
                <a:pt x="0" y="2442"/>
              </a:lnTo>
              <a:close/>
            </a:path>
          </a:pathLst>
        </a:cu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18360" rIns="0" tIns="0" bIns="0" anchor="ctr"/>
        <a:p>
          <a:pPr>
            <a:lnSpc>
              <a:spcPct val="100000"/>
            </a:lnSpc>
          </a:pPr>
          <a:r>
            <a:rPr b="1" lang="pt-BR" sz="1600" spc="-1" strike="noStrike">
              <a:solidFill>
                <a:srgbClr val="ffffff"/>
              </a:solidFill>
              <a:latin typeface="Calibri"/>
            </a:rPr>
            <a:t>TUTORIAL </a:t>
          </a:r>
          <a:r>
            <a:rPr b="1" lang="pt-BR" sz="1200" spc="-1" strike="noStrike">
              <a:solidFill>
                <a:srgbClr val="ffffff"/>
              </a:solidFill>
              <a:latin typeface="Calibri"/>
            </a:rPr>
            <a:t>(como preencher as matrizes)</a:t>
          </a:r>
          <a:endParaRPr b="0" lang="pt-BR" sz="1200" spc="-1" strike="noStrike">
            <a:latin typeface="Times New Roman"/>
          </a:endParaRPr>
        </a:p>
      </xdr:txBody>
    </xdr:sp>
    <xdr:clientData/>
  </xdr:twoCellAnchor>
  <xdr:twoCellAnchor editAs="oneCell">
    <xdr:from>
      <xdr:col>0</xdr:col>
      <xdr:colOff>317520</xdr:colOff>
      <xdr:row>14</xdr:row>
      <xdr:rowOff>0</xdr:rowOff>
    </xdr:from>
    <xdr:to>
      <xdr:col>2</xdr:col>
      <xdr:colOff>570960</xdr:colOff>
      <xdr:row>18</xdr:row>
      <xdr:rowOff>75600</xdr:rowOff>
    </xdr:to>
    <xdr:sp>
      <xdr:nvSpPr>
        <xdr:cNvPr id="2" name="CustomShape 1"/>
        <xdr:cNvSpPr/>
      </xdr:nvSpPr>
      <xdr:spPr>
        <a:xfrm>
          <a:off x="317520" y="3181320"/>
          <a:ext cx="1503000" cy="837360"/>
        </a:xfrm>
        <a:custGeom>
          <a:avLst/>
          <a:gdLst/>
          <a:ahLst/>
          <a:rect l="l" t="t" r="r" b="b"/>
          <a:pathLst>
            <a:path w="1409700" h="838200">
              <a:moveTo>
                <a:pt x="0" y="1136"/>
              </a:moveTo>
              <a:lnTo>
                <a:pt x="2078" y="1136"/>
              </a:lnTo>
              <a:lnTo>
                <a:pt x="180" y="90"/>
              </a:lnTo>
              <a:lnTo>
                <a:pt x="2078" y="1136"/>
              </a:lnTo>
              <a:lnTo>
                <a:pt x="270" y="90"/>
              </a:lnTo>
              <a:lnTo>
                <a:pt x="0" y="1136"/>
              </a:lnTo>
              <a:close/>
            </a:path>
          </a:pathLst>
        </a:custGeom>
        <a:noFill/>
        <a:ln>
          <a:noFill/>
        </a:ln>
      </xdr:spPr>
      <xdr:style>
        <a:lnRef idx="0"/>
        <a:fillRef idx="0"/>
        <a:effectRef idx="0"/>
        <a:fontRef idx="minor"/>
      </xdr:style>
      <xdr:txBody>
        <a:bodyPr lIns="18360" rIns="0" tIns="0" bIns="0" anchor="ctr"/>
        <a:p>
          <a:pPr>
            <a:lnSpc>
              <a:spcPct val="100000"/>
            </a:lnSpc>
          </a:pPr>
          <a:r>
            <a:rPr b="1" lang="pt-BR" sz="1050" spc="-1" strike="noStrike">
              <a:solidFill>
                <a:srgbClr val="ffffff"/>
              </a:solidFill>
              <a:latin typeface="Calibri"/>
            </a:rPr>
            <a:t>PAINEL DE GESTÃO  </a:t>
          </a:r>
          <a:endParaRPr b="0" lang="pt-BR" sz="1050" spc="-1" strike="noStrike">
            <a:latin typeface="Times New Roman"/>
          </a:endParaRPr>
        </a:p>
        <a:p>
          <a:pPr>
            <a:lnSpc>
              <a:spcPct val="100000"/>
            </a:lnSpc>
          </a:pPr>
          <a:r>
            <a:rPr b="1" lang="pt-BR" sz="1050" spc="-1" strike="noStrike">
              <a:solidFill>
                <a:srgbClr val="ffffff"/>
              </a:solidFill>
              <a:latin typeface="Calibri"/>
            </a:rPr>
            <a:t>ANO 1</a:t>
          </a:r>
          <a:endParaRPr b="0" lang="pt-BR" sz="1050" spc="-1" strike="noStrike">
            <a:latin typeface="Times New Roman"/>
          </a:endParaRPr>
        </a:p>
      </xdr:txBody>
    </xdr:sp>
    <xdr:clientData/>
  </xdr:twoCellAnchor>
  <xdr:twoCellAnchor editAs="oneCell">
    <xdr:from>
      <xdr:col>0</xdr:col>
      <xdr:colOff>203040</xdr:colOff>
      <xdr:row>0</xdr:row>
      <xdr:rowOff>63360</xdr:rowOff>
    </xdr:from>
    <xdr:to>
      <xdr:col>1</xdr:col>
      <xdr:colOff>596160</xdr:colOff>
      <xdr:row>3</xdr:row>
      <xdr:rowOff>177120</xdr:rowOff>
    </xdr:to>
    <xdr:pic>
      <xdr:nvPicPr>
        <xdr:cNvPr id="3" name="Imagem 8" descr=""/>
        <xdr:cNvPicPr/>
      </xdr:nvPicPr>
      <xdr:blipFill>
        <a:blip r:embed="rId1"/>
        <a:stretch/>
      </xdr:blipFill>
      <xdr:spPr>
        <a:xfrm>
          <a:off x="203040" y="63360"/>
          <a:ext cx="1017720" cy="1056600"/>
        </a:xfrm>
        <a:prstGeom prst="rect">
          <a:avLst/>
        </a:prstGeom>
        <a:ln>
          <a:noFill/>
        </a:ln>
      </xdr:spPr>
    </xdr:pic>
    <xdr:clientData/>
  </xdr:twoCellAnchor>
  <xdr:twoCellAnchor editAs="oneCell">
    <xdr:from>
      <xdr:col>17</xdr:col>
      <xdr:colOff>152280</xdr:colOff>
      <xdr:row>20</xdr:row>
      <xdr:rowOff>12600</xdr:rowOff>
    </xdr:from>
    <xdr:to>
      <xdr:col>18</xdr:col>
      <xdr:colOff>608760</xdr:colOff>
      <xdr:row>24</xdr:row>
      <xdr:rowOff>75240</xdr:rowOff>
    </xdr:to>
    <xdr:pic>
      <xdr:nvPicPr>
        <xdr:cNvPr id="4" name="Imagem 9" descr=""/>
        <xdr:cNvPicPr/>
      </xdr:nvPicPr>
      <xdr:blipFill>
        <a:blip r:embed="rId2"/>
        <a:stretch/>
      </xdr:blipFill>
      <xdr:spPr>
        <a:xfrm>
          <a:off x="10774440" y="4336920"/>
          <a:ext cx="1081440" cy="824400"/>
        </a:xfrm>
        <a:prstGeom prst="rect">
          <a:avLst/>
        </a:prstGeom>
        <a:ln>
          <a:noFill/>
        </a:ln>
      </xdr:spPr>
    </xdr:pic>
    <xdr:clientData/>
  </xdr:twoCellAnchor>
  <xdr:twoCellAnchor editAs="oneCell">
    <xdr:from>
      <xdr:col>15</xdr:col>
      <xdr:colOff>355680</xdr:colOff>
      <xdr:row>23</xdr:row>
      <xdr:rowOff>0</xdr:rowOff>
    </xdr:from>
    <xdr:to>
      <xdr:col>16</xdr:col>
      <xdr:colOff>596160</xdr:colOff>
      <xdr:row>24</xdr:row>
      <xdr:rowOff>88200</xdr:rowOff>
    </xdr:to>
    <xdr:sp>
      <xdr:nvSpPr>
        <xdr:cNvPr id="5" name="CustomShape 1"/>
        <xdr:cNvSpPr/>
      </xdr:nvSpPr>
      <xdr:spPr>
        <a:xfrm>
          <a:off x="9728280" y="4895640"/>
          <a:ext cx="865080" cy="278640"/>
        </a:xfrm>
        <a:prstGeom prst="rect">
          <a:avLst/>
        </a:prstGeom>
        <a:noFill/>
        <a:ln>
          <a:noFill/>
        </a:ln>
      </xdr:spPr>
      <xdr:style>
        <a:lnRef idx="0"/>
        <a:fillRef idx="0"/>
        <a:effectRef idx="0"/>
        <a:fontRef idx="minor"/>
      </xdr:style>
      <xdr:txBody>
        <a:bodyPr lIns="90000" rIns="90000" tIns="45000" bIns="45000"/>
        <a:p>
          <a:pPr>
            <a:lnSpc>
              <a:spcPct val="100000"/>
            </a:lnSpc>
          </a:pPr>
          <a:r>
            <a:rPr b="0" lang="pt-BR" sz="1100" spc="-1" strike="noStrike">
              <a:solidFill>
                <a:srgbClr val="000000"/>
              </a:solidFill>
              <a:latin typeface="Calibri"/>
            </a:rPr>
            <a:t>Consultoria:</a:t>
          </a:r>
          <a:endParaRPr b="0" lang="pt-BR" sz="1100" spc="-1" strike="noStrike">
            <a:latin typeface="Times New Roman"/>
          </a:endParaRPr>
        </a:p>
      </xdr:txBody>
    </xdr:sp>
    <xdr:clientData/>
  </xdr:twoCellAnchor>
  <xdr:twoCellAnchor editAs="oneCell">
    <xdr:from>
      <xdr:col>0</xdr:col>
      <xdr:colOff>254160</xdr:colOff>
      <xdr:row>8</xdr:row>
      <xdr:rowOff>165240</xdr:rowOff>
    </xdr:from>
    <xdr:to>
      <xdr:col>2</xdr:col>
      <xdr:colOff>621720</xdr:colOff>
      <xdr:row>13</xdr:row>
      <xdr:rowOff>75600</xdr:rowOff>
    </xdr:to>
    <xdr:sp>
      <xdr:nvSpPr>
        <xdr:cNvPr id="6" name="CustomShape 1"/>
        <xdr:cNvSpPr/>
      </xdr:nvSpPr>
      <xdr:spPr>
        <a:xfrm>
          <a:off x="254160" y="2203560"/>
          <a:ext cx="1617120" cy="862560"/>
        </a:xfrm>
        <a:custGeom>
          <a:avLst/>
          <a:gdLst/>
          <a:ahLst/>
          <a:rect l="l" t="t" r="r" b="b"/>
          <a:pathLst>
            <a:path w="1504950" h="866775">
              <a:moveTo>
                <a:pt x="0" y="2525"/>
              </a:moveTo>
              <a:lnTo>
                <a:pt x="2525" y="2525"/>
              </a:lnTo>
              <a:lnTo>
                <a:pt x="180" y="90"/>
              </a:lnTo>
              <a:lnTo>
                <a:pt x="1896" y="0"/>
              </a:lnTo>
              <a:lnTo>
                <a:pt x="2525" y="2525"/>
              </a:lnTo>
              <a:lnTo>
                <a:pt x="270" y="90"/>
              </a:lnTo>
              <a:lnTo>
                <a:pt x="4421" y="-121"/>
              </a:lnTo>
              <a:lnTo>
                <a:pt x="2525" y="2525"/>
              </a:lnTo>
              <a:lnTo>
                <a:pt x="0" y="2525"/>
              </a:lnTo>
              <a:close/>
            </a:path>
          </a:pathLst>
        </a:cu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18360" rIns="0" tIns="0" bIns="0" anchor="ctr"/>
        <a:p>
          <a:pPr>
            <a:lnSpc>
              <a:spcPct val="100000"/>
            </a:lnSpc>
          </a:pPr>
          <a:r>
            <a:rPr b="1" lang="pt-BR" sz="1400" spc="-1" strike="noStrike">
              <a:solidFill>
                <a:srgbClr val="ffffff"/>
              </a:solidFill>
              <a:latin typeface="Calibri"/>
            </a:rPr>
            <a:t>MATRIZ DE MONITORIA ANO 1</a:t>
          </a:r>
          <a:endParaRPr b="0" lang="pt-BR" sz="1400" spc="-1" strike="noStrike">
            <a:latin typeface="Times New Roman"/>
          </a:endParaRPr>
        </a:p>
      </xdr:txBody>
    </xdr:sp>
    <xdr:clientData/>
  </xdr:twoCellAnchor>
  <xdr:twoCellAnchor editAs="oneCell">
    <xdr:from>
      <xdr:col>3</xdr:col>
      <xdr:colOff>152280</xdr:colOff>
      <xdr:row>14</xdr:row>
      <xdr:rowOff>25560</xdr:rowOff>
    </xdr:from>
    <xdr:to>
      <xdr:col>5</xdr:col>
      <xdr:colOff>418320</xdr:colOff>
      <xdr:row>18</xdr:row>
      <xdr:rowOff>88200</xdr:rowOff>
    </xdr:to>
    <xdr:sp>
      <xdr:nvSpPr>
        <xdr:cNvPr id="7" name="CustomShape 1"/>
        <xdr:cNvSpPr/>
      </xdr:nvSpPr>
      <xdr:spPr>
        <a:xfrm>
          <a:off x="2026800" y="3206880"/>
          <a:ext cx="1515600" cy="824400"/>
        </a:xfrm>
        <a:custGeom>
          <a:avLst/>
          <a:gdLst/>
          <a:ahLst/>
          <a:rect l="l" t="t" r="r" b="b"/>
          <a:pathLst>
            <a:path w="1419225" h="838200">
              <a:moveTo>
                <a:pt x="0" y="1136"/>
              </a:moveTo>
              <a:lnTo>
                <a:pt x="2078" y="1136"/>
              </a:lnTo>
              <a:lnTo>
                <a:pt x="180" y="90"/>
              </a:lnTo>
              <a:lnTo>
                <a:pt x="2078" y="1136"/>
              </a:lnTo>
              <a:lnTo>
                <a:pt x="270" y="90"/>
              </a:lnTo>
              <a:lnTo>
                <a:pt x="0" y="1136"/>
              </a:lnTo>
              <a:close/>
            </a:path>
          </a:pathLst>
        </a:custGeom>
        <a:noFill/>
        <a:ln>
          <a:noFill/>
        </a:ln>
      </xdr:spPr>
      <xdr:style>
        <a:lnRef idx="0"/>
        <a:fillRef idx="0"/>
        <a:effectRef idx="0"/>
        <a:fontRef idx="minor"/>
      </xdr:style>
      <xdr:txBody>
        <a:bodyPr lIns="18360" rIns="0" tIns="0" bIns="0" anchor="ctr"/>
        <a:p>
          <a:pPr>
            <a:lnSpc>
              <a:spcPct val="100000"/>
            </a:lnSpc>
          </a:pPr>
          <a:r>
            <a:rPr b="1" lang="pt-BR" sz="1050" spc="-1" strike="noStrike">
              <a:solidFill>
                <a:srgbClr val="ffffff"/>
              </a:solidFill>
              <a:latin typeface="Calibri"/>
            </a:rPr>
            <a:t>PAINEL DE GESTÃO  </a:t>
          </a:r>
          <a:endParaRPr b="0" lang="pt-BR" sz="1050" spc="-1" strike="noStrike">
            <a:latin typeface="Times New Roman"/>
          </a:endParaRPr>
        </a:p>
        <a:p>
          <a:pPr>
            <a:lnSpc>
              <a:spcPct val="100000"/>
            </a:lnSpc>
          </a:pPr>
          <a:r>
            <a:rPr b="1" lang="pt-BR" sz="1050" spc="-1" strike="noStrike">
              <a:solidFill>
                <a:srgbClr val="ffffff"/>
              </a:solidFill>
              <a:latin typeface="Calibri"/>
            </a:rPr>
            <a:t>ANO 2</a:t>
          </a:r>
          <a:endParaRPr b="0" lang="pt-BR" sz="1050" spc="-1" strike="noStrike">
            <a:latin typeface="Times New Roman"/>
          </a:endParaRPr>
        </a:p>
      </xdr:txBody>
    </xdr:sp>
    <xdr:clientData/>
  </xdr:twoCellAnchor>
  <xdr:twoCellAnchor editAs="oneCell">
    <xdr:from>
      <xdr:col>3</xdr:col>
      <xdr:colOff>76320</xdr:colOff>
      <xdr:row>9</xdr:row>
      <xdr:rowOff>12600</xdr:rowOff>
    </xdr:from>
    <xdr:to>
      <xdr:col>5</xdr:col>
      <xdr:colOff>469440</xdr:colOff>
      <xdr:row>13</xdr:row>
      <xdr:rowOff>100800</xdr:rowOff>
    </xdr:to>
    <xdr:sp>
      <xdr:nvSpPr>
        <xdr:cNvPr id="8" name="CustomShape 1"/>
        <xdr:cNvSpPr/>
      </xdr:nvSpPr>
      <xdr:spPr>
        <a:xfrm>
          <a:off x="1950840" y="2241360"/>
          <a:ext cx="1642680" cy="849960"/>
        </a:xfrm>
        <a:custGeom>
          <a:avLst/>
          <a:gdLst/>
          <a:ahLst/>
          <a:rect l="l" t="t" r="r" b="b"/>
          <a:pathLst>
            <a:path w="1524000" h="866775">
              <a:moveTo>
                <a:pt x="0" y="2525"/>
              </a:moveTo>
              <a:lnTo>
                <a:pt x="2525" y="2525"/>
              </a:lnTo>
              <a:lnTo>
                <a:pt x="180" y="90"/>
              </a:lnTo>
              <a:lnTo>
                <a:pt x="1938" y="0"/>
              </a:lnTo>
              <a:lnTo>
                <a:pt x="2525" y="2525"/>
              </a:lnTo>
              <a:lnTo>
                <a:pt x="270" y="90"/>
              </a:lnTo>
              <a:lnTo>
                <a:pt x="4463" y="-121"/>
              </a:lnTo>
              <a:lnTo>
                <a:pt x="2525" y="2525"/>
              </a:lnTo>
              <a:lnTo>
                <a:pt x="0" y="2525"/>
              </a:lnTo>
              <a:close/>
            </a:path>
          </a:pathLst>
        </a:cu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18360" rIns="0" tIns="0" bIns="0" anchor="ctr"/>
        <a:p>
          <a:pPr>
            <a:lnSpc>
              <a:spcPct val="100000"/>
            </a:lnSpc>
          </a:pPr>
          <a:r>
            <a:rPr b="1" lang="pt-BR" sz="1400" spc="-1" strike="noStrike">
              <a:solidFill>
                <a:srgbClr val="ffffff"/>
              </a:solidFill>
              <a:latin typeface="Calibri"/>
            </a:rPr>
            <a:t>MATRIZ DE MONITORIA ANO  2</a:t>
          </a:r>
          <a:endParaRPr b="0" lang="pt-BR" sz="1400" spc="-1" strike="noStrike">
            <a:latin typeface="Times New Roman"/>
          </a:endParaRPr>
        </a:p>
      </xdr:txBody>
    </xdr:sp>
    <xdr:clientData/>
  </xdr:twoCellAnchor>
  <xdr:twoCellAnchor editAs="oneCell">
    <xdr:from>
      <xdr:col>6</xdr:col>
      <xdr:colOff>0</xdr:colOff>
      <xdr:row>14</xdr:row>
      <xdr:rowOff>38160</xdr:rowOff>
    </xdr:from>
    <xdr:to>
      <xdr:col>8</xdr:col>
      <xdr:colOff>278640</xdr:colOff>
      <xdr:row>18</xdr:row>
      <xdr:rowOff>100800</xdr:rowOff>
    </xdr:to>
    <xdr:sp>
      <xdr:nvSpPr>
        <xdr:cNvPr id="9" name="CustomShape 1"/>
        <xdr:cNvSpPr/>
      </xdr:nvSpPr>
      <xdr:spPr>
        <a:xfrm>
          <a:off x="3749040" y="3219480"/>
          <a:ext cx="1528200" cy="824400"/>
        </a:xfrm>
        <a:custGeom>
          <a:avLst/>
          <a:gdLst/>
          <a:ahLst/>
          <a:rect l="l" t="t" r="r" b="b"/>
          <a:pathLst>
            <a:path w="1428750" h="838200">
              <a:moveTo>
                <a:pt x="0" y="1136"/>
              </a:moveTo>
              <a:lnTo>
                <a:pt x="2100" y="1136"/>
              </a:lnTo>
              <a:lnTo>
                <a:pt x="180" y="90"/>
              </a:lnTo>
              <a:lnTo>
                <a:pt x="2100" y="1136"/>
              </a:lnTo>
              <a:lnTo>
                <a:pt x="270" y="90"/>
              </a:lnTo>
              <a:lnTo>
                <a:pt x="0" y="1136"/>
              </a:lnTo>
              <a:close/>
            </a:path>
          </a:pathLst>
        </a:custGeom>
        <a:noFill/>
        <a:ln>
          <a:noFill/>
        </a:ln>
      </xdr:spPr>
      <xdr:style>
        <a:lnRef idx="0"/>
        <a:fillRef idx="0"/>
        <a:effectRef idx="0"/>
        <a:fontRef idx="minor"/>
      </xdr:style>
      <xdr:txBody>
        <a:bodyPr lIns="18360" rIns="0" tIns="0" bIns="0" anchor="ctr"/>
        <a:p>
          <a:pPr>
            <a:lnSpc>
              <a:spcPct val="100000"/>
            </a:lnSpc>
          </a:pPr>
          <a:r>
            <a:rPr b="1" lang="pt-BR" sz="1050" spc="-1" strike="noStrike">
              <a:solidFill>
                <a:srgbClr val="ffffff"/>
              </a:solidFill>
              <a:latin typeface="Calibri"/>
            </a:rPr>
            <a:t>PAINEL DE GESTÃO  </a:t>
          </a:r>
          <a:endParaRPr b="0" lang="pt-BR" sz="1050" spc="-1" strike="noStrike">
            <a:latin typeface="Times New Roman"/>
          </a:endParaRPr>
        </a:p>
        <a:p>
          <a:pPr>
            <a:lnSpc>
              <a:spcPct val="100000"/>
            </a:lnSpc>
          </a:pPr>
          <a:r>
            <a:rPr b="1" lang="pt-BR" sz="1050" spc="-1" strike="noStrike">
              <a:solidFill>
                <a:srgbClr val="ffffff"/>
              </a:solidFill>
              <a:latin typeface="Calibri"/>
            </a:rPr>
            <a:t>ANO 3</a:t>
          </a:r>
          <a:endParaRPr b="0" lang="pt-BR" sz="1050" spc="-1" strike="noStrike">
            <a:latin typeface="Times New Roman"/>
          </a:endParaRPr>
        </a:p>
      </xdr:txBody>
    </xdr:sp>
    <xdr:clientData/>
  </xdr:twoCellAnchor>
  <xdr:twoCellAnchor editAs="oneCell">
    <xdr:from>
      <xdr:col>5</xdr:col>
      <xdr:colOff>609480</xdr:colOff>
      <xdr:row>9</xdr:row>
      <xdr:rowOff>25560</xdr:rowOff>
    </xdr:from>
    <xdr:to>
      <xdr:col>8</xdr:col>
      <xdr:colOff>316800</xdr:colOff>
      <xdr:row>13</xdr:row>
      <xdr:rowOff>101160</xdr:rowOff>
    </xdr:to>
    <xdr:sp>
      <xdr:nvSpPr>
        <xdr:cNvPr id="10" name="CustomShape 1"/>
        <xdr:cNvSpPr/>
      </xdr:nvSpPr>
      <xdr:spPr>
        <a:xfrm>
          <a:off x="3733560" y="2254320"/>
          <a:ext cx="1581840" cy="837360"/>
        </a:xfrm>
        <a:custGeom>
          <a:avLst/>
          <a:gdLst/>
          <a:ahLst/>
          <a:rect l="l" t="t" r="r" b="b"/>
          <a:pathLst>
            <a:path w="1514475" h="866775">
              <a:moveTo>
                <a:pt x="0" y="2525"/>
              </a:moveTo>
              <a:lnTo>
                <a:pt x="2525" y="2525"/>
              </a:lnTo>
              <a:lnTo>
                <a:pt x="180" y="90"/>
              </a:lnTo>
              <a:lnTo>
                <a:pt x="1938" y="0"/>
              </a:lnTo>
              <a:lnTo>
                <a:pt x="2525" y="2525"/>
              </a:lnTo>
              <a:lnTo>
                <a:pt x="270" y="90"/>
              </a:lnTo>
              <a:lnTo>
                <a:pt x="4463" y="-121"/>
              </a:lnTo>
              <a:lnTo>
                <a:pt x="2525" y="2525"/>
              </a:lnTo>
              <a:lnTo>
                <a:pt x="0" y="2525"/>
              </a:lnTo>
              <a:close/>
            </a:path>
          </a:pathLst>
        </a:cu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18360" rIns="0" tIns="0" bIns="0" anchor="ctr"/>
        <a:p>
          <a:pPr>
            <a:lnSpc>
              <a:spcPct val="100000"/>
            </a:lnSpc>
          </a:pPr>
          <a:r>
            <a:rPr b="1" lang="pt-BR" sz="1400" spc="-1" strike="noStrike">
              <a:solidFill>
                <a:srgbClr val="ffffff"/>
              </a:solidFill>
              <a:latin typeface="Calibri"/>
            </a:rPr>
            <a:t>MATRIZ DE MONITORIA ANO  3</a:t>
          </a:r>
          <a:endParaRPr b="0" lang="pt-BR" sz="1400" spc="-1" strike="noStrike">
            <a:latin typeface="Times New Roman"/>
          </a:endParaRPr>
        </a:p>
      </xdr:txBody>
    </xdr:sp>
    <xdr:clientData/>
  </xdr:twoCellAnchor>
  <xdr:twoCellAnchor editAs="oneCell">
    <xdr:from>
      <xdr:col>8</xdr:col>
      <xdr:colOff>584280</xdr:colOff>
      <xdr:row>14</xdr:row>
      <xdr:rowOff>63360</xdr:rowOff>
    </xdr:from>
    <xdr:to>
      <xdr:col>11</xdr:col>
      <xdr:colOff>189720</xdr:colOff>
      <xdr:row>18</xdr:row>
      <xdr:rowOff>138960</xdr:rowOff>
    </xdr:to>
    <xdr:sp>
      <xdr:nvSpPr>
        <xdr:cNvPr id="11" name="CustomShape 1"/>
        <xdr:cNvSpPr/>
      </xdr:nvSpPr>
      <xdr:spPr>
        <a:xfrm>
          <a:off x="5582880" y="3244680"/>
          <a:ext cx="1479960" cy="837360"/>
        </a:xfrm>
        <a:custGeom>
          <a:avLst/>
          <a:gdLst/>
          <a:ahLst/>
          <a:rect l="l" t="t" r="r" b="b"/>
          <a:pathLst>
            <a:path w="1428750" h="838200">
              <a:moveTo>
                <a:pt x="0" y="1136"/>
              </a:moveTo>
              <a:lnTo>
                <a:pt x="2100" y="1136"/>
              </a:lnTo>
              <a:lnTo>
                <a:pt x="180" y="90"/>
              </a:lnTo>
              <a:lnTo>
                <a:pt x="2100" y="1136"/>
              </a:lnTo>
              <a:lnTo>
                <a:pt x="270" y="90"/>
              </a:lnTo>
              <a:lnTo>
                <a:pt x="0" y="1136"/>
              </a:lnTo>
              <a:close/>
            </a:path>
          </a:pathLst>
        </a:custGeom>
        <a:noFill/>
        <a:ln>
          <a:noFill/>
        </a:ln>
      </xdr:spPr>
      <xdr:style>
        <a:lnRef idx="0"/>
        <a:fillRef idx="0"/>
        <a:effectRef idx="0"/>
        <a:fontRef idx="minor"/>
      </xdr:style>
      <xdr:txBody>
        <a:bodyPr lIns="18360" rIns="0" tIns="0" bIns="0" anchor="ctr"/>
        <a:p>
          <a:pPr>
            <a:lnSpc>
              <a:spcPct val="100000"/>
            </a:lnSpc>
          </a:pPr>
          <a:r>
            <a:rPr b="1" lang="pt-BR" sz="1050" spc="-1" strike="noStrike">
              <a:solidFill>
                <a:srgbClr val="ffffff"/>
              </a:solidFill>
              <a:latin typeface="Calibri"/>
            </a:rPr>
            <a:t>PAINEL DE GESTÃO  </a:t>
          </a:r>
          <a:endParaRPr b="0" lang="pt-BR" sz="1050" spc="-1" strike="noStrike">
            <a:latin typeface="Times New Roman"/>
          </a:endParaRPr>
        </a:p>
        <a:p>
          <a:pPr>
            <a:lnSpc>
              <a:spcPct val="100000"/>
            </a:lnSpc>
          </a:pPr>
          <a:r>
            <a:rPr b="1" lang="pt-BR" sz="1050" spc="-1" strike="noStrike">
              <a:solidFill>
                <a:srgbClr val="ffffff"/>
              </a:solidFill>
              <a:latin typeface="Calibri"/>
            </a:rPr>
            <a:t>ANO 4</a:t>
          </a:r>
          <a:endParaRPr b="0" lang="pt-BR" sz="1050" spc="-1" strike="noStrike">
            <a:latin typeface="Times New Roman"/>
          </a:endParaRPr>
        </a:p>
      </xdr:txBody>
    </xdr:sp>
    <xdr:clientData/>
  </xdr:twoCellAnchor>
  <xdr:twoCellAnchor editAs="oneCell">
    <xdr:from>
      <xdr:col>8</xdr:col>
      <xdr:colOff>520560</xdr:colOff>
      <xdr:row>9</xdr:row>
      <xdr:rowOff>50760</xdr:rowOff>
    </xdr:from>
    <xdr:to>
      <xdr:col>11</xdr:col>
      <xdr:colOff>240480</xdr:colOff>
      <xdr:row>13</xdr:row>
      <xdr:rowOff>177120</xdr:rowOff>
    </xdr:to>
    <xdr:sp>
      <xdr:nvSpPr>
        <xdr:cNvPr id="12" name="CustomShape 1"/>
        <xdr:cNvSpPr/>
      </xdr:nvSpPr>
      <xdr:spPr>
        <a:xfrm>
          <a:off x="5519160" y="2279520"/>
          <a:ext cx="1594440" cy="888120"/>
        </a:xfrm>
        <a:custGeom>
          <a:avLst/>
          <a:gdLst/>
          <a:ahLst/>
          <a:rect l="l" t="t" r="r" b="b"/>
          <a:pathLst>
            <a:path w="1524000" h="895350">
              <a:moveTo>
                <a:pt x="0" y="2609"/>
              </a:moveTo>
              <a:lnTo>
                <a:pt x="2609" y="2609"/>
              </a:lnTo>
              <a:lnTo>
                <a:pt x="180" y="90"/>
              </a:lnTo>
              <a:lnTo>
                <a:pt x="1854" y="0"/>
              </a:lnTo>
              <a:lnTo>
                <a:pt x="2609" y="2609"/>
              </a:lnTo>
              <a:lnTo>
                <a:pt x="270" y="90"/>
              </a:lnTo>
              <a:lnTo>
                <a:pt x="4463" y="-125"/>
              </a:lnTo>
              <a:lnTo>
                <a:pt x="2609" y="2609"/>
              </a:lnTo>
              <a:lnTo>
                <a:pt x="0" y="2609"/>
              </a:lnTo>
              <a:close/>
            </a:path>
          </a:pathLst>
        </a:cu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18360" rIns="0" tIns="0" bIns="0" anchor="ctr"/>
        <a:p>
          <a:pPr>
            <a:lnSpc>
              <a:spcPct val="100000"/>
            </a:lnSpc>
          </a:pPr>
          <a:r>
            <a:rPr b="1" lang="pt-BR" sz="1400" spc="-1" strike="noStrike">
              <a:solidFill>
                <a:srgbClr val="ffffff"/>
              </a:solidFill>
              <a:latin typeface="Calibri"/>
            </a:rPr>
            <a:t>MATRIZ DE MONITORIA ANO  4</a:t>
          </a:r>
          <a:endParaRPr b="0" lang="pt-BR" sz="1400" spc="-1" strike="noStrike">
            <a:latin typeface="Times New Roman"/>
          </a:endParaRPr>
        </a:p>
      </xdr:txBody>
    </xdr:sp>
    <xdr:clientData/>
  </xdr:twoCellAnchor>
  <xdr:twoCellAnchor editAs="oneCell">
    <xdr:from>
      <xdr:col>11</xdr:col>
      <xdr:colOff>495360</xdr:colOff>
      <xdr:row>14</xdr:row>
      <xdr:rowOff>76320</xdr:rowOff>
    </xdr:from>
    <xdr:to>
      <xdr:col>14</xdr:col>
      <xdr:colOff>63000</xdr:colOff>
      <xdr:row>18</xdr:row>
      <xdr:rowOff>138960</xdr:rowOff>
    </xdr:to>
    <xdr:sp>
      <xdr:nvSpPr>
        <xdr:cNvPr id="13" name="CustomShape 1"/>
        <xdr:cNvSpPr/>
      </xdr:nvSpPr>
      <xdr:spPr>
        <a:xfrm>
          <a:off x="7368480" y="3257640"/>
          <a:ext cx="1442160" cy="824400"/>
        </a:xfrm>
        <a:custGeom>
          <a:avLst/>
          <a:gdLst/>
          <a:ahLst/>
          <a:rect l="l" t="t" r="r" b="b"/>
          <a:pathLst>
            <a:path w="1390650" h="838200">
              <a:moveTo>
                <a:pt x="0" y="1136"/>
              </a:moveTo>
              <a:lnTo>
                <a:pt x="2050" y="1136"/>
              </a:lnTo>
              <a:lnTo>
                <a:pt x="180" y="90"/>
              </a:lnTo>
              <a:lnTo>
                <a:pt x="2050" y="1136"/>
              </a:lnTo>
              <a:lnTo>
                <a:pt x="270" y="90"/>
              </a:lnTo>
              <a:lnTo>
                <a:pt x="0" y="1136"/>
              </a:lnTo>
              <a:close/>
            </a:path>
          </a:pathLst>
        </a:custGeom>
        <a:noFill/>
        <a:ln>
          <a:noFill/>
        </a:ln>
      </xdr:spPr>
      <xdr:style>
        <a:lnRef idx="0"/>
        <a:fillRef idx="0"/>
        <a:effectRef idx="0"/>
        <a:fontRef idx="minor"/>
      </xdr:style>
      <xdr:txBody>
        <a:bodyPr lIns="18360" rIns="0" tIns="0" bIns="0" anchor="ctr"/>
        <a:p>
          <a:pPr>
            <a:lnSpc>
              <a:spcPct val="100000"/>
            </a:lnSpc>
          </a:pPr>
          <a:r>
            <a:rPr b="1" lang="pt-BR" sz="1050" spc="-1" strike="noStrike">
              <a:solidFill>
                <a:srgbClr val="ffffff"/>
              </a:solidFill>
              <a:latin typeface="Calibri"/>
            </a:rPr>
            <a:t>PAINEL DE GESTÃO  </a:t>
          </a:r>
          <a:endParaRPr b="0" lang="pt-BR" sz="1050" spc="-1" strike="noStrike">
            <a:latin typeface="Times New Roman"/>
          </a:endParaRPr>
        </a:p>
        <a:p>
          <a:pPr>
            <a:lnSpc>
              <a:spcPct val="100000"/>
            </a:lnSpc>
          </a:pPr>
          <a:r>
            <a:rPr b="1" lang="pt-BR" sz="1050" spc="-1" strike="noStrike">
              <a:solidFill>
                <a:srgbClr val="ffffff"/>
              </a:solidFill>
              <a:latin typeface="Calibri"/>
            </a:rPr>
            <a:t>ANO 5</a:t>
          </a:r>
          <a:endParaRPr b="0" lang="pt-BR" sz="1050" spc="-1" strike="noStrike">
            <a:latin typeface="Times New Roman"/>
          </a:endParaRPr>
        </a:p>
      </xdr:txBody>
    </xdr:sp>
    <xdr:clientData/>
  </xdr:twoCellAnchor>
  <xdr:twoCellAnchor editAs="oneCell">
    <xdr:from>
      <xdr:col>11</xdr:col>
      <xdr:colOff>431640</xdr:colOff>
      <xdr:row>9</xdr:row>
      <xdr:rowOff>63360</xdr:rowOff>
    </xdr:from>
    <xdr:to>
      <xdr:col>14</xdr:col>
      <xdr:colOff>138960</xdr:colOff>
      <xdr:row>13</xdr:row>
      <xdr:rowOff>189720</xdr:rowOff>
    </xdr:to>
    <xdr:sp>
      <xdr:nvSpPr>
        <xdr:cNvPr id="14" name="CustomShape 1"/>
        <xdr:cNvSpPr/>
      </xdr:nvSpPr>
      <xdr:spPr>
        <a:xfrm>
          <a:off x="7304760" y="2292120"/>
          <a:ext cx="1581840" cy="888120"/>
        </a:xfrm>
        <a:custGeom>
          <a:avLst/>
          <a:gdLst/>
          <a:ahLst/>
          <a:rect l="l" t="t" r="r" b="b"/>
          <a:pathLst>
            <a:path w="1514475" h="895350">
              <a:moveTo>
                <a:pt x="0" y="2609"/>
              </a:moveTo>
              <a:lnTo>
                <a:pt x="2609" y="2609"/>
              </a:lnTo>
              <a:lnTo>
                <a:pt x="180" y="90"/>
              </a:lnTo>
              <a:lnTo>
                <a:pt x="1854" y="0"/>
              </a:lnTo>
              <a:lnTo>
                <a:pt x="2609" y="2609"/>
              </a:lnTo>
              <a:lnTo>
                <a:pt x="270" y="90"/>
              </a:lnTo>
              <a:lnTo>
                <a:pt x="4463" y="-125"/>
              </a:lnTo>
              <a:lnTo>
                <a:pt x="2609" y="2609"/>
              </a:lnTo>
              <a:lnTo>
                <a:pt x="0" y="2609"/>
              </a:lnTo>
              <a:close/>
            </a:path>
          </a:pathLst>
        </a:custGeom>
        <a:solidFill>
          <a:srgbClr val="ffffff"/>
        </a:solidFill>
        <a:ln>
          <a:noFill/>
        </a:ln>
        <a:effectLst>
          <a:outerShdw algn="ctr" dir="5400000" dist="23040" rotWithShape="0">
            <a:srgbClr val="808080">
              <a:alpha val="36000"/>
            </a:srgbClr>
          </a:outerShdw>
        </a:effectLst>
      </xdr:spPr>
      <xdr:style>
        <a:lnRef idx="0"/>
        <a:fillRef idx="0"/>
        <a:effectRef idx="0"/>
        <a:fontRef idx="minor"/>
      </xdr:style>
      <xdr:txBody>
        <a:bodyPr lIns="18360" rIns="0" tIns="0" bIns="0" anchor="ctr"/>
        <a:p>
          <a:pPr>
            <a:lnSpc>
              <a:spcPct val="100000"/>
            </a:lnSpc>
          </a:pPr>
          <a:r>
            <a:rPr b="1" lang="pt-BR" sz="1400" spc="-1" strike="noStrike">
              <a:solidFill>
                <a:srgbClr val="ffffff"/>
              </a:solidFill>
              <a:latin typeface="Calibri"/>
            </a:rPr>
            <a:t>MATRIZ DE MONITORIA ANO  5</a:t>
          </a:r>
          <a:endParaRPr b="0" lang="pt-BR" sz="14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27</xdr:col>
      <xdr:colOff>101520</xdr:colOff>
      <xdr:row>4</xdr:row>
      <xdr:rowOff>25560</xdr:rowOff>
    </xdr:from>
    <xdr:to>
      <xdr:col>28</xdr:col>
      <xdr:colOff>316800</xdr:colOff>
      <xdr:row>6</xdr:row>
      <xdr:rowOff>36360</xdr:rowOff>
    </xdr:to>
    <xdr:sp>
      <xdr:nvSpPr>
        <xdr:cNvPr id="65" name="CustomShape 1"/>
        <xdr:cNvSpPr/>
      </xdr:nvSpPr>
      <xdr:spPr>
        <a:xfrm>
          <a:off x="16972200" y="661680"/>
          <a:ext cx="839880" cy="532800"/>
        </a:xfrm>
        <a:custGeom>
          <a:avLst/>
          <a:gdLst/>
          <a:ahLst/>
          <a:rect l="l" t="t" r="r" b="b"/>
          <a:pathLst>
            <a:path w="781050" h="581025">
              <a:moveTo>
                <a:pt x="0" y="1732"/>
              </a:moveTo>
              <a:lnTo>
                <a:pt x="1732" y="1732"/>
              </a:lnTo>
              <a:lnTo>
                <a:pt x="180" y="90"/>
              </a:lnTo>
              <a:lnTo>
                <a:pt x="559" y="0"/>
              </a:lnTo>
              <a:lnTo>
                <a:pt x="1732" y="1732"/>
              </a:lnTo>
              <a:lnTo>
                <a:pt x="270" y="90"/>
              </a:lnTo>
              <a:lnTo>
                <a:pt x="2291" y="-83"/>
              </a:lnTo>
              <a:lnTo>
                <a:pt x="1732" y="1732"/>
              </a:lnTo>
              <a:lnTo>
                <a:pt x="0" y="1732"/>
              </a:lnTo>
              <a:close/>
            </a:path>
          </a:pathLst>
        </a:custGeom>
        <a:noFill/>
        <a:ln>
          <a:noFill/>
        </a:ln>
      </xdr:spPr>
      <xdr:style>
        <a:lnRef idx="0"/>
        <a:fillRef idx="0"/>
        <a:effectRef idx="0"/>
        <a:fontRef idx="minor"/>
      </xdr:style>
      <xdr:txBody>
        <a:bodyPr lIns="90000" rIns="90000" tIns="45000" bIns="45000" anchor="ctr"/>
        <a:p>
          <a:pPr>
            <a:lnSpc>
              <a:spcPct val="1000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380880</xdr:colOff>
      <xdr:row>12</xdr:row>
      <xdr:rowOff>190440</xdr:rowOff>
    </xdr:from>
    <xdr:to>
      <xdr:col>14</xdr:col>
      <xdr:colOff>11160</xdr:colOff>
      <xdr:row>26</xdr:row>
      <xdr:rowOff>24480</xdr:rowOff>
    </xdr:to>
    <xdr:graphicFrame>
      <xdr:nvGraphicFramePr>
        <xdr:cNvPr id="66" name="Gráfico 6"/>
        <xdr:cNvGraphicFramePr/>
      </xdr:nvGraphicFramePr>
      <xdr:xfrm>
        <a:off x="4129920" y="2529720"/>
        <a:ext cx="4628880" cy="38707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304920</xdr:colOff>
      <xdr:row>12</xdr:row>
      <xdr:rowOff>279360</xdr:rowOff>
    </xdr:from>
    <xdr:to>
      <xdr:col>13</xdr:col>
      <xdr:colOff>405720</xdr:colOff>
      <xdr:row>14</xdr:row>
      <xdr:rowOff>50040</xdr:rowOff>
    </xdr:to>
    <xdr:sp>
      <xdr:nvSpPr>
        <xdr:cNvPr id="67" name="CustomShape 1"/>
        <xdr:cNvSpPr/>
      </xdr:nvSpPr>
      <xdr:spPr>
        <a:xfrm>
          <a:off x="6553080" y="2618640"/>
          <a:ext cx="1975320" cy="88308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chor="ctr"/>
        <a:p>
          <a:pPr>
            <a:lnSpc>
              <a:spcPts val="1199"/>
            </a:lnSpc>
          </a:pPr>
          <a:r>
            <a:rPr b="1" lang="pt-BR" sz="1100" spc="-1" strike="noStrike">
              <a:solidFill>
                <a:srgbClr val="000000"/>
              </a:solidFill>
              <a:latin typeface="Calibri"/>
            </a:rPr>
            <a:t>SITUAÇÃO DO PAN </a:t>
          </a:r>
          <a:endParaRPr b="0" lang="pt-BR" sz="1100" spc="-1" strike="noStrike">
            <a:latin typeface="Times New Roman"/>
          </a:endParaRPr>
        </a:p>
        <a:p>
          <a:pPr>
            <a:lnSpc>
              <a:spcPts val="1100"/>
            </a:lnSpc>
          </a:pPr>
          <a:r>
            <a:rPr b="1" lang="pt-BR" sz="1100" spc="-1" strike="noStrike">
              <a:solidFill>
                <a:srgbClr val="000000"/>
              </a:solidFill>
              <a:latin typeface="Calibri"/>
            </a:rPr>
            <a:t>Monitoria Anual</a:t>
          </a:r>
          <a:endParaRPr b="0" lang="pt-BR" sz="1100" spc="-1" strike="noStrike">
            <a:latin typeface="Times New Roman"/>
          </a:endParaRPr>
        </a:p>
      </xdr:txBody>
    </xdr:sp>
    <xdr:clientData/>
  </xdr:twoCellAnchor>
  <xdr:twoCellAnchor editAs="oneCell">
    <xdr:from>
      <xdr:col>14</xdr:col>
      <xdr:colOff>88920</xdr:colOff>
      <xdr:row>12</xdr:row>
      <xdr:rowOff>203040</xdr:rowOff>
    </xdr:from>
    <xdr:to>
      <xdr:col>20</xdr:col>
      <xdr:colOff>431280</xdr:colOff>
      <xdr:row>26</xdr:row>
      <xdr:rowOff>24480</xdr:rowOff>
    </xdr:to>
    <xdr:graphicFrame>
      <xdr:nvGraphicFramePr>
        <xdr:cNvPr id="68" name="Gráfico 8"/>
        <xdr:cNvGraphicFramePr/>
      </xdr:nvGraphicFramePr>
      <xdr:xfrm>
        <a:off x="8836560" y="2542320"/>
        <a:ext cx="4091400" cy="3858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495360</xdr:colOff>
      <xdr:row>28</xdr:row>
      <xdr:rowOff>76320</xdr:rowOff>
    </xdr:from>
    <xdr:to>
      <xdr:col>18</xdr:col>
      <xdr:colOff>240480</xdr:colOff>
      <xdr:row>39</xdr:row>
      <xdr:rowOff>177120</xdr:rowOff>
    </xdr:to>
    <xdr:graphicFrame>
      <xdr:nvGraphicFramePr>
        <xdr:cNvPr id="69" name="Gráfico 9"/>
        <xdr:cNvGraphicFramePr/>
      </xdr:nvGraphicFramePr>
      <xdr:xfrm>
        <a:off x="6118920" y="6947640"/>
        <a:ext cx="5368680" cy="26611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17</xdr:col>
      <xdr:colOff>254160</xdr:colOff>
      <xdr:row>12</xdr:row>
      <xdr:rowOff>279360</xdr:rowOff>
    </xdr:from>
    <xdr:to>
      <xdr:col>20</xdr:col>
      <xdr:colOff>342360</xdr:colOff>
      <xdr:row>14</xdr:row>
      <xdr:rowOff>24480</xdr:rowOff>
    </xdr:to>
    <xdr:sp>
      <xdr:nvSpPr>
        <xdr:cNvPr id="70" name="CustomShape 1"/>
        <xdr:cNvSpPr/>
      </xdr:nvSpPr>
      <xdr:spPr>
        <a:xfrm>
          <a:off x="10876320" y="2618640"/>
          <a:ext cx="1962720" cy="85752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chor="ctr"/>
        <a:p>
          <a:pPr>
            <a:lnSpc>
              <a:spcPts val="1199"/>
            </a:lnSpc>
          </a:pPr>
          <a:r>
            <a:rPr b="1" lang="pt-BR" sz="1100" spc="-1" strike="noStrike">
              <a:solidFill>
                <a:srgbClr val="000000"/>
              </a:solidFill>
              <a:latin typeface="Calibri"/>
            </a:rPr>
            <a:t>SITUAÇÃO DO PAN</a:t>
          </a:r>
          <a:endParaRPr b="0" lang="pt-BR" sz="1100" spc="-1" strike="noStrike">
            <a:latin typeface="Times New Roman"/>
          </a:endParaRPr>
        </a:p>
        <a:p>
          <a:pPr>
            <a:lnSpc>
              <a:spcPts val="1100"/>
            </a:lnSpc>
          </a:pPr>
          <a:r>
            <a:rPr b="1" lang="pt-BR" sz="1100" spc="-1" strike="noStrike">
              <a:solidFill>
                <a:srgbClr val="000000"/>
              </a:solidFill>
              <a:latin typeface="Calibri"/>
            </a:rPr>
            <a:t>Após a Monitoria Anual</a:t>
          </a:r>
          <a:endParaRPr b="0" lang="pt-BR" sz="1100" spc="-1" strike="noStrike">
            <a:latin typeface="Times New Roman"/>
          </a:endParaRPr>
        </a:p>
      </xdr:txBody>
    </xdr:sp>
    <xdr:clientData/>
  </xdr:twoCellAnchor>
  <xdr:twoCellAnchor editAs="oneCell">
    <xdr:from>
      <xdr:col>16</xdr:col>
      <xdr:colOff>343080</xdr:colOff>
      <xdr:row>3</xdr:row>
      <xdr:rowOff>101520</xdr:rowOff>
    </xdr:from>
    <xdr:to>
      <xdr:col>19</xdr:col>
      <xdr:colOff>11160</xdr:colOff>
      <xdr:row>5</xdr:row>
      <xdr:rowOff>177120</xdr:rowOff>
    </xdr:to>
    <xdr:sp>
      <xdr:nvSpPr>
        <xdr:cNvPr id="71" name="CustomShape 1"/>
        <xdr:cNvSpPr/>
      </xdr:nvSpPr>
      <xdr:spPr>
        <a:xfrm>
          <a:off x="10340280" y="537480"/>
          <a:ext cx="1542600" cy="597600"/>
        </a:xfrm>
        <a:custGeom>
          <a:avLst/>
          <a:gdLst/>
          <a:ahLst/>
          <a:rect l="l" t="t" r="r" b="b"/>
          <a:pathLst>
            <a:path w="1428750" h="600075">
              <a:moveTo>
                <a:pt x="0" y="1776"/>
              </a:moveTo>
              <a:lnTo>
                <a:pt x="1776" y="1776"/>
              </a:lnTo>
              <a:lnTo>
                <a:pt x="180" y="90"/>
              </a:lnTo>
              <a:lnTo>
                <a:pt x="2421" y="0"/>
              </a:lnTo>
              <a:lnTo>
                <a:pt x="1776" y="1776"/>
              </a:lnTo>
              <a:lnTo>
                <a:pt x="270" y="90"/>
              </a:lnTo>
              <a:lnTo>
                <a:pt x="4197" y="-85"/>
              </a:lnTo>
              <a:lnTo>
                <a:pt x="1776" y="1776"/>
              </a:lnTo>
              <a:lnTo>
                <a:pt x="0" y="1776"/>
              </a:lnTo>
              <a:close/>
            </a:path>
          </a:pathLst>
        </a:custGeom>
        <a:noFill/>
        <a:ln>
          <a:noFill/>
        </a:ln>
      </xdr:spPr>
      <xdr:style>
        <a:lnRef idx="0"/>
        <a:fillRef idx="0"/>
        <a:effectRef idx="0"/>
        <a:fontRef idx="minor"/>
      </xdr:style>
      <xdr:txBody>
        <a:bodyPr lIns="90000" rIns="90000" tIns="45000" bIns="45000" anchor="ctr"/>
        <a:p>
          <a:pPr>
            <a:lnSpc>
              <a:spcPts val="11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twoCellAnchor editAs="oneCell">
    <xdr:from>
      <xdr:col>0</xdr:col>
      <xdr:colOff>50760</xdr:colOff>
      <xdr:row>0</xdr:row>
      <xdr:rowOff>0</xdr:rowOff>
    </xdr:from>
    <xdr:to>
      <xdr:col>12</xdr:col>
      <xdr:colOff>418320</xdr:colOff>
      <xdr:row>45</xdr:row>
      <xdr:rowOff>100800</xdr:rowOff>
    </xdr:to>
    <xdr:sp>
      <xdr:nvSpPr>
        <xdr:cNvPr id="72" name="CustomShape 1"/>
        <xdr:cNvSpPr/>
      </xdr:nvSpPr>
      <xdr:spPr>
        <a:xfrm>
          <a:off x="50760" y="0"/>
          <a:ext cx="7865640" cy="10675440"/>
        </a:xfrm>
        <a:prstGeom prst="rect">
          <a:avLst/>
        </a:prstGeom>
        <a:solidFill>
          <a:srgbClr val="ffffff"/>
        </a:solidFill>
        <a:ln w="9360">
          <a:miter/>
        </a:ln>
      </xdr:spPr>
      <xdr:style>
        <a:lnRef idx="0"/>
        <a:fillRef idx="0"/>
        <a:effectRef idx="0"/>
        <a:fontRef idx="minor"/>
      </xdr:style>
    </xdr:sp>
    <xdr:clientData/>
  </xdr:twoCellAnchor>
  <xdr:twoCellAnchor editAs="oneCell">
    <xdr:from>
      <xdr:col>0</xdr:col>
      <xdr:colOff>50760</xdr:colOff>
      <xdr:row>0</xdr:row>
      <xdr:rowOff>0</xdr:rowOff>
    </xdr:from>
    <xdr:to>
      <xdr:col>12</xdr:col>
      <xdr:colOff>418320</xdr:colOff>
      <xdr:row>45</xdr:row>
      <xdr:rowOff>100800</xdr:rowOff>
    </xdr:to>
    <xdr:sp>
      <xdr:nvSpPr>
        <xdr:cNvPr id="73" name="CustomShape 1"/>
        <xdr:cNvSpPr/>
      </xdr:nvSpPr>
      <xdr:spPr>
        <a:xfrm>
          <a:off x="50760" y="0"/>
          <a:ext cx="7865640" cy="10675440"/>
        </a:xfrm>
        <a:prstGeom prst="rect">
          <a:avLst/>
        </a:prstGeom>
        <a:solidFill>
          <a:srgbClr val="ffffff"/>
        </a:solidFill>
        <a:ln w="9360">
          <a:miter/>
        </a:ln>
      </xdr:spPr>
      <xdr:style>
        <a:lnRef idx="0"/>
        <a:fillRef idx="0"/>
        <a:effectRef idx="0"/>
        <a:fontRef idx="minor"/>
      </xdr:style>
    </xdr:sp>
    <xdr:clientData/>
  </xdr:twoCellAnchor>
  <xdr:twoCellAnchor editAs="oneCell">
    <xdr:from>
      <xdr:col>0</xdr:col>
      <xdr:colOff>50760</xdr:colOff>
      <xdr:row>0</xdr:row>
      <xdr:rowOff>0</xdr:rowOff>
    </xdr:from>
    <xdr:to>
      <xdr:col>12</xdr:col>
      <xdr:colOff>418320</xdr:colOff>
      <xdr:row>45</xdr:row>
      <xdr:rowOff>100800</xdr:rowOff>
    </xdr:to>
    <xdr:sp>
      <xdr:nvSpPr>
        <xdr:cNvPr id="74" name="CustomShape 1"/>
        <xdr:cNvSpPr/>
      </xdr:nvSpPr>
      <xdr:spPr>
        <a:xfrm>
          <a:off x="50760" y="0"/>
          <a:ext cx="7865640" cy="10675440"/>
        </a:xfrm>
        <a:prstGeom prst="rect">
          <a:avLst/>
        </a:prstGeom>
        <a:solidFill>
          <a:srgbClr val="ffffff"/>
        </a:solidFill>
        <a:ln w="9360">
          <a:miter/>
        </a:ln>
      </xdr:spPr>
      <xdr:style>
        <a:lnRef idx="0"/>
        <a:fillRef idx="0"/>
        <a:effectRef idx="0"/>
        <a:fontRef idx="minor"/>
      </xdr:style>
    </xdr:sp>
    <xdr:clientData/>
  </xdr:twoCellAnchor>
  <xdr:twoCellAnchor editAs="oneCell">
    <xdr:from>
      <xdr:col>0</xdr:col>
      <xdr:colOff>50760</xdr:colOff>
      <xdr:row>0</xdr:row>
      <xdr:rowOff>0</xdr:rowOff>
    </xdr:from>
    <xdr:to>
      <xdr:col>12</xdr:col>
      <xdr:colOff>418320</xdr:colOff>
      <xdr:row>45</xdr:row>
      <xdr:rowOff>100800</xdr:rowOff>
    </xdr:to>
    <xdr:sp>
      <xdr:nvSpPr>
        <xdr:cNvPr id="75" name="CustomShape 1"/>
        <xdr:cNvSpPr/>
      </xdr:nvSpPr>
      <xdr:spPr>
        <a:xfrm>
          <a:off x="50760" y="0"/>
          <a:ext cx="7865640" cy="10675440"/>
        </a:xfrm>
        <a:prstGeom prst="rect">
          <a:avLst/>
        </a:prstGeom>
        <a:solidFill>
          <a:srgbClr val="ffffff"/>
        </a:solidFill>
        <a:ln w="9360">
          <a:miter/>
        </a:ln>
      </xdr:spPr>
      <xdr:style>
        <a:lnRef idx="0"/>
        <a:fillRef idx="0"/>
        <a:effectRef idx="0"/>
        <a:fontRef idx="minor"/>
      </xdr:style>
    </xdr:sp>
    <xdr:clientData/>
  </xdr:twoCellAnchor>
  <xdr:twoCellAnchor editAs="oneCell">
    <xdr:from>
      <xdr:col>0</xdr:col>
      <xdr:colOff>50760</xdr:colOff>
      <xdr:row>0</xdr:row>
      <xdr:rowOff>0</xdr:rowOff>
    </xdr:from>
    <xdr:to>
      <xdr:col>12</xdr:col>
      <xdr:colOff>418320</xdr:colOff>
      <xdr:row>45</xdr:row>
      <xdr:rowOff>100800</xdr:rowOff>
    </xdr:to>
    <xdr:sp>
      <xdr:nvSpPr>
        <xdr:cNvPr id="76" name="CustomShape 1"/>
        <xdr:cNvSpPr/>
      </xdr:nvSpPr>
      <xdr:spPr>
        <a:xfrm>
          <a:off x="50760" y="0"/>
          <a:ext cx="7865640" cy="10675440"/>
        </a:xfrm>
        <a:prstGeom prst="rect">
          <a:avLst/>
        </a:prstGeom>
        <a:solidFill>
          <a:srgbClr val="ffffff"/>
        </a:solidFill>
        <a:ln w="9360">
          <a:miter/>
        </a:ln>
      </xdr:spPr>
      <xdr:style>
        <a:lnRef idx="0"/>
        <a:fillRef idx="0"/>
        <a:effectRef idx="0"/>
        <a:fontRef idx="minor"/>
      </xdr:style>
    </xdr:sp>
    <xdr:clientData/>
  </xdr:twoCellAnchor>
  <xdr:twoCellAnchor editAs="oneCell">
    <xdr:from>
      <xdr:col>0</xdr:col>
      <xdr:colOff>0</xdr:colOff>
      <xdr:row>0</xdr:row>
      <xdr:rowOff>0</xdr:rowOff>
    </xdr:from>
    <xdr:to>
      <xdr:col>16</xdr:col>
      <xdr:colOff>75960</xdr:colOff>
      <xdr:row>39</xdr:row>
      <xdr:rowOff>123480</xdr:rowOff>
    </xdr:to>
    <xdr:sp>
      <xdr:nvSpPr>
        <xdr:cNvPr id="77" name="CustomShape 1" hidden="1"/>
        <xdr:cNvSpPr/>
      </xdr:nvSpPr>
      <xdr:spPr>
        <a:xfrm>
          <a:off x="0" y="0"/>
          <a:ext cx="10073160" cy="955512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16</xdr:col>
      <xdr:colOff>75960</xdr:colOff>
      <xdr:row>39</xdr:row>
      <xdr:rowOff>123480</xdr:rowOff>
    </xdr:to>
    <xdr:sp>
      <xdr:nvSpPr>
        <xdr:cNvPr id="78" name="CustomShape 1" hidden="1"/>
        <xdr:cNvSpPr/>
      </xdr:nvSpPr>
      <xdr:spPr>
        <a:xfrm>
          <a:off x="0" y="0"/>
          <a:ext cx="10073160" cy="955512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16</xdr:col>
      <xdr:colOff>75960</xdr:colOff>
      <xdr:row>39</xdr:row>
      <xdr:rowOff>123480</xdr:rowOff>
    </xdr:to>
    <xdr:sp>
      <xdr:nvSpPr>
        <xdr:cNvPr id="79" name="CustomShape 1" hidden="1"/>
        <xdr:cNvSpPr/>
      </xdr:nvSpPr>
      <xdr:spPr>
        <a:xfrm>
          <a:off x="0" y="0"/>
          <a:ext cx="10073160" cy="955512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16</xdr:col>
      <xdr:colOff>75960</xdr:colOff>
      <xdr:row>39</xdr:row>
      <xdr:rowOff>123480</xdr:rowOff>
    </xdr:to>
    <xdr:sp>
      <xdr:nvSpPr>
        <xdr:cNvPr id="80" name="CustomShape 1" hidden="1"/>
        <xdr:cNvSpPr/>
      </xdr:nvSpPr>
      <xdr:spPr>
        <a:xfrm>
          <a:off x="0" y="0"/>
          <a:ext cx="10073160" cy="955512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16</xdr:col>
      <xdr:colOff>75960</xdr:colOff>
      <xdr:row>39</xdr:row>
      <xdr:rowOff>123480</xdr:rowOff>
    </xdr:to>
    <xdr:sp>
      <xdr:nvSpPr>
        <xdr:cNvPr id="81" name="CustomShape 1" hidden="1"/>
        <xdr:cNvSpPr/>
      </xdr:nvSpPr>
      <xdr:spPr>
        <a:xfrm>
          <a:off x="0" y="0"/>
          <a:ext cx="10073160" cy="95551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291960</xdr:colOff>
      <xdr:row>1</xdr:row>
      <xdr:rowOff>25560</xdr:rowOff>
    </xdr:from>
    <xdr:to>
      <xdr:col>11</xdr:col>
      <xdr:colOff>481680</xdr:colOff>
      <xdr:row>2</xdr:row>
      <xdr:rowOff>113760</xdr:rowOff>
    </xdr:to>
    <xdr:sp>
      <xdr:nvSpPr>
        <xdr:cNvPr id="15" name="CustomShape 1"/>
        <xdr:cNvSpPr/>
      </xdr:nvSpPr>
      <xdr:spPr>
        <a:xfrm>
          <a:off x="291960" y="216000"/>
          <a:ext cx="7062840" cy="278640"/>
        </a:xfrm>
        <a:prstGeom prst="rect">
          <a:avLst/>
        </a:prstGeom>
        <a:noFill/>
        <a:ln>
          <a:noFill/>
        </a:ln>
      </xdr:spPr>
      <xdr:style>
        <a:lnRef idx="0"/>
        <a:fillRef idx="0"/>
        <a:effectRef idx="0"/>
        <a:fontRef idx="minor"/>
      </xdr:style>
      <xdr:txBody>
        <a:bodyPr lIns="90000" rIns="90000" tIns="45000" bIns="45000"/>
        <a:p>
          <a:pPr>
            <a:lnSpc>
              <a:spcPct val="100000"/>
            </a:lnSpc>
          </a:pPr>
          <a:r>
            <a:rPr b="1" lang="pt-BR" sz="1400" spc="-1" strike="noStrike">
              <a:solidFill>
                <a:srgbClr val="4f6228"/>
              </a:solidFill>
              <a:latin typeface="Calibri"/>
            </a:rPr>
            <a:t>TUTORIAL </a:t>
          </a:r>
          <a:endParaRPr b="0" lang="pt-BR" sz="1400" spc="-1" strike="noStrike">
            <a:latin typeface="Times New Roman"/>
          </a:endParaRPr>
        </a:p>
      </xdr:txBody>
    </xdr:sp>
    <xdr:clientData/>
  </xdr:twoCellAnchor>
  <xdr:twoCellAnchor editAs="oneCell">
    <xdr:from>
      <xdr:col>1</xdr:col>
      <xdr:colOff>482760</xdr:colOff>
      <xdr:row>8</xdr:row>
      <xdr:rowOff>63360</xdr:rowOff>
    </xdr:from>
    <xdr:to>
      <xdr:col>9</xdr:col>
      <xdr:colOff>482040</xdr:colOff>
      <xdr:row>18</xdr:row>
      <xdr:rowOff>37080</xdr:rowOff>
    </xdr:to>
    <xdr:pic>
      <xdr:nvPicPr>
        <xdr:cNvPr id="16" name="Imagem 11" descr=""/>
        <xdr:cNvPicPr/>
      </xdr:nvPicPr>
      <xdr:blipFill>
        <a:blip r:embed="rId1"/>
        <a:srcRect l="2615" t="37072" r="9717" b="17092"/>
        <a:stretch/>
      </xdr:blipFill>
      <xdr:spPr>
        <a:xfrm>
          <a:off x="1107360" y="1587240"/>
          <a:ext cx="4998240" cy="1878840"/>
        </a:xfrm>
        <a:prstGeom prst="rect">
          <a:avLst/>
        </a:prstGeom>
        <a:ln>
          <a:noFill/>
        </a:ln>
      </xdr:spPr>
    </xdr:pic>
    <xdr:clientData/>
  </xdr:twoCellAnchor>
  <xdr:twoCellAnchor editAs="oneCell">
    <xdr:from>
      <xdr:col>0</xdr:col>
      <xdr:colOff>457200</xdr:colOff>
      <xdr:row>8</xdr:row>
      <xdr:rowOff>63360</xdr:rowOff>
    </xdr:from>
    <xdr:to>
      <xdr:col>1</xdr:col>
      <xdr:colOff>215280</xdr:colOff>
      <xdr:row>9</xdr:row>
      <xdr:rowOff>151560</xdr:rowOff>
    </xdr:to>
    <xdr:sp>
      <xdr:nvSpPr>
        <xdr:cNvPr id="17" name="CustomShape 1"/>
        <xdr:cNvSpPr/>
      </xdr:nvSpPr>
      <xdr:spPr>
        <a:xfrm>
          <a:off x="457200" y="1587240"/>
          <a:ext cx="382680" cy="278640"/>
        </a:xfrm>
        <a:custGeom>
          <a:avLst/>
          <a:gdLst/>
          <a:ahLst/>
          <a:rect l="l" t="t" r="r" b="b"/>
          <a:pathLst>
            <a:path w="381000" h="276225">
              <a:moveTo>
                <a:pt x="0" y="3856"/>
              </a:moveTo>
              <a:lnTo>
                <a:pt x="1109" y="3856"/>
              </a:lnTo>
              <a:lnTo>
                <a:pt x="1109" y="0"/>
              </a:lnTo>
              <a:lnTo>
                <a:pt x="1139" y="380"/>
              </a:lnTo>
              <a:lnTo>
                <a:pt x="1109" y="759"/>
              </a:lnTo>
              <a:lnTo>
                <a:pt x="1109" y="-3096"/>
              </a:lnTo>
              <a:lnTo>
                <a:pt x="0" y="-3096"/>
              </a:lnTo>
              <a:lnTo>
                <a:pt x="0" y="3856"/>
              </a:lnTo>
              <a:close/>
            </a:path>
          </a:pathLst>
        </a:custGeom>
        <a:noFill/>
        <a:ln w="25560">
          <a:solidFill>
            <a:srgbClr val="ff0000"/>
          </a:solidFill>
          <a:miter/>
        </a:ln>
      </xdr:spPr>
      <xdr:style>
        <a:lnRef idx="0"/>
        <a:fillRef idx="0"/>
        <a:effectRef idx="0"/>
        <a:fontRef idx="minor"/>
      </xdr:style>
    </xdr:sp>
    <xdr:clientData/>
  </xdr:twoCellAnchor>
  <xdr:twoCellAnchor editAs="oneCell">
    <xdr:from>
      <xdr:col>0</xdr:col>
      <xdr:colOff>291960</xdr:colOff>
      <xdr:row>3</xdr:row>
      <xdr:rowOff>0</xdr:rowOff>
    </xdr:from>
    <xdr:to>
      <xdr:col>11</xdr:col>
      <xdr:colOff>494280</xdr:colOff>
      <xdr:row>5</xdr:row>
      <xdr:rowOff>88200</xdr:rowOff>
    </xdr:to>
    <xdr:sp>
      <xdr:nvSpPr>
        <xdr:cNvPr id="18" name="CustomShape 1"/>
        <xdr:cNvSpPr/>
      </xdr:nvSpPr>
      <xdr:spPr>
        <a:xfrm>
          <a:off x="291960" y="571320"/>
          <a:ext cx="7075440" cy="469080"/>
        </a:xfrm>
        <a:prstGeom prst="rect">
          <a:avLst/>
        </a:prstGeom>
        <a:noFill/>
        <a:ln>
          <a:noFill/>
        </a:ln>
      </xdr:spPr>
      <xdr:style>
        <a:lnRef idx="0"/>
        <a:fillRef idx="0"/>
        <a:effectRef idx="0"/>
        <a:fontRef idx="minor"/>
      </xdr:style>
      <xdr:txBody>
        <a:bodyPr lIns="90000" rIns="90000" tIns="45000" bIns="45000" anchor="ctr"/>
        <a:p>
          <a:pPr>
            <a:lnSpc>
              <a:spcPct val="100000"/>
            </a:lnSpc>
          </a:pPr>
          <a:r>
            <a:rPr b="0" lang="pt-BR" sz="1100" spc="-1" strike="noStrike">
              <a:solidFill>
                <a:srgbClr val="4f6228"/>
              </a:solidFill>
              <a:latin typeface="Calibri"/>
            </a:rPr>
            <a:t>A sequência de imagens a seguir indica como o preenchimento da matriz de monitoria deve ser feito em 4 passos. </a:t>
          </a:r>
          <a:endParaRPr b="0" lang="pt-BR" sz="1100" spc="-1" strike="noStrike">
            <a:latin typeface="Times New Roman"/>
          </a:endParaRPr>
        </a:p>
      </xdr:txBody>
    </xdr:sp>
    <xdr:clientData/>
  </xdr:twoCellAnchor>
  <xdr:twoCellAnchor editAs="oneCell">
    <xdr:from>
      <xdr:col>1</xdr:col>
      <xdr:colOff>482760</xdr:colOff>
      <xdr:row>22</xdr:row>
      <xdr:rowOff>76320</xdr:rowOff>
    </xdr:from>
    <xdr:to>
      <xdr:col>9</xdr:col>
      <xdr:colOff>545400</xdr:colOff>
      <xdr:row>32</xdr:row>
      <xdr:rowOff>75600</xdr:rowOff>
    </xdr:to>
    <xdr:pic>
      <xdr:nvPicPr>
        <xdr:cNvPr id="19" name="Imagem 15" descr=""/>
        <xdr:cNvPicPr/>
      </xdr:nvPicPr>
      <xdr:blipFill>
        <a:blip r:embed="rId2"/>
        <a:srcRect l="2399" t="37047" r="8995" b="16909"/>
        <a:stretch/>
      </xdr:blipFill>
      <xdr:spPr>
        <a:xfrm>
          <a:off x="1107360" y="4267080"/>
          <a:ext cx="5061600" cy="1904400"/>
        </a:xfrm>
        <a:prstGeom prst="rect">
          <a:avLst/>
        </a:prstGeom>
        <a:ln>
          <a:noFill/>
        </a:ln>
      </xdr:spPr>
    </xdr:pic>
    <xdr:clientData/>
  </xdr:twoCellAnchor>
  <xdr:twoCellAnchor editAs="oneCell">
    <xdr:from>
      <xdr:col>0</xdr:col>
      <xdr:colOff>482760</xdr:colOff>
      <xdr:row>23</xdr:row>
      <xdr:rowOff>25560</xdr:rowOff>
    </xdr:from>
    <xdr:to>
      <xdr:col>1</xdr:col>
      <xdr:colOff>240840</xdr:colOff>
      <xdr:row>24</xdr:row>
      <xdr:rowOff>88200</xdr:rowOff>
    </xdr:to>
    <xdr:sp>
      <xdr:nvSpPr>
        <xdr:cNvPr id="20" name="CustomShape 1"/>
        <xdr:cNvSpPr/>
      </xdr:nvSpPr>
      <xdr:spPr>
        <a:xfrm>
          <a:off x="482760" y="4406760"/>
          <a:ext cx="382680" cy="253440"/>
        </a:xfrm>
        <a:custGeom>
          <a:avLst/>
          <a:gdLst/>
          <a:ahLst/>
          <a:rect l="l" t="t" r="r" b="b"/>
          <a:pathLst>
            <a:path w="381000" h="257175">
              <a:moveTo>
                <a:pt x="0" y="3704"/>
              </a:moveTo>
              <a:lnTo>
                <a:pt x="1065" y="3704"/>
              </a:lnTo>
              <a:lnTo>
                <a:pt x="1065" y="0"/>
              </a:lnTo>
              <a:lnTo>
                <a:pt x="1139" y="365"/>
              </a:lnTo>
              <a:lnTo>
                <a:pt x="1065" y="729"/>
              </a:lnTo>
              <a:lnTo>
                <a:pt x="1065" y="-2974"/>
              </a:lnTo>
              <a:lnTo>
                <a:pt x="0" y="-2974"/>
              </a:lnTo>
              <a:lnTo>
                <a:pt x="0" y="3704"/>
              </a:lnTo>
              <a:close/>
            </a:path>
          </a:pathLst>
        </a:custGeom>
        <a:noFill/>
        <a:ln w="25560">
          <a:solidFill>
            <a:srgbClr val="ff0000"/>
          </a:solidFill>
          <a:miter/>
        </a:ln>
      </xdr:spPr>
      <xdr:style>
        <a:lnRef idx="0"/>
        <a:fillRef idx="0"/>
        <a:effectRef idx="0"/>
        <a:fontRef idx="minor"/>
      </xdr:style>
    </xdr:sp>
    <xdr:clientData/>
  </xdr:twoCellAnchor>
  <xdr:twoCellAnchor editAs="oneCell">
    <xdr:from>
      <xdr:col>0</xdr:col>
      <xdr:colOff>330120</xdr:colOff>
      <xdr:row>33</xdr:row>
      <xdr:rowOff>139680</xdr:rowOff>
    </xdr:from>
    <xdr:to>
      <xdr:col>15</xdr:col>
      <xdr:colOff>558000</xdr:colOff>
      <xdr:row>95</xdr:row>
      <xdr:rowOff>88200</xdr:rowOff>
    </xdr:to>
    <xdr:sp>
      <xdr:nvSpPr>
        <xdr:cNvPr id="21" name="CustomShape 1"/>
        <xdr:cNvSpPr/>
      </xdr:nvSpPr>
      <xdr:spPr>
        <a:xfrm>
          <a:off x="330120" y="6426000"/>
          <a:ext cx="9600480" cy="11750040"/>
        </a:xfrm>
        <a:custGeom>
          <a:avLst/>
          <a:gdLst/>
          <a:ahLst/>
          <a:rect l="l" t="t" r="r" b="b"/>
          <a:pathLst>
            <a:path w="9058275" h="11763375">
              <a:moveTo>
                <a:pt x="0" y="28013"/>
              </a:moveTo>
              <a:lnTo>
                <a:pt x="28013" y="28013"/>
              </a:lnTo>
              <a:lnTo>
                <a:pt x="180" y="90"/>
              </a:lnTo>
              <a:lnTo>
                <a:pt x="-1383" y="0"/>
              </a:lnTo>
              <a:lnTo>
                <a:pt x="28013" y="28013"/>
              </a:lnTo>
              <a:lnTo>
                <a:pt x="270" y="90"/>
              </a:lnTo>
              <a:lnTo>
                <a:pt x="26630" y="4680"/>
              </a:lnTo>
              <a:lnTo>
                <a:pt x="28013" y="28013"/>
              </a:lnTo>
              <a:lnTo>
                <a:pt x="0" y="28013"/>
              </a:lnTo>
              <a:close/>
            </a:path>
          </a:pathLst>
        </a:custGeom>
        <a:solidFill>
          <a:srgbClr val="ffffff"/>
        </a:solidFill>
        <a:ln w="9360">
          <a:solidFill>
            <a:srgbClr val="ffffff"/>
          </a:solidFill>
          <a:round/>
        </a:ln>
      </xdr:spPr>
      <xdr:style>
        <a:lnRef idx="0"/>
        <a:fillRef idx="0"/>
        <a:effectRef idx="0"/>
        <a:fontRef idx="minor"/>
      </xdr:style>
      <xdr:txBody>
        <a:bodyPr lIns="90000" rIns="90000" tIns="45000" bIns="45000"/>
        <a:p>
          <a:pPr>
            <a:lnSpc>
              <a:spcPct val="100000"/>
            </a:lnSpc>
          </a:pPr>
          <a:r>
            <a:rPr b="0" lang="pt-BR" sz="1100" spc="-1" strike="noStrike">
              <a:solidFill>
                <a:srgbClr val="000000"/>
              </a:solidFill>
              <a:latin typeface="Calibri"/>
            </a:rPr>
            <a:t>3) Insira as informações da situação atual das açoes. O painel de cores abaixo indica os tipos de situação do andamento das ações. Os demais campos são relativos à descrição do andamento da ação.</a:t>
          </a:r>
          <a:endParaRPr b="0" lang="pt-BR" sz="1100" spc="-1" strike="noStrike">
            <a:latin typeface="Times New Roman"/>
          </a:endParaRPr>
        </a:p>
        <a:p>
          <a:pPr>
            <a:lnSpc>
              <a:spcPct val="100000"/>
            </a:lnSpc>
          </a:pP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endParaRPr b="0" lang="pt-BR" sz="1100" spc="-1" strike="noStrike">
            <a:latin typeface="Times New Roman"/>
          </a:endParaRPr>
        </a:p>
      </xdr:txBody>
    </xdr:sp>
    <xdr:clientData/>
  </xdr:twoCellAnchor>
  <xdr:twoCellAnchor editAs="oneCell">
    <xdr:from>
      <xdr:col>0</xdr:col>
      <xdr:colOff>343080</xdr:colOff>
      <xdr:row>96</xdr:row>
      <xdr:rowOff>165240</xdr:rowOff>
    </xdr:from>
    <xdr:to>
      <xdr:col>11</xdr:col>
      <xdr:colOff>380520</xdr:colOff>
      <xdr:row>113</xdr:row>
      <xdr:rowOff>88200</xdr:rowOff>
    </xdr:to>
    <xdr:sp>
      <xdr:nvSpPr>
        <xdr:cNvPr id="22" name="CustomShape 1"/>
        <xdr:cNvSpPr/>
      </xdr:nvSpPr>
      <xdr:spPr>
        <a:xfrm>
          <a:off x="343080" y="18443520"/>
          <a:ext cx="6910560" cy="3161520"/>
        </a:xfrm>
        <a:custGeom>
          <a:avLst/>
          <a:gdLst/>
          <a:ahLst/>
          <a:rect l="l" t="t" r="r" b="b"/>
          <a:pathLst>
            <a:path w="6524625" h="3181350">
              <a:moveTo>
                <a:pt x="0" y="9303"/>
              </a:moveTo>
              <a:lnTo>
                <a:pt x="9303" y="9303"/>
              </a:lnTo>
              <a:lnTo>
                <a:pt x="180" y="90"/>
              </a:lnTo>
              <a:lnTo>
                <a:pt x="9861" y="0"/>
              </a:lnTo>
              <a:lnTo>
                <a:pt x="9303" y="9303"/>
              </a:lnTo>
              <a:lnTo>
                <a:pt x="270" y="90"/>
              </a:lnTo>
              <a:lnTo>
                <a:pt x="19164" y="-459"/>
              </a:lnTo>
              <a:lnTo>
                <a:pt x="9303" y="9303"/>
              </a:lnTo>
              <a:lnTo>
                <a:pt x="0" y="9303"/>
              </a:lnTo>
              <a:close/>
            </a:path>
          </a:pathLst>
        </a:custGeom>
        <a:solidFill>
          <a:srgbClr val="ffffff"/>
        </a:solidFill>
        <a:ln w="9360">
          <a:solidFill>
            <a:srgbClr val="ffffff"/>
          </a:solidFill>
          <a:round/>
        </a:ln>
      </xdr:spPr>
      <xdr:style>
        <a:lnRef idx="0"/>
        <a:fillRef idx="0"/>
        <a:effectRef idx="0"/>
        <a:fontRef idx="minor"/>
      </xdr:style>
      <xdr:txBody>
        <a:bodyPr lIns="90000" rIns="90000" tIns="45000" bIns="45000"/>
        <a:p>
          <a:pPr>
            <a:lnSpc>
              <a:spcPct val="100000"/>
            </a:lnSpc>
          </a:pPr>
          <a:r>
            <a:rPr b="0" lang="pt-BR" sz="1100" spc="-1" strike="noStrike">
              <a:solidFill>
                <a:srgbClr val="000000"/>
              </a:solidFill>
              <a:latin typeface="Calibri"/>
            </a:rPr>
            <a:t>4) Insira as informações da reprogramação da ação, caso exista.Informe se a ação foi excluída ou agrupada. </a:t>
          </a:r>
          <a:endParaRPr b="0" lang="pt-BR" sz="1100" spc="-1" strike="noStrike">
            <a:latin typeface="Times New Roman"/>
          </a:endParaRPr>
        </a:p>
        <a:p>
          <a:pPr>
            <a:lnSpc>
              <a:spcPct val="100000"/>
            </a:lnSpc>
          </a:pP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endParaRPr b="0" lang="pt-BR" sz="1100" spc="-1" strike="noStrike">
            <a:latin typeface="Times New Roman"/>
          </a:endParaRPr>
        </a:p>
      </xdr:txBody>
    </xdr:sp>
    <xdr:clientData/>
  </xdr:twoCellAnchor>
  <xdr:twoCellAnchor editAs="oneCell">
    <xdr:from>
      <xdr:col>0</xdr:col>
      <xdr:colOff>546120</xdr:colOff>
      <xdr:row>99</xdr:row>
      <xdr:rowOff>101520</xdr:rowOff>
    </xdr:from>
    <xdr:to>
      <xdr:col>1</xdr:col>
      <xdr:colOff>304200</xdr:colOff>
      <xdr:row>101</xdr:row>
      <xdr:rowOff>11880</xdr:rowOff>
    </xdr:to>
    <xdr:sp>
      <xdr:nvSpPr>
        <xdr:cNvPr id="23" name="CustomShape 1"/>
        <xdr:cNvSpPr/>
      </xdr:nvSpPr>
      <xdr:spPr>
        <a:xfrm>
          <a:off x="546120" y="18951480"/>
          <a:ext cx="382680" cy="291240"/>
        </a:xfrm>
        <a:custGeom>
          <a:avLst/>
          <a:gdLst/>
          <a:ahLst/>
          <a:rect l="l" t="t" r="r" b="b"/>
          <a:pathLst>
            <a:path w="381000" h="285750">
              <a:moveTo>
                <a:pt x="0" y="4013"/>
              </a:moveTo>
              <a:lnTo>
                <a:pt x="1122" y="4013"/>
              </a:lnTo>
              <a:lnTo>
                <a:pt x="1122" y="0"/>
              </a:lnTo>
              <a:lnTo>
                <a:pt x="1139" y="395"/>
              </a:lnTo>
              <a:lnTo>
                <a:pt x="1122" y="790"/>
              </a:lnTo>
              <a:lnTo>
                <a:pt x="1122" y="-3223"/>
              </a:lnTo>
              <a:lnTo>
                <a:pt x="0" y="-3223"/>
              </a:lnTo>
              <a:lnTo>
                <a:pt x="0" y="4013"/>
              </a:lnTo>
              <a:close/>
            </a:path>
          </a:pathLst>
        </a:custGeom>
        <a:noFill/>
        <a:ln w="25560">
          <a:solidFill>
            <a:srgbClr val="ff0000"/>
          </a:solidFill>
          <a:miter/>
        </a:ln>
      </xdr:spPr>
      <xdr:style>
        <a:lnRef idx="0"/>
        <a:fillRef idx="0"/>
        <a:effectRef idx="0"/>
        <a:fontRef idx="minor"/>
      </xdr:style>
    </xdr:sp>
    <xdr:clientData/>
  </xdr:twoCellAnchor>
  <xdr:twoCellAnchor editAs="oneCell">
    <xdr:from>
      <xdr:col>1</xdr:col>
      <xdr:colOff>596880</xdr:colOff>
      <xdr:row>99</xdr:row>
      <xdr:rowOff>0</xdr:rowOff>
    </xdr:from>
    <xdr:to>
      <xdr:col>9</xdr:col>
      <xdr:colOff>583560</xdr:colOff>
      <xdr:row>104</xdr:row>
      <xdr:rowOff>138960</xdr:rowOff>
    </xdr:to>
    <xdr:pic>
      <xdr:nvPicPr>
        <xdr:cNvPr id="24" name="Imagem 18" descr=""/>
        <xdr:cNvPicPr/>
      </xdr:nvPicPr>
      <xdr:blipFill>
        <a:blip r:embed="rId3"/>
        <a:srcRect l="34648" t="35830" r="7818" b="42214"/>
        <a:stretch/>
      </xdr:blipFill>
      <xdr:spPr>
        <a:xfrm>
          <a:off x="1221480" y="18849960"/>
          <a:ext cx="4985640" cy="1091160"/>
        </a:xfrm>
        <a:prstGeom prst="rect">
          <a:avLst/>
        </a:prstGeom>
        <a:ln>
          <a:noFill/>
        </a:ln>
      </xdr:spPr>
    </xdr:pic>
    <xdr:clientData/>
  </xdr:twoCellAnchor>
  <xdr:twoCellAnchor editAs="oneCell">
    <xdr:from>
      <xdr:col>12</xdr:col>
      <xdr:colOff>330120</xdr:colOff>
      <xdr:row>1</xdr:row>
      <xdr:rowOff>101520</xdr:rowOff>
    </xdr:from>
    <xdr:to>
      <xdr:col>14</xdr:col>
      <xdr:colOff>596160</xdr:colOff>
      <xdr:row>4</xdr:row>
      <xdr:rowOff>164160</xdr:rowOff>
    </xdr:to>
    <xdr:sp>
      <xdr:nvSpPr>
        <xdr:cNvPr id="25" name="CustomShape 1"/>
        <xdr:cNvSpPr/>
      </xdr:nvSpPr>
      <xdr:spPr>
        <a:xfrm>
          <a:off x="7828200" y="291960"/>
          <a:ext cx="1515600" cy="633960"/>
        </a:xfrm>
        <a:custGeom>
          <a:avLst/>
          <a:gdLst/>
          <a:ahLst/>
          <a:rect l="l" t="t" r="r" b="b"/>
          <a:pathLst>
            <a:path w="1419225" h="647700">
              <a:moveTo>
                <a:pt x="0" y="1895"/>
              </a:moveTo>
              <a:lnTo>
                <a:pt x="1895" y="1895"/>
              </a:lnTo>
              <a:lnTo>
                <a:pt x="180" y="90"/>
              </a:lnTo>
              <a:lnTo>
                <a:pt x="2301" y="0"/>
              </a:lnTo>
              <a:lnTo>
                <a:pt x="1895" y="1895"/>
              </a:lnTo>
              <a:lnTo>
                <a:pt x="270" y="90"/>
              </a:lnTo>
              <a:lnTo>
                <a:pt x="4196" y="-91"/>
              </a:lnTo>
              <a:lnTo>
                <a:pt x="1895" y="1895"/>
              </a:lnTo>
              <a:lnTo>
                <a:pt x="0" y="1895"/>
              </a:lnTo>
              <a:close/>
            </a:path>
          </a:pathLst>
        </a:custGeom>
        <a:noFill/>
        <a:ln>
          <a:noFill/>
        </a:ln>
      </xdr:spPr>
      <xdr:style>
        <a:lnRef idx="0"/>
        <a:fillRef idx="0"/>
        <a:effectRef idx="0"/>
        <a:fontRef idx="minor"/>
      </xdr:style>
      <xdr:txBody>
        <a:bodyPr lIns="90000" rIns="90000" tIns="45000" bIns="45000" anchor="ctr"/>
        <a:p>
          <a:pPr>
            <a:lnSpc>
              <a:spcPts val="11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twoCellAnchor editAs="oneCell">
    <xdr:from>
      <xdr:col>0</xdr:col>
      <xdr:colOff>343080</xdr:colOff>
      <xdr:row>115</xdr:row>
      <xdr:rowOff>50760</xdr:rowOff>
    </xdr:from>
    <xdr:to>
      <xdr:col>11</xdr:col>
      <xdr:colOff>367920</xdr:colOff>
      <xdr:row>118</xdr:row>
      <xdr:rowOff>100800</xdr:rowOff>
    </xdr:to>
    <xdr:sp>
      <xdr:nvSpPr>
        <xdr:cNvPr id="26" name="CustomShape 1"/>
        <xdr:cNvSpPr/>
      </xdr:nvSpPr>
      <xdr:spPr>
        <a:xfrm>
          <a:off x="343080" y="21948480"/>
          <a:ext cx="6897960" cy="621720"/>
        </a:xfrm>
        <a:custGeom>
          <a:avLst/>
          <a:gdLst/>
          <a:ahLst/>
          <a:rect l="l" t="t" r="r" b="b"/>
          <a:pathLst>
            <a:path w="6524625" h="647700">
              <a:moveTo>
                <a:pt x="0" y="1909"/>
              </a:moveTo>
              <a:lnTo>
                <a:pt x="1909" y="1909"/>
              </a:lnTo>
              <a:lnTo>
                <a:pt x="180" y="90"/>
              </a:lnTo>
              <a:lnTo>
                <a:pt x="17255" y="0"/>
              </a:lnTo>
              <a:lnTo>
                <a:pt x="1909" y="1909"/>
              </a:lnTo>
              <a:lnTo>
                <a:pt x="270" y="90"/>
              </a:lnTo>
              <a:lnTo>
                <a:pt x="19164" y="-94"/>
              </a:lnTo>
              <a:lnTo>
                <a:pt x="1909" y="1909"/>
              </a:lnTo>
              <a:lnTo>
                <a:pt x="0" y="1909"/>
              </a:lnTo>
              <a:close/>
            </a:path>
          </a:pathLst>
        </a:custGeom>
        <a:solidFill>
          <a:srgbClr val="ffffff"/>
        </a:solidFill>
        <a:ln w="9360">
          <a:solidFill>
            <a:srgbClr val="ffffff"/>
          </a:solidFill>
          <a:round/>
        </a:ln>
      </xdr:spPr>
      <xdr:style>
        <a:lnRef idx="0"/>
        <a:fillRef idx="0"/>
        <a:effectRef idx="0"/>
        <a:fontRef idx="minor"/>
      </xdr:style>
      <xdr:txBody>
        <a:bodyPr lIns="90000" rIns="90000" tIns="45000" bIns="45000"/>
        <a:p>
          <a:pPr>
            <a:lnSpc>
              <a:spcPct val="100000"/>
            </a:lnSpc>
          </a:pPr>
          <a:r>
            <a:rPr b="0" lang="pt-BR" sz="1100" spc="-1" strike="noStrike">
              <a:solidFill>
                <a:srgbClr val="000000"/>
              </a:solidFill>
              <a:latin typeface="Calibri"/>
            </a:rPr>
            <a:t>5) Concluído! Verifique agora o Painel de Gestão na aba seguinte, interpretando o andamento do PAN conforme indicado na Monitoria Anual. Para obter mais informações sobre o Painel de Gestão acesse o Guia. </a:t>
          </a:r>
          <a:endParaRPr b="0" lang="pt-BR" sz="1100" spc="-1" strike="noStrike">
            <a:latin typeface="Times New Roman"/>
          </a:endParaRPr>
        </a:p>
        <a:p>
          <a:pPr>
            <a:lnSpc>
              <a:spcPct val="100000"/>
            </a:lnSpc>
          </a:pP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r>
            <a:rPr b="0" lang="pt-BR" sz="1100" spc="-1" strike="noStrike">
              <a:solidFill>
                <a:srgbClr val="000000"/>
              </a:solidFill>
              <a:latin typeface="Calibri"/>
            </a:rPr>
            <a:t> </a:t>
          </a:r>
          <a:endParaRPr b="0" lang="pt-BR" sz="1100" spc="-1" strike="noStrike">
            <a:latin typeface="Times New Roman"/>
          </a:endParaRPr>
        </a:p>
        <a:p>
          <a:pPr>
            <a:lnSpc>
              <a:spcPct val="100000"/>
            </a:lnSpc>
          </a:pPr>
          <a:endParaRPr b="0" lang="pt-BR" sz="1100" spc="-1" strike="noStrike">
            <a:latin typeface="Times New Roman"/>
          </a:endParaRPr>
        </a:p>
      </xdr:txBody>
    </xdr:sp>
    <xdr:clientData/>
  </xdr:twoCellAnchor>
  <xdr:twoCellAnchor editAs="oneCell">
    <xdr:from>
      <xdr:col>2</xdr:col>
      <xdr:colOff>343080</xdr:colOff>
      <xdr:row>37</xdr:row>
      <xdr:rowOff>12600</xdr:rowOff>
    </xdr:from>
    <xdr:to>
      <xdr:col>14</xdr:col>
      <xdr:colOff>279000</xdr:colOff>
      <xdr:row>53</xdr:row>
      <xdr:rowOff>50040</xdr:rowOff>
    </xdr:to>
    <xdr:pic>
      <xdr:nvPicPr>
        <xdr:cNvPr id="27" name="Imagem 2" descr=""/>
        <xdr:cNvPicPr/>
      </xdr:nvPicPr>
      <xdr:blipFill>
        <a:blip r:embed="rId4"/>
        <a:stretch/>
      </xdr:blipFill>
      <xdr:spPr>
        <a:xfrm>
          <a:off x="1592640" y="7061040"/>
          <a:ext cx="7434000" cy="3075840"/>
        </a:xfrm>
        <a:prstGeom prst="rect">
          <a:avLst/>
        </a:prstGeom>
        <a:ln>
          <a:noFill/>
        </a:ln>
      </xdr:spPr>
    </xdr:pic>
    <xdr:clientData/>
  </xdr:twoCellAnchor>
  <xdr:twoCellAnchor editAs="absolute">
    <xdr:from>
      <xdr:col>1</xdr:col>
      <xdr:colOff>24840</xdr:colOff>
      <xdr:row>55</xdr:row>
      <xdr:rowOff>50760</xdr:rowOff>
    </xdr:from>
    <xdr:to>
      <xdr:col>15</xdr:col>
      <xdr:colOff>138960</xdr:colOff>
      <xdr:row>93</xdr:row>
      <xdr:rowOff>62640</xdr:rowOff>
    </xdr:to>
    <xdr:pic>
      <xdr:nvPicPr>
        <xdr:cNvPr id="28" name="Picture 11" descr=""/>
        <xdr:cNvPicPr/>
      </xdr:nvPicPr>
      <xdr:blipFill>
        <a:blip r:embed="rId5"/>
        <a:stretch/>
      </xdr:blipFill>
      <xdr:spPr>
        <a:xfrm>
          <a:off x="649440" y="10518480"/>
          <a:ext cx="8862120" cy="725112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25</xdr:col>
      <xdr:colOff>1447920</xdr:colOff>
      <xdr:row>4</xdr:row>
      <xdr:rowOff>25560</xdr:rowOff>
    </xdr:from>
    <xdr:to>
      <xdr:col>26</xdr:col>
      <xdr:colOff>494640</xdr:colOff>
      <xdr:row>4</xdr:row>
      <xdr:rowOff>596520</xdr:rowOff>
    </xdr:to>
    <xdr:sp>
      <xdr:nvSpPr>
        <xdr:cNvPr id="29" name="CustomShape 1"/>
        <xdr:cNvSpPr/>
      </xdr:nvSpPr>
      <xdr:spPr>
        <a:xfrm>
          <a:off x="37915200" y="651960"/>
          <a:ext cx="518760" cy="570960"/>
        </a:xfrm>
        <a:custGeom>
          <a:avLst/>
          <a:gdLst/>
          <a:ahLst/>
          <a:rect l="l" t="t" r="r" b="b"/>
          <a:pathLst>
            <a:path w="533400" h="571500">
              <a:moveTo>
                <a:pt x="0" y="1631"/>
              </a:moveTo>
              <a:lnTo>
                <a:pt x="1631" y="1631"/>
              </a:lnTo>
              <a:lnTo>
                <a:pt x="180" y="90"/>
              </a:lnTo>
              <a:lnTo>
                <a:pt x="-78" y="0"/>
              </a:lnTo>
              <a:lnTo>
                <a:pt x="1631" y="1631"/>
              </a:lnTo>
              <a:lnTo>
                <a:pt x="270" y="90"/>
              </a:lnTo>
              <a:lnTo>
                <a:pt x="1553" y="-23"/>
              </a:lnTo>
              <a:lnTo>
                <a:pt x="1631" y="1631"/>
              </a:lnTo>
              <a:lnTo>
                <a:pt x="0" y="1631"/>
              </a:lnTo>
              <a:close/>
            </a:path>
          </a:pathLst>
        </a:custGeom>
        <a:noFill/>
        <a:ln>
          <a:noFill/>
        </a:ln>
      </xdr:spPr>
      <xdr:style>
        <a:lnRef idx="0"/>
        <a:fillRef idx="0"/>
        <a:effectRef idx="0"/>
        <a:fontRef idx="minor"/>
      </xdr:style>
      <xdr:txBody>
        <a:bodyPr lIns="90000" rIns="90000" tIns="45000" bIns="45000" anchor="ctr"/>
        <a:p>
          <a:pPr algn="ctr">
            <a:lnSpc>
              <a:spcPct val="1000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380880</xdr:colOff>
      <xdr:row>12</xdr:row>
      <xdr:rowOff>216000</xdr:rowOff>
    </xdr:from>
    <xdr:to>
      <xdr:col>14</xdr:col>
      <xdr:colOff>11520</xdr:colOff>
      <xdr:row>26</xdr:row>
      <xdr:rowOff>12240</xdr:rowOff>
    </xdr:to>
    <xdr:graphicFrame>
      <xdr:nvGraphicFramePr>
        <xdr:cNvPr id="30" name="Gráfico 6"/>
        <xdr:cNvGraphicFramePr/>
      </xdr:nvGraphicFramePr>
      <xdr:xfrm>
        <a:off x="7154280" y="2928600"/>
        <a:ext cx="4629240" cy="3328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495360</xdr:colOff>
      <xdr:row>12</xdr:row>
      <xdr:rowOff>63360</xdr:rowOff>
    </xdr:from>
    <xdr:to>
      <xdr:col>13</xdr:col>
      <xdr:colOff>596160</xdr:colOff>
      <xdr:row>13</xdr:row>
      <xdr:rowOff>240480</xdr:rowOff>
    </xdr:to>
    <xdr:sp>
      <xdr:nvSpPr>
        <xdr:cNvPr id="31" name="CustomShape 1"/>
        <xdr:cNvSpPr/>
      </xdr:nvSpPr>
      <xdr:spPr>
        <a:xfrm>
          <a:off x="9768240" y="2775960"/>
          <a:ext cx="1975320" cy="94860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chor="ctr"/>
        <a:p>
          <a:pPr algn="r">
            <a:lnSpc>
              <a:spcPts val="1199"/>
            </a:lnSpc>
          </a:pPr>
          <a:r>
            <a:rPr b="1" lang="pt-BR" sz="1100" spc="-1" strike="noStrike">
              <a:solidFill>
                <a:srgbClr val="000000"/>
              </a:solidFill>
              <a:latin typeface="Calibri"/>
            </a:rPr>
            <a:t>SITUAÇÃO DO PAN </a:t>
          </a:r>
          <a:endParaRPr b="0" lang="pt-BR" sz="1100" spc="-1" strike="noStrike">
            <a:latin typeface="Times New Roman"/>
          </a:endParaRPr>
        </a:p>
        <a:p>
          <a:pPr algn="r">
            <a:lnSpc>
              <a:spcPts val="1100"/>
            </a:lnSpc>
          </a:pPr>
          <a:r>
            <a:rPr b="1" lang="pt-BR" sz="1100" spc="-1" strike="noStrike">
              <a:solidFill>
                <a:srgbClr val="000000"/>
              </a:solidFill>
              <a:latin typeface="Calibri"/>
            </a:rPr>
            <a:t>Monitoria Anual</a:t>
          </a:r>
          <a:endParaRPr b="0" lang="pt-BR" sz="1100" spc="-1" strike="noStrike">
            <a:latin typeface="Times New Roman"/>
          </a:endParaRPr>
        </a:p>
      </xdr:txBody>
    </xdr:sp>
    <xdr:clientData/>
  </xdr:twoCellAnchor>
  <xdr:twoCellAnchor editAs="oneCell">
    <xdr:from>
      <xdr:col>14</xdr:col>
      <xdr:colOff>88920</xdr:colOff>
      <xdr:row>12</xdr:row>
      <xdr:rowOff>228600</xdr:rowOff>
    </xdr:from>
    <xdr:to>
      <xdr:col>20</xdr:col>
      <xdr:colOff>431280</xdr:colOff>
      <xdr:row>26</xdr:row>
      <xdr:rowOff>11880</xdr:rowOff>
    </xdr:to>
    <xdr:graphicFrame>
      <xdr:nvGraphicFramePr>
        <xdr:cNvPr id="32" name="Gráfico 8"/>
        <xdr:cNvGraphicFramePr/>
      </xdr:nvGraphicFramePr>
      <xdr:xfrm>
        <a:off x="11860920" y="2941200"/>
        <a:ext cx="4091400" cy="33152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9</xdr:col>
      <xdr:colOff>406440</xdr:colOff>
      <xdr:row>28</xdr:row>
      <xdr:rowOff>25560</xdr:rowOff>
    </xdr:from>
    <xdr:to>
      <xdr:col>19</xdr:col>
      <xdr:colOff>380160</xdr:colOff>
      <xdr:row>43</xdr:row>
      <xdr:rowOff>113760</xdr:rowOff>
    </xdr:to>
    <xdr:graphicFrame>
      <xdr:nvGraphicFramePr>
        <xdr:cNvPr id="33" name="Gráfico 9"/>
        <xdr:cNvGraphicFramePr/>
      </xdr:nvGraphicFramePr>
      <xdr:xfrm>
        <a:off x="9054360" y="6765120"/>
        <a:ext cx="6222240" cy="28393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17</xdr:col>
      <xdr:colOff>520560</xdr:colOff>
      <xdr:row>12</xdr:row>
      <xdr:rowOff>12600</xdr:rowOff>
    </xdr:from>
    <xdr:to>
      <xdr:col>20</xdr:col>
      <xdr:colOff>621360</xdr:colOff>
      <xdr:row>13</xdr:row>
      <xdr:rowOff>177120</xdr:rowOff>
    </xdr:to>
    <xdr:sp>
      <xdr:nvSpPr>
        <xdr:cNvPr id="34" name="CustomShape 1"/>
        <xdr:cNvSpPr/>
      </xdr:nvSpPr>
      <xdr:spPr>
        <a:xfrm>
          <a:off x="14167080" y="2725200"/>
          <a:ext cx="1975320" cy="93600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chor="ctr"/>
        <a:p>
          <a:pPr algn="r">
            <a:lnSpc>
              <a:spcPts val="1199"/>
            </a:lnSpc>
          </a:pPr>
          <a:r>
            <a:rPr b="1" lang="pt-BR" sz="1100" spc="-1" strike="noStrike">
              <a:solidFill>
                <a:srgbClr val="000000"/>
              </a:solidFill>
              <a:latin typeface="Calibri"/>
            </a:rPr>
            <a:t>SITUAÇÃO DO PAN</a:t>
          </a:r>
          <a:endParaRPr b="0" lang="pt-BR" sz="1100" spc="-1" strike="noStrike">
            <a:latin typeface="Times New Roman"/>
          </a:endParaRPr>
        </a:p>
        <a:p>
          <a:pPr algn="r">
            <a:lnSpc>
              <a:spcPts val="1100"/>
            </a:lnSpc>
          </a:pPr>
          <a:r>
            <a:rPr b="1" lang="pt-BR" sz="1100" spc="-1" strike="noStrike">
              <a:solidFill>
                <a:srgbClr val="000000"/>
              </a:solidFill>
              <a:latin typeface="Calibri"/>
            </a:rPr>
            <a:t>Após a Monitoria Anual</a:t>
          </a:r>
          <a:endParaRPr b="0" lang="pt-BR" sz="1100" spc="-1" strike="noStrike">
            <a:latin typeface="Times New Roman"/>
          </a:endParaRPr>
        </a:p>
      </xdr:txBody>
    </xdr:sp>
    <xdr:clientData/>
  </xdr:twoCellAnchor>
  <xdr:twoCellAnchor editAs="oneCell">
    <xdr:from>
      <xdr:col>0</xdr:col>
      <xdr:colOff>0</xdr:colOff>
      <xdr:row>0</xdr:row>
      <xdr:rowOff>0</xdr:rowOff>
    </xdr:from>
    <xdr:to>
      <xdr:col>11</xdr:col>
      <xdr:colOff>171000</xdr:colOff>
      <xdr:row>43</xdr:row>
      <xdr:rowOff>56880</xdr:rowOff>
    </xdr:to>
    <xdr:sp>
      <xdr:nvSpPr>
        <xdr:cNvPr id="35" name="CustomShape 1" hidden="1"/>
        <xdr:cNvSpPr/>
      </xdr:nvSpPr>
      <xdr:spPr>
        <a:xfrm>
          <a:off x="0" y="0"/>
          <a:ext cx="10068480" cy="95475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11</xdr:col>
      <xdr:colOff>171000</xdr:colOff>
      <xdr:row>43</xdr:row>
      <xdr:rowOff>56880</xdr:rowOff>
    </xdr:to>
    <xdr:sp>
      <xdr:nvSpPr>
        <xdr:cNvPr id="36" name="CustomShape 1" hidden="1"/>
        <xdr:cNvSpPr/>
      </xdr:nvSpPr>
      <xdr:spPr>
        <a:xfrm>
          <a:off x="0" y="0"/>
          <a:ext cx="10068480" cy="95475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11</xdr:col>
      <xdr:colOff>171000</xdr:colOff>
      <xdr:row>43</xdr:row>
      <xdr:rowOff>56880</xdr:rowOff>
    </xdr:to>
    <xdr:sp>
      <xdr:nvSpPr>
        <xdr:cNvPr id="37" name="CustomShape 1" hidden="1"/>
        <xdr:cNvSpPr/>
      </xdr:nvSpPr>
      <xdr:spPr>
        <a:xfrm>
          <a:off x="0" y="0"/>
          <a:ext cx="10068480" cy="95475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11</xdr:col>
      <xdr:colOff>171000</xdr:colOff>
      <xdr:row>43</xdr:row>
      <xdr:rowOff>56880</xdr:rowOff>
    </xdr:to>
    <xdr:sp>
      <xdr:nvSpPr>
        <xdr:cNvPr id="38" name="CustomShape 1" hidden="1"/>
        <xdr:cNvSpPr/>
      </xdr:nvSpPr>
      <xdr:spPr>
        <a:xfrm>
          <a:off x="0" y="0"/>
          <a:ext cx="10068480" cy="95475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11</xdr:col>
      <xdr:colOff>171000</xdr:colOff>
      <xdr:row>43</xdr:row>
      <xdr:rowOff>56880</xdr:rowOff>
    </xdr:to>
    <xdr:sp>
      <xdr:nvSpPr>
        <xdr:cNvPr id="39" name="CustomShape 1" hidden="1"/>
        <xdr:cNvSpPr/>
      </xdr:nvSpPr>
      <xdr:spPr>
        <a:xfrm>
          <a:off x="0" y="0"/>
          <a:ext cx="10068480" cy="95475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20</xdr:col>
      <xdr:colOff>53640</xdr:colOff>
      <xdr:row>3</xdr:row>
      <xdr:rowOff>12600</xdr:rowOff>
    </xdr:from>
    <xdr:to>
      <xdr:col>20</xdr:col>
      <xdr:colOff>799200</xdr:colOff>
      <xdr:row>4</xdr:row>
      <xdr:rowOff>75240</xdr:rowOff>
    </xdr:to>
    <xdr:sp>
      <xdr:nvSpPr>
        <xdr:cNvPr id="40" name="CustomShape 1"/>
        <xdr:cNvSpPr/>
      </xdr:nvSpPr>
      <xdr:spPr>
        <a:xfrm>
          <a:off x="34979760" y="460080"/>
          <a:ext cx="745560" cy="262800"/>
        </a:xfrm>
        <a:custGeom>
          <a:avLst/>
          <a:gdLst/>
          <a:ahLst/>
          <a:rect l="l" t="t" r="r" b="b"/>
          <a:pathLst>
            <a:path w="781050" h="581025">
              <a:moveTo>
                <a:pt x="0" y="1732"/>
              </a:moveTo>
              <a:lnTo>
                <a:pt x="1732" y="1732"/>
              </a:lnTo>
              <a:lnTo>
                <a:pt x="180" y="90"/>
              </a:lnTo>
              <a:lnTo>
                <a:pt x="559" y="0"/>
              </a:lnTo>
              <a:lnTo>
                <a:pt x="1732" y="1732"/>
              </a:lnTo>
              <a:lnTo>
                <a:pt x="270" y="90"/>
              </a:lnTo>
              <a:lnTo>
                <a:pt x="2291" y="-83"/>
              </a:lnTo>
              <a:lnTo>
                <a:pt x="1732" y="1732"/>
              </a:lnTo>
              <a:lnTo>
                <a:pt x="0" y="1732"/>
              </a:lnTo>
              <a:close/>
            </a:path>
          </a:pathLst>
        </a:custGeom>
        <a:noFill/>
        <a:ln>
          <a:noFill/>
        </a:ln>
      </xdr:spPr>
      <xdr:style>
        <a:lnRef idx="0"/>
        <a:fillRef idx="0"/>
        <a:effectRef idx="0"/>
        <a:fontRef idx="minor"/>
      </xdr:style>
      <xdr:txBody>
        <a:bodyPr lIns="90000" rIns="90000" tIns="45000" bIns="45000" anchor="ctr"/>
        <a:p>
          <a:pPr>
            <a:lnSpc>
              <a:spcPct val="1000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twoCellAnchor editAs="oneCell">
    <xdr:from>
      <xdr:col>26</xdr:col>
      <xdr:colOff>101520</xdr:colOff>
      <xdr:row>4</xdr:row>
      <xdr:rowOff>25560</xdr:rowOff>
    </xdr:from>
    <xdr:to>
      <xdr:col>27</xdr:col>
      <xdr:colOff>50040</xdr:colOff>
      <xdr:row>6</xdr:row>
      <xdr:rowOff>101160</xdr:rowOff>
    </xdr:to>
    <xdr:sp>
      <xdr:nvSpPr>
        <xdr:cNvPr id="41" name="CustomShape 1"/>
        <xdr:cNvSpPr/>
      </xdr:nvSpPr>
      <xdr:spPr>
        <a:xfrm>
          <a:off x="42558840" y="673200"/>
          <a:ext cx="1349280" cy="599400"/>
        </a:xfrm>
        <a:custGeom>
          <a:avLst/>
          <a:gdLst/>
          <a:ahLst/>
          <a:rect l="l" t="t" r="r" b="b"/>
          <a:pathLst>
            <a:path w="3766" h="1667">
              <a:moveTo>
                <a:pt x="0" y="0"/>
              </a:moveTo>
              <a:lnTo>
                <a:pt x="0" y="0"/>
              </a:lnTo>
              <a:lnTo>
                <a:pt x="180" y="90"/>
              </a:lnTo>
              <a:lnTo>
                <a:pt x="3766" y="0"/>
              </a:lnTo>
              <a:lnTo>
                <a:pt x="0" y="0"/>
              </a:lnTo>
              <a:lnTo>
                <a:pt x="270" y="90"/>
              </a:lnTo>
              <a:lnTo>
                <a:pt x="3766" y="1667"/>
              </a:lnTo>
              <a:lnTo>
                <a:pt x="0" y="0"/>
              </a:lnTo>
              <a:close/>
            </a:path>
          </a:pathLst>
        </a:custGeom>
        <a:gradFill rotWithShape="0">
          <a:gsLst>
            <a:gs pos="0">
              <a:srgbClr val="f08b54"/>
            </a:gs>
            <a:gs pos="100000">
              <a:srgbClr val="f67a26"/>
            </a:gs>
          </a:gsLst>
          <a:lin ang="5400000"/>
        </a:gradFill>
        <a:ln>
          <a:noFill/>
        </a:ln>
      </xdr:spPr>
      <xdr:style>
        <a:lnRef idx="0"/>
        <a:fillRef idx="0"/>
        <a:effectRef idx="0"/>
        <a:fontRef idx="minor"/>
      </xdr:style>
      <xdr:txBody>
        <a:bodyPr lIns="90000" rIns="90000" tIns="45000" bIns="45000" anchor="ctr"/>
        <a:p>
          <a:pPr algn="ctr">
            <a:lnSpc>
              <a:spcPct val="100000"/>
            </a:lnSpc>
          </a:pPr>
          <a:r>
            <a:rPr b="1" lang="pt-BR" sz="1050" spc="-1" strike="noStrike">
              <a:solidFill>
                <a:srgbClr val="000000"/>
              </a:solidFill>
              <a:latin typeface="Calibri"/>
            </a:rPr>
            <a:t>CLIQUE AQUI PAR A  VOLTAR AO SUMÁRIO</a:t>
          </a:r>
          <a:endParaRPr b="0" lang="pt-BR" sz="1050" spc="-1" strike="noStrike">
            <a:latin typeface="Times New Roman"/>
          </a:endParaRPr>
        </a:p>
      </xdr:txBody>
    </xdr:sp>
    <xdr:clientData/>
  </xdr:twoCellAnchor>
  <xdr:twoCellAnchor editAs="oneCell">
    <xdr:from>
      <xdr:col>0</xdr:col>
      <xdr:colOff>0</xdr:colOff>
      <xdr:row>0</xdr:row>
      <xdr:rowOff>0</xdr:rowOff>
    </xdr:from>
    <xdr:to>
      <xdr:col>5</xdr:col>
      <xdr:colOff>1533240</xdr:colOff>
      <xdr:row>16</xdr:row>
      <xdr:rowOff>104400</xdr:rowOff>
    </xdr:to>
    <xdr:sp>
      <xdr:nvSpPr>
        <xdr:cNvPr id="42" name="CustomShape 1" hidden="1"/>
        <xdr:cNvSpPr/>
      </xdr:nvSpPr>
      <xdr:spPr>
        <a:xfrm>
          <a:off x="0" y="0"/>
          <a:ext cx="9990720" cy="95245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380880</xdr:colOff>
      <xdr:row>12</xdr:row>
      <xdr:rowOff>190440</xdr:rowOff>
    </xdr:from>
    <xdr:to>
      <xdr:col>14</xdr:col>
      <xdr:colOff>11160</xdr:colOff>
      <xdr:row>26</xdr:row>
      <xdr:rowOff>24480</xdr:rowOff>
    </xdr:to>
    <xdr:graphicFrame>
      <xdr:nvGraphicFramePr>
        <xdr:cNvPr id="43" name="Gráfico 6"/>
        <xdr:cNvGraphicFramePr/>
      </xdr:nvGraphicFramePr>
      <xdr:xfrm>
        <a:off x="6257520" y="2529720"/>
        <a:ext cx="4629240" cy="3337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304920</xdr:colOff>
      <xdr:row>12</xdr:row>
      <xdr:rowOff>279360</xdr:rowOff>
    </xdr:from>
    <xdr:to>
      <xdr:col>13</xdr:col>
      <xdr:colOff>405720</xdr:colOff>
      <xdr:row>14</xdr:row>
      <xdr:rowOff>50040</xdr:rowOff>
    </xdr:to>
    <xdr:sp>
      <xdr:nvSpPr>
        <xdr:cNvPr id="44" name="CustomShape 1"/>
        <xdr:cNvSpPr/>
      </xdr:nvSpPr>
      <xdr:spPr>
        <a:xfrm>
          <a:off x="8681040" y="2618640"/>
          <a:ext cx="1975320" cy="921240"/>
        </a:xfrm>
        <a:prstGeom prst="rect">
          <a:avLst/>
        </a:prstGeom>
        <a:solidFill>
          <a:srgbClr val="ffffff"/>
        </a:solidFill>
        <a:ln w="9360">
          <a:solidFill>
            <a:srgbClr val="ffffff"/>
          </a:solidFill>
          <a:round/>
        </a:ln>
      </xdr:spPr>
      <xdr:style>
        <a:lnRef idx="0"/>
        <a:fillRef idx="0"/>
        <a:effectRef idx="0"/>
        <a:fontRef idx="minor"/>
      </xdr:style>
      <xdr:txBody>
        <a:bodyPr lIns="90000" rIns="90000" tIns="45000" bIns="45000" anchor="ctr"/>
        <a:p>
          <a:pPr>
            <a:lnSpc>
              <a:spcPts val="1199"/>
            </a:lnSpc>
          </a:pPr>
          <a:r>
            <a:rPr b="1" lang="pt-BR" sz="1100" spc="-1" strike="noStrike">
              <a:solidFill>
                <a:srgbClr val="000000"/>
              </a:solidFill>
              <a:latin typeface="Calibri"/>
            </a:rPr>
            <a:t>SITUAÇÃO DO PAN </a:t>
          </a:r>
          <a:endParaRPr b="0" lang="pt-BR" sz="1100" spc="-1" strike="noStrike">
            <a:latin typeface="Times New Roman"/>
          </a:endParaRPr>
        </a:p>
        <a:p>
          <a:pPr>
            <a:lnSpc>
              <a:spcPts val="1100"/>
            </a:lnSpc>
          </a:pPr>
          <a:r>
            <a:rPr b="1" lang="pt-BR" sz="1100" spc="-1" strike="noStrike">
              <a:solidFill>
                <a:srgbClr val="000000"/>
              </a:solidFill>
              <a:latin typeface="Calibri"/>
            </a:rPr>
            <a:t>Monitoria Anual</a:t>
          </a:r>
          <a:endParaRPr b="0" lang="pt-BR" sz="1100" spc="-1" strike="noStrike">
            <a:latin typeface="Times New Roman"/>
          </a:endParaRPr>
        </a:p>
      </xdr:txBody>
    </xdr:sp>
    <xdr:clientData/>
  </xdr:twoCellAnchor>
  <xdr:twoCellAnchor editAs="oneCell">
    <xdr:from>
      <xdr:col>9</xdr:col>
      <xdr:colOff>495360</xdr:colOff>
      <xdr:row>29</xdr:row>
      <xdr:rowOff>0</xdr:rowOff>
    </xdr:from>
    <xdr:to>
      <xdr:col>18</xdr:col>
      <xdr:colOff>240480</xdr:colOff>
      <xdr:row>38</xdr:row>
      <xdr:rowOff>100800</xdr:rowOff>
    </xdr:to>
    <xdr:graphicFrame>
      <xdr:nvGraphicFramePr>
        <xdr:cNvPr id="45" name="Gráfico 8"/>
        <xdr:cNvGraphicFramePr/>
      </xdr:nvGraphicFramePr>
      <xdr:xfrm>
        <a:off x="8246520" y="6421680"/>
        <a:ext cx="5368680" cy="1815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16</xdr:col>
      <xdr:colOff>343080</xdr:colOff>
      <xdr:row>3</xdr:row>
      <xdr:rowOff>101520</xdr:rowOff>
    </xdr:from>
    <xdr:to>
      <xdr:col>19</xdr:col>
      <xdr:colOff>11160</xdr:colOff>
      <xdr:row>5</xdr:row>
      <xdr:rowOff>177120</xdr:rowOff>
    </xdr:to>
    <xdr:sp>
      <xdr:nvSpPr>
        <xdr:cNvPr id="46" name="CustomShape 1"/>
        <xdr:cNvSpPr/>
      </xdr:nvSpPr>
      <xdr:spPr>
        <a:xfrm>
          <a:off x="12468240" y="537480"/>
          <a:ext cx="1542600" cy="597600"/>
        </a:xfrm>
        <a:custGeom>
          <a:avLst/>
          <a:gdLst/>
          <a:ahLst/>
          <a:rect l="l" t="t" r="r" b="b"/>
          <a:pathLst>
            <a:path w="1428750" h="600075">
              <a:moveTo>
                <a:pt x="0" y="1776"/>
              </a:moveTo>
              <a:lnTo>
                <a:pt x="1776" y="1776"/>
              </a:lnTo>
              <a:lnTo>
                <a:pt x="180" y="90"/>
              </a:lnTo>
              <a:lnTo>
                <a:pt x="2421" y="0"/>
              </a:lnTo>
              <a:lnTo>
                <a:pt x="1776" y="1776"/>
              </a:lnTo>
              <a:lnTo>
                <a:pt x="270" y="90"/>
              </a:lnTo>
              <a:lnTo>
                <a:pt x="4197" y="-85"/>
              </a:lnTo>
              <a:lnTo>
                <a:pt x="1776" y="1776"/>
              </a:lnTo>
              <a:lnTo>
                <a:pt x="0" y="1776"/>
              </a:lnTo>
              <a:close/>
            </a:path>
          </a:pathLst>
        </a:custGeom>
        <a:noFill/>
        <a:ln>
          <a:noFill/>
        </a:ln>
      </xdr:spPr>
      <xdr:style>
        <a:lnRef idx="0"/>
        <a:fillRef idx="0"/>
        <a:effectRef idx="0"/>
        <a:fontRef idx="minor"/>
      </xdr:style>
      <xdr:txBody>
        <a:bodyPr lIns="90000" rIns="90000" tIns="45000" bIns="45000" anchor="ctr"/>
        <a:p>
          <a:pPr>
            <a:lnSpc>
              <a:spcPts val="11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twoCellAnchor editAs="oneCell">
    <xdr:from>
      <xdr:col>0</xdr:col>
      <xdr:colOff>0</xdr:colOff>
      <xdr:row>0</xdr:row>
      <xdr:rowOff>0</xdr:rowOff>
    </xdr:from>
    <xdr:to>
      <xdr:col>12</xdr:col>
      <xdr:colOff>428400</xdr:colOff>
      <xdr:row>45</xdr:row>
      <xdr:rowOff>85320</xdr:rowOff>
    </xdr:to>
    <xdr:sp>
      <xdr:nvSpPr>
        <xdr:cNvPr id="47" name="CustomShape 1" hidden="1"/>
        <xdr:cNvSpPr/>
      </xdr:nvSpPr>
      <xdr:spPr>
        <a:xfrm>
          <a:off x="0" y="0"/>
          <a:ext cx="10054080" cy="95547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12</xdr:col>
      <xdr:colOff>428400</xdr:colOff>
      <xdr:row>45</xdr:row>
      <xdr:rowOff>85320</xdr:rowOff>
    </xdr:to>
    <xdr:sp>
      <xdr:nvSpPr>
        <xdr:cNvPr id="48" name="CustomShape 1" hidden="1"/>
        <xdr:cNvSpPr/>
      </xdr:nvSpPr>
      <xdr:spPr>
        <a:xfrm>
          <a:off x="0" y="0"/>
          <a:ext cx="10054080" cy="95547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12</xdr:col>
      <xdr:colOff>428400</xdr:colOff>
      <xdr:row>45</xdr:row>
      <xdr:rowOff>85320</xdr:rowOff>
    </xdr:to>
    <xdr:sp>
      <xdr:nvSpPr>
        <xdr:cNvPr id="49" name="CustomShape 1" hidden="1"/>
        <xdr:cNvSpPr/>
      </xdr:nvSpPr>
      <xdr:spPr>
        <a:xfrm>
          <a:off x="0" y="0"/>
          <a:ext cx="10054080" cy="95547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12</xdr:col>
      <xdr:colOff>428400</xdr:colOff>
      <xdr:row>45</xdr:row>
      <xdr:rowOff>85320</xdr:rowOff>
    </xdr:to>
    <xdr:sp>
      <xdr:nvSpPr>
        <xdr:cNvPr id="50" name="CustomShape 1" hidden="1"/>
        <xdr:cNvSpPr/>
      </xdr:nvSpPr>
      <xdr:spPr>
        <a:xfrm>
          <a:off x="0" y="0"/>
          <a:ext cx="10054080" cy="955476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12</xdr:col>
      <xdr:colOff>428400</xdr:colOff>
      <xdr:row>45</xdr:row>
      <xdr:rowOff>85320</xdr:rowOff>
    </xdr:to>
    <xdr:sp>
      <xdr:nvSpPr>
        <xdr:cNvPr id="51" name="CustomShape 1" hidden="1"/>
        <xdr:cNvSpPr/>
      </xdr:nvSpPr>
      <xdr:spPr>
        <a:xfrm>
          <a:off x="0" y="0"/>
          <a:ext cx="10054080" cy="95547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31</xdr:col>
      <xdr:colOff>1261440</xdr:colOff>
      <xdr:row>3</xdr:row>
      <xdr:rowOff>51840</xdr:rowOff>
    </xdr:from>
    <xdr:to>
      <xdr:col>33</xdr:col>
      <xdr:colOff>337320</xdr:colOff>
      <xdr:row>5</xdr:row>
      <xdr:rowOff>123480</xdr:rowOff>
    </xdr:to>
    <xdr:sp>
      <xdr:nvSpPr>
        <xdr:cNvPr id="52" name="CustomShape 1"/>
        <xdr:cNvSpPr/>
      </xdr:nvSpPr>
      <xdr:spPr>
        <a:xfrm>
          <a:off x="47658240" y="1099440"/>
          <a:ext cx="1827360" cy="833760"/>
        </a:xfrm>
        <a:prstGeom prst="roundRect">
          <a:avLst>
            <a:gd name="adj" fmla="val 16667"/>
          </a:avLst>
        </a:prstGeom>
        <a:ln>
          <a:noFill/>
        </a:ln>
        <a:effectLst>
          <a:outerShdw blurRad="40000" dir="5400000" dist="23000" rotWithShape="0">
            <a:srgbClr val="000000">
              <a:alpha val="35000"/>
            </a:srgbClr>
          </a:outerShdw>
        </a:effectLst>
      </xdr:spPr>
      <xdr:style>
        <a:lnRef idx="0">
          <a:schemeClr val="accent2"/>
        </a:lnRef>
        <a:fillRef idx="3">
          <a:schemeClr val="accent2"/>
        </a:fillRef>
        <a:effectRef idx="3">
          <a:schemeClr val="accent2"/>
        </a:effectRef>
        <a:fontRef idx="minor"/>
      </xdr:style>
      <xdr:txBody>
        <a:bodyPr lIns="90000" rIns="90000" tIns="45000" bIns="45000" anchor="ctr"/>
        <a:p>
          <a:pPr algn="ctr">
            <a:lnSpc>
              <a:spcPct val="100000"/>
            </a:lnSpc>
          </a:pPr>
          <a:r>
            <a:rPr b="1" lang="pt-BR" sz="1050" spc="-1" strike="noStrike">
              <a:solidFill>
                <a:srgbClr val="ffffff"/>
              </a:solidFill>
              <a:latin typeface="Calibri"/>
            </a:rPr>
            <a:t>CLIQUE AQUI PAR A  VOLTAR AO SUMÁRIO</a:t>
          </a:r>
          <a:endParaRPr b="0" lang="pt-BR" sz="1050" spc="-1" strike="noStrike">
            <a:latin typeface="Times New Roman"/>
          </a:endParaRPr>
        </a:p>
      </xdr:txBody>
    </xdr:sp>
    <xdr:clientData/>
  </xdr:twoCellAnchor>
  <xdr:twoCellAnchor editAs="oneCell">
    <xdr:from>
      <xdr:col>0</xdr:col>
      <xdr:colOff>0</xdr:colOff>
      <xdr:row>0</xdr:row>
      <xdr:rowOff>0</xdr:rowOff>
    </xdr:from>
    <xdr:to>
      <xdr:col>6</xdr:col>
      <xdr:colOff>676080</xdr:colOff>
      <xdr:row>13</xdr:row>
      <xdr:rowOff>85320</xdr:rowOff>
    </xdr:to>
    <xdr:sp>
      <xdr:nvSpPr>
        <xdr:cNvPr id="53" name="CustomShape 1" hidden="1"/>
        <xdr:cNvSpPr/>
      </xdr:nvSpPr>
      <xdr:spPr>
        <a:xfrm>
          <a:off x="0" y="0"/>
          <a:ext cx="10060560" cy="95245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220320</xdr:colOff>
      <xdr:row>28</xdr:row>
      <xdr:rowOff>720</xdr:rowOff>
    </xdr:from>
    <xdr:to>
      <xdr:col>21</xdr:col>
      <xdr:colOff>169200</xdr:colOff>
      <xdr:row>34</xdr:row>
      <xdr:rowOff>143640</xdr:rowOff>
    </xdr:to>
    <xdr:graphicFrame>
      <xdr:nvGraphicFramePr>
        <xdr:cNvPr id="54" name="Gráfico 1"/>
        <xdr:cNvGraphicFramePr/>
      </xdr:nvGraphicFramePr>
      <xdr:xfrm>
        <a:off x="11196000" y="6972840"/>
        <a:ext cx="6197400" cy="12952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95760</xdr:colOff>
      <xdr:row>11</xdr:row>
      <xdr:rowOff>174240</xdr:rowOff>
    </xdr:from>
    <xdr:to>
      <xdr:col>16</xdr:col>
      <xdr:colOff>126720</xdr:colOff>
      <xdr:row>26</xdr:row>
      <xdr:rowOff>189720</xdr:rowOff>
    </xdr:to>
    <xdr:graphicFrame>
      <xdr:nvGraphicFramePr>
        <xdr:cNvPr id="55" name="Gráfico 3"/>
        <xdr:cNvGraphicFramePr/>
      </xdr:nvGraphicFramePr>
      <xdr:xfrm>
        <a:off x="8572320" y="3326760"/>
        <a:ext cx="5654520" cy="3435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16</xdr:col>
      <xdr:colOff>516600</xdr:colOff>
      <xdr:row>12</xdr:row>
      <xdr:rowOff>29160</xdr:rowOff>
    </xdr:from>
    <xdr:to>
      <xdr:col>27</xdr:col>
      <xdr:colOff>561600</xdr:colOff>
      <xdr:row>29</xdr:row>
      <xdr:rowOff>16920</xdr:rowOff>
    </xdr:to>
    <xdr:graphicFrame>
      <xdr:nvGraphicFramePr>
        <xdr:cNvPr id="56" name="Gráfico 4"/>
        <xdr:cNvGraphicFramePr/>
      </xdr:nvGraphicFramePr>
      <xdr:xfrm>
        <a:off x="14616720" y="3372120"/>
        <a:ext cx="6918120" cy="38170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15</xdr:col>
      <xdr:colOff>371160</xdr:colOff>
      <xdr:row>36</xdr:row>
      <xdr:rowOff>85320</xdr:rowOff>
    </xdr:to>
    <xdr:sp>
      <xdr:nvSpPr>
        <xdr:cNvPr id="57" name="CustomShape 1" hidden="1"/>
        <xdr:cNvSpPr/>
      </xdr:nvSpPr>
      <xdr:spPr>
        <a:xfrm>
          <a:off x="0" y="0"/>
          <a:ext cx="13846320" cy="859104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15</xdr:col>
      <xdr:colOff>371160</xdr:colOff>
      <xdr:row>36</xdr:row>
      <xdr:rowOff>85320</xdr:rowOff>
    </xdr:to>
    <xdr:sp>
      <xdr:nvSpPr>
        <xdr:cNvPr id="58" name="CustomShape 1" hidden="1"/>
        <xdr:cNvSpPr/>
      </xdr:nvSpPr>
      <xdr:spPr>
        <a:xfrm>
          <a:off x="0" y="0"/>
          <a:ext cx="13846320" cy="859104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15</xdr:col>
      <xdr:colOff>371160</xdr:colOff>
      <xdr:row>36</xdr:row>
      <xdr:rowOff>85320</xdr:rowOff>
    </xdr:to>
    <xdr:sp>
      <xdr:nvSpPr>
        <xdr:cNvPr id="59" name="CustomShape 1" hidden="1"/>
        <xdr:cNvSpPr/>
      </xdr:nvSpPr>
      <xdr:spPr>
        <a:xfrm>
          <a:off x="0" y="0"/>
          <a:ext cx="13846320" cy="859104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15</xdr:col>
      <xdr:colOff>371160</xdr:colOff>
      <xdr:row>36</xdr:row>
      <xdr:rowOff>85320</xdr:rowOff>
    </xdr:to>
    <xdr:sp>
      <xdr:nvSpPr>
        <xdr:cNvPr id="60" name="CustomShape 1" hidden="1"/>
        <xdr:cNvSpPr/>
      </xdr:nvSpPr>
      <xdr:spPr>
        <a:xfrm>
          <a:off x="0" y="0"/>
          <a:ext cx="13846320" cy="859104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oneCell">
    <xdr:from>
      <xdr:col>0</xdr:col>
      <xdr:colOff>0</xdr:colOff>
      <xdr:row>0</xdr:row>
      <xdr:rowOff>0</xdr:rowOff>
    </xdr:from>
    <xdr:to>
      <xdr:col>15</xdr:col>
      <xdr:colOff>371160</xdr:colOff>
      <xdr:row>36</xdr:row>
      <xdr:rowOff>85320</xdr:rowOff>
    </xdr:to>
    <xdr:sp>
      <xdr:nvSpPr>
        <xdr:cNvPr id="61" name="CustomShape 1" hidden="1"/>
        <xdr:cNvSpPr/>
      </xdr:nvSpPr>
      <xdr:spPr>
        <a:xfrm>
          <a:off x="0" y="0"/>
          <a:ext cx="13846320" cy="859104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220320</xdr:colOff>
      <xdr:row>29</xdr:row>
      <xdr:rowOff>1800</xdr:rowOff>
    </xdr:from>
    <xdr:to>
      <xdr:col>21</xdr:col>
      <xdr:colOff>169200</xdr:colOff>
      <xdr:row>39</xdr:row>
      <xdr:rowOff>112320</xdr:rowOff>
    </xdr:to>
    <xdr:graphicFrame>
      <xdr:nvGraphicFramePr>
        <xdr:cNvPr id="62" name="Gráfico 1"/>
        <xdr:cNvGraphicFramePr/>
      </xdr:nvGraphicFramePr>
      <xdr:xfrm>
        <a:off x="10258200" y="7554960"/>
        <a:ext cx="6197400" cy="20347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95760</xdr:colOff>
      <xdr:row>11</xdr:row>
      <xdr:rowOff>174240</xdr:rowOff>
    </xdr:from>
    <xdr:to>
      <xdr:col>16</xdr:col>
      <xdr:colOff>126720</xdr:colOff>
      <xdr:row>26</xdr:row>
      <xdr:rowOff>135360</xdr:rowOff>
    </xdr:to>
    <xdr:graphicFrame>
      <xdr:nvGraphicFramePr>
        <xdr:cNvPr id="63" name="Gráfico 3"/>
        <xdr:cNvGraphicFramePr/>
      </xdr:nvGraphicFramePr>
      <xdr:xfrm>
        <a:off x="7634160" y="3641040"/>
        <a:ext cx="5654520" cy="3428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16</xdr:col>
      <xdr:colOff>516600</xdr:colOff>
      <xdr:row>12</xdr:row>
      <xdr:rowOff>29160</xdr:rowOff>
    </xdr:from>
    <xdr:to>
      <xdr:col>27</xdr:col>
      <xdr:colOff>561600</xdr:colOff>
      <xdr:row>28</xdr:row>
      <xdr:rowOff>176400</xdr:rowOff>
    </xdr:to>
    <xdr:graphicFrame>
      <xdr:nvGraphicFramePr>
        <xdr:cNvPr id="64" name="Gráfico 4"/>
        <xdr:cNvGraphicFramePr/>
      </xdr:nvGraphicFramePr>
      <xdr:xfrm>
        <a:off x="13678560" y="3696120"/>
        <a:ext cx="6918480" cy="38239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C:/Users/83147071120/AppData/Local/Temp/Temp1_Atualiza&#231;&#227;o_do_site_do_Ibama_-_Plano_de_A&#231;&#227;o_Nacional_para_Conserva&#231;&#227;o_dos_quel&#244;nios_Amaz&#244;nicos.zip/Volumes/LACAVA/PAN/Matriz%20de%20monitoria%202017.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onitoria Anual - 1"/>
      <sheetName val="Painel de Gestão - 1"/>
      <sheetName val="Monitoria Anual - 2"/>
      <sheetName val="Painel de Gestão - 2"/>
      <sheetName val="Monitoria Anual - 3"/>
      <sheetName val="Painel de Gestão - 3"/>
      <sheetName val="Monitoria Anual - 4"/>
      <sheetName val="Painel de Gestão - 4"/>
      <sheetName val="Monitoria Final"/>
      <sheetName val="Painel de Gestão Final"/>
    </sheetNames>
    <sheetDataSet>
      <sheetData sheetId="0">
        <row r="2">
          <cell r="A2" t="str">
            <v>Plano de Ação Nacional para Conservação dos Quelônios Amazônicos – PAN Quelônios Amazônicos</v>
          </cell>
        </row>
        <row r="4">
          <cell r="B4" t="str">
            <v>Aperfeiçoar as estratégias de conservação para os quelônios amazônicos, especialmente as espécies alvo do PAN, e promover sua recuperação e uso sustentável até 2020.</v>
          </cell>
        </row>
      </sheetData>
      <sheetData sheetId="1"/>
      <sheetData sheetId="2"/>
      <sheetData sheetId="3"/>
      <sheetData sheetId="4"/>
      <sheetData sheetId="5"/>
      <sheetData sheetId="6"/>
      <sheetData sheetId="7"/>
      <sheetData sheetId="8"/>
      <sheetData sheetId="9"/>
    </sheetDataSet>
  </externalBook>
</externalLink>
</file>

<file path=xl/worksheets/_rels/sheet1.xml.rels><?xml version="1.0" encoding="UTF-8"?>
<Relationships xmlns="http://schemas.openxmlformats.org/package/2006/relationships"><Relationship Id="rId1" Type="http://schemas.openxmlformats.org/officeDocument/2006/relationships/hyperlink" Target="http://www.matres.com.br/" TargetMode="External"/><Relationship Id="rId2" Type="http://schemas.openxmlformats.org/officeDocument/2006/relationships/drawing" Target="../drawings/drawing1.x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9.xml"/><Relationship Id="rId3" Type="http://schemas.openxmlformats.org/officeDocument/2006/relationships/vmlDrawing" Target="../drawings/vmlDrawing6.vml"/>
</Relationships>
</file>

<file path=xl/worksheets/_rels/sheet11.xml.rels><?xml version="1.0" encoding="UTF-8"?>
<Relationships xmlns="http://schemas.openxmlformats.org/package/2006/relationships"><Relationship Id="rId1" Type="http://schemas.openxmlformats.org/officeDocument/2006/relationships/drawing" Target="../drawings/drawing10.x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11.xml"/><Relationship Id="rId3" Type="http://schemas.openxmlformats.org/officeDocument/2006/relationships/vmlDrawing" Target="../drawings/vmlDrawing7.v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1.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7.xml"/><Relationship Id="rId3" Type="http://schemas.openxmlformats.org/officeDocument/2006/relationships/vmlDrawing" Target="../drawings/vmlDrawing4.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8.xml"/><Relationship Id="rId3"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Z26"/>
  <sheetViews>
    <sheetView showFormulas="false" showGridLines="true" showRowColHeaders="true" showZeros="true" rightToLeft="false" tabSelected="false" showOutlineSymbols="true" defaultGridColor="true" view="normal" topLeftCell="A2" colorId="64" zoomScale="65" zoomScaleNormal="65" zoomScalePageLayoutView="100" workbookViewId="0">
      <selection pane="topLeft" activeCell="H18" activeCellId="0" sqref="H18"/>
    </sheetView>
  </sheetViews>
  <sheetFormatPr defaultRowHeight="15" zeroHeight="false" outlineLevelRow="0" outlineLevelCol="0"/>
  <cols>
    <col collapsed="false" customWidth="true" hidden="false" outlineLevel="0" max="1025" min="1" style="0" width="8.86"/>
  </cols>
  <sheetData>
    <row r="1" s="1" customFormat="true" ht="53.25" hidden="false" customHeight="true" outlineLevel="0" collapsed="false">
      <c r="B1" s="2"/>
      <c r="C1" s="2" t="s">
        <v>0</v>
      </c>
      <c r="D1" s="2"/>
      <c r="E1" s="2"/>
      <c r="F1" s="2"/>
      <c r="G1" s="2"/>
      <c r="H1" s="2"/>
      <c r="I1" s="2"/>
      <c r="J1" s="2"/>
      <c r="K1" s="2"/>
      <c r="L1" s="2"/>
      <c r="M1" s="2"/>
      <c r="N1" s="2"/>
      <c r="O1" s="2"/>
      <c r="P1" s="2"/>
      <c r="Q1" s="2"/>
      <c r="R1" s="2"/>
      <c r="S1" s="2"/>
      <c r="T1" s="2"/>
      <c r="U1" s="2"/>
      <c r="V1" s="2"/>
      <c r="W1" s="2"/>
      <c r="X1" s="2"/>
      <c r="Y1" s="2"/>
      <c r="Z1" s="2"/>
    </row>
    <row r="2" s="5" customFormat="true" ht="6" hidden="false" customHeight="true" outlineLevel="0" collapsed="false">
      <c r="A2" s="3"/>
      <c r="B2" s="3"/>
      <c r="C2" s="3"/>
      <c r="D2" s="3"/>
      <c r="E2" s="3"/>
      <c r="F2" s="3"/>
      <c r="G2" s="3"/>
      <c r="H2" s="4"/>
      <c r="I2" s="4"/>
      <c r="J2" s="4"/>
      <c r="K2" s="4"/>
      <c r="L2" s="4"/>
      <c r="M2" s="4"/>
      <c r="N2" s="3"/>
      <c r="O2" s="3"/>
      <c r="P2" s="3"/>
    </row>
    <row r="3" customFormat="false" ht="15" hidden="false" customHeight="false" outlineLevel="0" collapsed="false">
      <c r="D3" s="6"/>
      <c r="E3" s="6"/>
      <c r="F3" s="6"/>
      <c r="G3" s="6"/>
      <c r="H3" s="6"/>
      <c r="I3" s="6"/>
      <c r="J3" s="6"/>
      <c r="L3" s="6"/>
      <c r="M3" s="6"/>
      <c r="N3" s="6"/>
      <c r="O3" s="6"/>
      <c r="P3" s="6"/>
    </row>
    <row r="4" customFormat="false" ht="22.5" hidden="false" customHeight="true" outlineLevel="0" collapsed="false">
      <c r="D4" s="6"/>
      <c r="E4" s="6"/>
      <c r="F4" s="6"/>
      <c r="G4" s="6"/>
      <c r="H4" s="6"/>
      <c r="I4" s="6"/>
      <c r="J4" s="6"/>
      <c r="L4" s="6"/>
      <c r="M4" s="6"/>
      <c r="N4" s="6"/>
      <c r="O4" s="6"/>
      <c r="P4" s="6"/>
    </row>
    <row r="5" customFormat="false" ht="18.75" hidden="false" customHeight="false" outlineLevel="0" collapsed="false">
      <c r="A5" s="7" t="s">
        <v>1</v>
      </c>
      <c r="B5" s="7"/>
      <c r="C5" s="7"/>
      <c r="D5" s="6"/>
      <c r="E5" s="6"/>
      <c r="F5" s="6"/>
      <c r="G5" s="6"/>
      <c r="H5" s="6"/>
      <c r="I5" s="6"/>
      <c r="J5" s="6"/>
      <c r="L5" s="6"/>
      <c r="M5" s="6"/>
      <c r="N5" s="6"/>
      <c r="O5" s="6"/>
      <c r="P5" s="6"/>
    </row>
    <row r="6" customFormat="false" ht="15" hidden="false" customHeight="false" outlineLevel="0" collapsed="false">
      <c r="A6" s="6"/>
      <c r="B6" s="6"/>
      <c r="C6" s="6"/>
      <c r="D6" s="6"/>
      <c r="E6" s="6"/>
      <c r="F6" s="6"/>
      <c r="G6" s="6"/>
      <c r="H6" s="6"/>
      <c r="I6" s="6"/>
      <c r="J6" s="6"/>
      <c r="L6" s="6"/>
      <c r="M6" s="6"/>
      <c r="N6" s="6"/>
      <c r="O6" s="6"/>
      <c r="P6" s="6"/>
    </row>
    <row r="7" customFormat="false" ht="15" hidden="false" customHeight="false" outlineLevel="0" collapsed="false">
      <c r="A7" s="6"/>
      <c r="B7" s="6"/>
      <c r="C7" s="6"/>
      <c r="D7" s="6"/>
      <c r="E7" s="6"/>
      <c r="F7" s="6"/>
      <c r="G7" s="6"/>
      <c r="H7" s="6"/>
      <c r="I7" s="6"/>
      <c r="J7" s="6"/>
      <c r="L7" s="6"/>
      <c r="M7" s="6"/>
      <c r="N7" s="6"/>
      <c r="O7" s="6"/>
      <c r="P7" s="6"/>
    </row>
    <row r="8" customFormat="false" ht="15" hidden="false" customHeight="false" outlineLevel="0" collapsed="false">
      <c r="A8" s="6"/>
      <c r="B8" s="6"/>
      <c r="C8" s="6"/>
      <c r="D8" s="6"/>
      <c r="E8" s="6"/>
      <c r="F8" s="6"/>
      <c r="G8" s="6"/>
      <c r="H8" s="6"/>
      <c r="I8" s="6"/>
      <c r="J8" s="6"/>
      <c r="L8" s="6"/>
      <c r="M8" s="6"/>
      <c r="N8" s="6"/>
      <c r="O8" s="6"/>
      <c r="P8" s="6"/>
    </row>
    <row r="9" customFormat="false" ht="15" hidden="false" customHeight="false" outlineLevel="0" collapsed="false">
      <c r="A9" s="6"/>
      <c r="B9" s="6"/>
      <c r="C9" s="6"/>
      <c r="D9" s="6"/>
      <c r="E9" s="6"/>
      <c r="F9" s="6"/>
      <c r="G9" s="6"/>
      <c r="H9" s="6"/>
      <c r="I9" s="6"/>
      <c r="J9" s="6"/>
      <c r="L9" s="6"/>
      <c r="M9" s="6"/>
      <c r="N9" s="6"/>
      <c r="O9" s="6"/>
      <c r="P9" s="6"/>
    </row>
    <row r="10" customFormat="false" ht="15" hidden="false" customHeight="false" outlineLevel="0" collapsed="false">
      <c r="A10" s="6"/>
      <c r="B10" s="6"/>
      <c r="C10" s="6"/>
      <c r="D10" s="6"/>
      <c r="E10" s="6"/>
      <c r="F10" s="6"/>
      <c r="G10" s="6"/>
      <c r="H10" s="6"/>
      <c r="I10" s="6"/>
      <c r="J10" s="6"/>
      <c r="L10" s="6"/>
      <c r="M10" s="6"/>
      <c r="N10" s="6"/>
      <c r="O10" s="6"/>
      <c r="P10" s="6"/>
    </row>
    <row r="11" customFormat="false" ht="15" hidden="false" customHeight="false" outlineLevel="0" collapsed="false">
      <c r="A11" s="6"/>
      <c r="B11" s="6"/>
      <c r="C11" s="6"/>
      <c r="D11" s="6"/>
      <c r="E11" s="6"/>
      <c r="F11" s="6"/>
      <c r="G11" s="6"/>
      <c r="H11" s="6"/>
      <c r="I11" s="6"/>
      <c r="J11" s="6"/>
      <c r="L11" s="6"/>
      <c r="M11" s="6"/>
      <c r="N11" s="6"/>
      <c r="O11" s="6"/>
      <c r="P11" s="6"/>
    </row>
    <row r="12" customFormat="false" ht="15" hidden="false" customHeight="false" outlineLevel="0" collapsed="false">
      <c r="A12" s="6"/>
      <c r="B12" s="6"/>
      <c r="C12" s="6"/>
      <c r="D12" s="6"/>
      <c r="E12" s="6"/>
      <c r="F12" s="6"/>
      <c r="G12" s="6"/>
      <c r="H12" s="6"/>
      <c r="I12" s="6"/>
      <c r="J12" s="6"/>
      <c r="L12" s="6"/>
      <c r="M12" s="6"/>
      <c r="N12" s="6"/>
      <c r="O12" s="6"/>
      <c r="P12" s="6"/>
    </row>
    <row r="13" customFormat="false" ht="15" hidden="false" customHeight="false" outlineLevel="0" collapsed="false">
      <c r="A13" s="6"/>
      <c r="B13" s="6"/>
      <c r="C13" s="6"/>
      <c r="D13" s="6"/>
      <c r="E13" s="6"/>
      <c r="F13" s="6"/>
      <c r="G13" s="6"/>
      <c r="H13" s="6"/>
      <c r="I13" s="6"/>
      <c r="J13" s="6"/>
      <c r="L13" s="6"/>
      <c r="M13" s="6"/>
      <c r="N13" s="6"/>
      <c r="O13" s="6"/>
      <c r="P13" s="6"/>
    </row>
    <row r="14" customFormat="false" ht="15" hidden="false" customHeight="false" outlineLevel="0" collapsed="false">
      <c r="A14" s="6"/>
      <c r="B14" s="6"/>
      <c r="C14" s="6"/>
      <c r="D14" s="6"/>
      <c r="E14" s="6"/>
      <c r="F14" s="6"/>
      <c r="G14" s="6"/>
      <c r="H14" s="6"/>
      <c r="I14" s="6"/>
      <c r="J14" s="6"/>
      <c r="L14" s="6"/>
      <c r="M14" s="6"/>
      <c r="N14" s="6"/>
      <c r="O14" s="6"/>
      <c r="P14" s="6"/>
    </row>
    <row r="15" customFormat="false" ht="15" hidden="false" customHeight="false" outlineLevel="0" collapsed="false">
      <c r="A15" s="6"/>
      <c r="B15" s="6"/>
      <c r="C15" s="6"/>
      <c r="D15" s="6"/>
      <c r="E15" s="6"/>
      <c r="F15" s="6"/>
      <c r="G15" s="6"/>
      <c r="H15" s="6"/>
      <c r="I15" s="6"/>
      <c r="J15" s="6"/>
      <c r="L15" s="6"/>
      <c r="M15" s="6"/>
      <c r="N15" s="6"/>
      <c r="O15" s="6"/>
      <c r="P15" s="6"/>
    </row>
    <row r="16" customFormat="false" ht="15" hidden="false" customHeight="false" outlineLevel="0" collapsed="false">
      <c r="A16" s="6"/>
      <c r="B16" s="6"/>
      <c r="C16" s="6"/>
      <c r="D16" s="6"/>
      <c r="E16" s="6"/>
      <c r="F16" s="6"/>
      <c r="G16" s="6"/>
      <c r="H16" s="6"/>
      <c r="I16" s="6"/>
      <c r="J16" s="6"/>
      <c r="L16" s="6"/>
      <c r="M16" s="6"/>
      <c r="N16" s="6"/>
      <c r="O16" s="6"/>
      <c r="P16" s="6"/>
    </row>
    <row r="17" customFormat="false" ht="15" hidden="false" customHeight="false" outlineLevel="0" collapsed="false">
      <c r="A17" s="6"/>
      <c r="B17" s="6"/>
      <c r="C17" s="6"/>
      <c r="D17" s="6"/>
      <c r="E17" s="6"/>
      <c r="F17" s="6"/>
      <c r="G17" s="6"/>
      <c r="H17" s="6"/>
      <c r="I17" s="6"/>
      <c r="J17" s="6"/>
      <c r="L17" s="6"/>
      <c r="M17" s="6"/>
      <c r="N17" s="6"/>
      <c r="O17" s="6"/>
      <c r="P17" s="6"/>
    </row>
    <row r="18" customFormat="false" ht="15" hidden="false" customHeight="false" outlineLevel="0" collapsed="false">
      <c r="A18" s="6"/>
      <c r="B18" s="6"/>
      <c r="C18" s="6"/>
      <c r="D18" s="6"/>
      <c r="E18" s="6"/>
      <c r="F18" s="6"/>
      <c r="G18" s="6"/>
      <c r="H18" s="6"/>
      <c r="I18" s="6"/>
      <c r="J18" s="6"/>
      <c r="L18" s="6"/>
      <c r="M18" s="6"/>
      <c r="N18" s="6"/>
      <c r="O18" s="6"/>
      <c r="P18" s="6"/>
    </row>
    <row r="19" customFormat="false" ht="15" hidden="false" customHeight="false" outlineLevel="0" collapsed="false">
      <c r="A19" s="6"/>
      <c r="B19" s="6"/>
      <c r="C19" s="6"/>
      <c r="D19" s="6"/>
      <c r="E19" s="6"/>
      <c r="F19" s="6"/>
      <c r="G19" s="6"/>
      <c r="H19" s="6"/>
      <c r="I19" s="6"/>
      <c r="J19" s="6"/>
      <c r="L19" s="6"/>
      <c r="M19" s="6"/>
      <c r="N19" s="6"/>
      <c r="O19" s="6"/>
      <c r="P19" s="6"/>
    </row>
    <row r="20" customFormat="false" ht="15" hidden="false" customHeight="false" outlineLevel="0" collapsed="false">
      <c r="A20" s="6"/>
      <c r="B20" s="6"/>
      <c r="C20" s="6"/>
      <c r="D20" s="6"/>
      <c r="E20" s="6"/>
      <c r="F20" s="6"/>
      <c r="G20" s="6"/>
      <c r="H20" s="6"/>
      <c r="I20" s="6"/>
      <c r="J20" s="6"/>
      <c r="L20" s="6"/>
      <c r="M20" s="6"/>
      <c r="N20" s="6"/>
      <c r="O20" s="6"/>
      <c r="P20" s="6"/>
    </row>
    <row r="21" customFormat="false" ht="15" hidden="false" customHeight="false" outlineLevel="0" collapsed="false">
      <c r="A21" s="6"/>
      <c r="B21" s="6"/>
      <c r="C21" s="6"/>
      <c r="D21" s="6"/>
      <c r="E21" s="6"/>
      <c r="F21" s="6"/>
      <c r="G21" s="6"/>
      <c r="H21" s="6"/>
      <c r="I21" s="6"/>
      <c r="J21" s="6"/>
      <c r="L21" s="6"/>
      <c r="M21" s="6"/>
      <c r="N21" s="6"/>
      <c r="O21" s="6"/>
      <c r="P21" s="6"/>
    </row>
    <row r="22" customFormat="false" ht="15" hidden="false" customHeight="false" outlineLevel="0" collapsed="false">
      <c r="A22" s="6"/>
      <c r="B22" s="6"/>
      <c r="C22" s="6"/>
      <c r="D22" s="6"/>
      <c r="E22" s="6"/>
      <c r="F22" s="6"/>
      <c r="G22" s="6"/>
      <c r="H22" s="6"/>
      <c r="I22" s="6"/>
      <c r="J22" s="6"/>
      <c r="L22" s="6"/>
      <c r="M22" s="6"/>
      <c r="N22" s="6"/>
      <c r="O22" s="6"/>
      <c r="P22" s="6"/>
    </row>
    <row r="23" customFormat="false" ht="15" hidden="false" customHeight="false" outlineLevel="0" collapsed="false">
      <c r="A23" s="6"/>
      <c r="B23" s="6"/>
      <c r="C23" s="6"/>
      <c r="D23" s="6"/>
      <c r="E23" s="6"/>
      <c r="F23" s="6"/>
      <c r="G23" s="6"/>
      <c r="H23" s="6"/>
      <c r="I23" s="6"/>
      <c r="J23" s="6"/>
      <c r="L23" s="6"/>
      <c r="M23" s="6"/>
      <c r="N23" s="6"/>
      <c r="O23" s="6"/>
      <c r="P23" s="6"/>
    </row>
    <row r="24" customFormat="false" ht="15" hidden="false" customHeight="false" outlineLevel="0" collapsed="false">
      <c r="A24" s="6"/>
      <c r="B24" s="6"/>
      <c r="C24" s="6"/>
      <c r="D24" s="6"/>
      <c r="E24" s="6"/>
      <c r="F24" s="6"/>
      <c r="G24" s="6"/>
      <c r="H24" s="6"/>
      <c r="I24" s="6"/>
      <c r="J24" s="6"/>
      <c r="L24" s="6"/>
      <c r="M24" s="6"/>
      <c r="N24" s="6"/>
      <c r="O24" s="6"/>
      <c r="P24" s="6"/>
    </row>
    <row r="25" customFormat="false" ht="15" hidden="false" customHeight="false" outlineLevel="0" collapsed="false">
      <c r="A25" s="6"/>
      <c r="B25" s="6"/>
      <c r="C25" s="6"/>
      <c r="D25" s="6"/>
      <c r="E25" s="6"/>
      <c r="F25" s="6"/>
      <c r="G25" s="6"/>
      <c r="H25" s="6"/>
      <c r="I25" s="6"/>
      <c r="J25" s="6"/>
      <c r="L25" s="6"/>
      <c r="M25" s="6"/>
      <c r="N25" s="6"/>
      <c r="O25" s="6"/>
      <c r="P25" s="6"/>
    </row>
    <row r="26" customFormat="false" ht="15" hidden="false" customHeight="false" outlineLevel="0" collapsed="false">
      <c r="A26" s="6"/>
      <c r="B26" s="6"/>
      <c r="C26" s="6"/>
      <c r="D26" s="6"/>
      <c r="E26" s="6"/>
      <c r="F26" s="6"/>
      <c r="G26" s="6"/>
      <c r="H26" s="6"/>
      <c r="I26" s="6"/>
      <c r="J26" s="6"/>
      <c r="K26" s="8"/>
      <c r="L26" s="6"/>
      <c r="M26" s="6"/>
      <c r="N26" s="6"/>
      <c r="O26" s="6"/>
      <c r="P26" s="6"/>
      <c r="R26" s="8" t="s">
        <v>2</v>
      </c>
    </row>
  </sheetData>
  <hyperlinks>
    <hyperlink ref="R26" r:id="rId1" display="www.matres.com.br"/>
  </hyperlinks>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worksheet>
</file>

<file path=xl/worksheets/sheet10.xml><?xml version="1.0" encoding="utf-8"?>
<worksheet xmlns="http://schemas.openxmlformats.org/spreadsheetml/2006/main" xmlns:r="http://schemas.openxmlformats.org/officeDocument/2006/relationships">
  <sheetPr filterMode="false">
    <pageSetUpPr fitToPage="true"/>
  </sheetPr>
  <dimension ref="A1:X41"/>
  <sheetViews>
    <sheetView showFormulas="false" showGridLines="false" showRowColHeaders="true" showZeros="true" rightToLeft="false" tabSelected="false" showOutlineSymbols="true" defaultGridColor="true" view="normal" topLeftCell="A19" colorId="64" zoomScale="110" zoomScaleNormal="110" zoomScalePageLayoutView="100" workbookViewId="0">
      <selection pane="topLeft" activeCell="G21" activeCellId="0" sqref="G21"/>
    </sheetView>
  </sheetViews>
  <sheetFormatPr defaultRowHeight="15" zeroHeight="false" outlineLevelRow="0" outlineLevelCol="0"/>
  <cols>
    <col collapsed="false" customWidth="true" hidden="false" outlineLevel="0" max="2" min="1" style="241" width="8.86"/>
    <col collapsed="false" customWidth="true" hidden="false" outlineLevel="0" max="3" min="3" style="241" width="47.14"/>
    <col collapsed="false" customWidth="true" hidden="false" outlineLevel="0" max="4" min="4" style="241" width="12.14"/>
    <col collapsed="false" customWidth="true" hidden="false" outlineLevel="0" max="5" min="5" style="241" width="8.86"/>
    <col collapsed="false" customWidth="true" hidden="false" outlineLevel="0" max="6" min="6" style="241" width="12.14"/>
    <col collapsed="false" customWidth="true" hidden="false" outlineLevel="0" max="1025" min="7" style="241" width="8.86"/>
  </cols>
  <sheetData>
    <row r="1" customFormat="false" ht="15" hidden="false" customHeight="false" outlineLevel="0" collapsed="false">
      <c r="A1" s="348"/>
      <c r="B1" s="349" t="s">
        <v>573</v>
      </c>
      <c r="C1" s="349"/>
      <c r="D1" s="349"/>
      <c r="E1" s="349"/>
      <c r="F1" s="349"/>
      <c r="G1" s="349"/>
      <c r="H1" s="349"/>
      <c r="I1" s="349"/>
      <c r="J1" s="349"/>
      <c r="K1" s="349"/>
      <c r="L1" s="349"/>
      <c r="M1" s="349"/>
      <c r="N1" s="349"/>
      <c r="O1" s="349"/>
      <c r="P1" s="349"/>
      <c r="Q1" s="349"/>
      <c r="R1" s="349"/>
      <c r="S1" s="349"/>
      <c r="T1" s="349"/>
      <c r="U1" s="349"/>
      <c r="V1" s="349"/>
      <c r="W1" s="349"/>
      <c r="X1" s="348"/>
    </row>
    <row r="2" s="351" customFormat="true" ht="21" hidden="false" customHeight="true" outlineLevel="0" collapsed="false">
      <c r="A2" s="350"/>
      <c r="B2" s="349"/>
      <c r="C2" s="349"/>
      <c r="D2" s="349"/>
      <c r="E2" s="349"/>
      <c r="F2" s="349"/>
      <c r="G2" s="349"/>
      <c r="H2" s="349"/>
      <c r="I2" s="349"/>
      <c r="J2" s="349"/>
      <c r="K2" s="349"/>
      <c r="L2" s="349"/>
      <c r="M2" s="349"/>
      <c r="N2" s="349"/>
      <c r="O2" s="349"/>
      <c r="P2" s="349"/>
      <c r="Q2" s="349"/>
      <c r="R2" s="349"/>
      <c r="S2" s="349"/>
      <c r="T2" s="349"/>
      <c r="U2" s="349"/>
      <c r="V2" s="349"/>
      <c r="W2" s="349"/>
      <c r="X2" s="350"/>
    </row>
    <row r="3" s="354" customFormat="true" ht="33.75" hidden="false" customHeight="true" outlineLevel="0" collapsed="false">
      <c r="A3" s="352"/>
      <c r="B3" s="353" t="str">
        <f aca="false">'[1]Monitoria Anual - 1'!A2</f>
        <v>Plano de Ação Nacional para Conservação dos Quelônios Amazônicos – PAN Quelônios Amazônicos</v>
      </c>
      <c r="C3" s="353"/>
      <c r="D3" s="353"/>
      <c r="E3" s="353"/>
      <c r="F3" s="353"/>
      <c r="G3" s="353"/>
      <c r="H3" s="353"/>
      <c r="I3" s="353"/>
      <c r="J3" s="353"/>
      <c r="K3" s="353"/>
      <c r="L3" s="353"/>
      <c r="M3" s="353"/>
      <c r="N3" s="353"/>
      <c r="O3" s="353"/>
      <c r="P3" s="353"/>
      <c r="Q3" s="353"/>
      <c r="R3" s="353"/>
      <c r="S3" s="353"/>
      <c r="T3" s="353"/>
      <c r="U3" s="353"/>
      <c r="V3" s="353"/>
      <c r="W3" s="353"/>
      <c r="X3" s="352"/>
    </row>
    <row r="4" customFormat="false" ht="15" hidden="false" customHeight="false" outlineLevel="0" collapsed="false">
      <c r="A4" s="348"/>
      <c r="J4" s="237"/>
      <c r="K4" s="237"/>
      <c r="L4" s="237"/>
      <c r="M4" s="237"/>
      <c r="N4" s="237"/>
      <c r="O4" s="237"/>
      <c r="X4" s="348"/>
    </row>
    <row r="5" s="254" customFormat="true" ht="69.75" hidden="false" customHeight="true" outlineLevel="0" collapsed="false">
      <c r="A5" s="240"/>
      <c r="B5" s="355" t="s">
        <v>6</v>
      </c>
      <c r="C5" s="355"/>
      <c r="D5" s="356" t="str">
        <f aca="false">'[1]Monitoria Anual - 1'!B4</f>
        <v>Aperfeiçoar as estratégias de conservação para os quelônios amazônicos, especialmente as espécies alvo do PAN, e promover sua recuperação e uso sustentável até 2020.</v>
      </c>
      <c r="E5" s="356"/>
      <c r="F5" s="356"/>
      <c r="G5" s="356"/>
      <c r="H5" s="356"/>
      <c r="I5" s="356"/>
      <c r="J5" s="356"/>
      <c r="K5" s="356"/>
      <c r="L5" s="356"/>
      <c r="M5" s="356"/>
      <c r="N5" s="249"/>
      <c r="O5" s="249"/>
      <c r="P5" s="249"/>
      <c r="Q5" s="249"/>
      <c r="R5" s="249"/>
      <c r="X5" s="240"/>
    </row>
    <row r="6" customFormat="false" ht="15" hidden="false" customHeight="false" outlineLevel="0" collapsed="false">
      <c r="A6" s="348"/>
      <c r="J6" s="237"/>
      <c r="K6" s="237"/>
      <c r="L6" s="237"/>
      <c r="M6" s="237"/>
      <c r="N6" s="237"/>
      <c r="O6" s="237"/>
      <c r="X6" s="348"/>
    </row>
    <row r="7" customFormat="false" ht="26.25" hidden="false" customHeight="true" outlineLevel="0" collapsed="false">
      <c r="A7" s="348"/>
      <c r="B7" s="355" t="s">
        <v>577</v>
      </c>
      <c r="C7" s="355"/>
      <c r="D7" s="617" t="n">
        <f aca="false">'Monitoria Anual 4'!F7</f>
        <v>43627</v>
      </c>
      <c r="E7" s="617"/>
      <c r="F7" s="617"/>
      <c r="G7" s="617"/>
      <c r="H7" s="244"/>
      <c r="I7" s="358"/>
      <c r="J7" s="237"/>
      <c r="K7" s="237"/>
      <c r="L7" s="237"/>
      <c r="M7" s="237"/>
      <c r="N7" s="237"/>
      <c r="O7" s="237"/>
      <c r="X7" s="348"/>
    </row>
    <row r="8" customFormat="false" ht="15" hidden="false" customHeight="false" outlineLevel="0" collapsed="false">
      <c r="A8" s="348"/>
      <c r="X8" s="348"/>
    </row>
    <row r="9" customFormat="false" ht="31.5" hidden="false" customHeight="true" outlineLevel="0" collapsed="false">
      <c r="A9" s="348"/>
      <c r="B9" s="349" t="s">
        <v>341</v>
      </c>
      <c r="C9" s="349"/>
      <c r="D9" s="349"/>
      <c r="E9" s="349"/>
      <c r="F9" s="349"/>
      <c r="G9" s="349"/>
      <c r="H9" s="349"/>
      <c r="I9" s="349"/>
      <c r="J9" s="349"/>
      <c r="K9" s="349"/>
      <c r="L9" s="349"/>
      <c r="M9" s="349"/>
      <c r="N9" s="349"/>
      <c r="O9" s="349"/>
      <c r="P9" s="349"/>
      <c r="Q9" s="349"/>
      <c r="R9" s="349"/>
      <c r="S9" s="349"/>
      <c r="T9" s="349"/>
      <c r="U9" s="349"/>
      <c r="V9" s="349"/>
      <c r="W9" s="349"/>
      <c r="X9" s="348"/>
    </row>
    <row r="10" customFormat="false" ht="15" hidden="false" customHeight="false" outlineLevel="0" collapsed="false">
      <c r="A10" s="348"/>
      <c r="G10" s="359"/>
      <c r="H10" s="359"/>
      <c r="I10" s="359"/>
      <c r="X10" s="348"/>
    </row>
    <row r="11" customFormat="false" ht="15.75" hidden="false" customHeight="false" outlineLevel="0" collapsed="false">
      <c r="A11" s="348"/>
      <c r="B11" s="357" t="s">
        <v>859</v>
      </c>
      <c r="C11" s="357"/>
      <c r="D11" s="360"/>
      <c r="E11" s="360"/>
      <c r="F11" s="360"/>
      <c r="G11" s="360"/>
      <c r="H11" s="360"/>
      <c r="I11" s="360"/>
      <c r="J11" s="360"/>
      <c r="K11" s="360"/>
      <c r="L11" s="360"/>
      <c r="M11" s="360"/>
      <c r="N11" s="360"/>
      <c r="O11" s="360"/>
      <c r="P11" s="360"/>
      <c r="Q11" s="360"/>
      <c r="R11" s="360"/>
      <c r="S11" s="360"/>
      <c r="T11" s="360"/>
      <c r="U11" s="360"/>
      <c r="V11" s="360"/>
      <c r="W11" s="360"/>
      <c r="X11" s="348"/>
    </row>
    <row r="12" customFormat="false" ht="15.75" hidden="false" customHeight="false" outlineLevel="0" collapsed="false">
      <c r="A12" s="348"/>
      <c r="E12" s="354"/>
      <c r="F12" s="361"/>
      <c r="G12" s="361"/>
      <c r="H12" s="361"/>
      <c r="X12" s="348"/>
    </row>
    <row r="13" customFormat="false" ht="33.75" hidden="false" customHeight="true" outlineLevel="0" collapsed="false">
      <c r="A13" s="348"/>
      <c r="C13" s="362" t="s">
        <v>860</v>
      </c>
      <c r="D13" s="362"/>
      <c r="E13" s="362"/>
      <c r="F13" s="362"/>
      <c r="G13" s="362"/>
      <c r="H13" s="363"/>
      <c r="X13" s="348"/>
    </row>
    <row r="14" s="254" customFormat="true" ht="34.5" hidden="false" customHeight="true" outlineLevel="0" collapsed="false">
      <c r="A14" s="240"/>
      <c r="C14" s="364" t="s">
        <v>861</v>
      </c>
      <c r="D14" s="365" t="s">
        <v>347</v>
      </c>
      <c r="E14" s="366" t="s">
        <v>348</v>
      </c>
      <c r="F14" s="365" t="s">
        <v>349</v>
      </c>
      <c r="G14" s="367" t="s">
        <v>348</v>
      </c>
      <c r="H14" s="368"/>
      <c r="X14" s="240"/>
    </row>
    <row r="15" customFormat="false" ht="15.75" hidden="false" customHeight="false" outlineLevel="0" collapsed="false">
      <c r="A15" s="348"/>
      <c r="C15" s="369" t="s">
        <v>862</v>
      </c>
      <c r="D15" s="370"/>
      <c r="E15" s="371"/>
      <c r="F15" s="376" t="n">
        <f aca="false">COUNTA('Monitoria Anual 4'!$U$12:$U$45)</f>
        <v>1</v>
      </c>
      <c r="G15" s="373" t="n">
        <f aca="false">F15/$F$22</f>
        <v>0.0285714285714286</v>
      </c>
      <c r="H15" s="374"/>
      <c r="X15" s="348"/>
    </row>
    <row r="16" customFormat="false" ht="15.75" hidden="false" customHeight="false" outlineLevel="0" collapsed="false">
      <c r="A16" s="348"/>
      <c r="C16" s="375" t="s">
        <v>863</v>
      </c>
      <c r="D16" s="376" t="n">
        <f aca="false">COUNTA('Monitoria Anual 4'!$P$12:$P$45)</f>
        <v>0</v>
      </c>
      <c r="E16" s="377" t="n">
        <f aca="false">D16/$D$22</f>
        <v>0</v>
      </c>
      <c r="F16" s="378" t="n">
        <f aca="false">D16</f>
        <v>0</v>
      </c>
      <c r="G16" s="377" t="n">
        <f aca="false">F16/$F$22</f>
        <v>0</v>
      </c>
      <c r="H16" s="374"/>
      <c r="X16" s="348"/>
    </row>
    <row r="17" customFormat="false" ht="15.75" hidden="false" customHeight="false" outlineLevel="0" collapsed="false">
      <c r="A17" s="348"/>
      <c r="C17" s="379" t="s">
        <v>864</v>
      </c>
      <c r="D17" s="376" t="n">
        <f aca="false">COUNTA('Monitoria Anual 4'!$Q$12:$Q$45)</f>
        <v>1</v>
      </c>
      <c r="E17" s="377" t="n">
        <f aca="false">D17/$D$22</f>
        <v>0.0303030303030303</v>
      </c>
      <c r="F17" s="378" t="n">
        <f aca="false">D17</f>
        <v>1</v>
      </c>
      <c r="G17" s="377" t="n">
        <f aca="false">F17/$F$22</f>
        <v>0.0285714285714286</v>
      </c>
      <c r="H17" s="374"/>
      <c r="X17" s="348"/>
    </row>
    <row r="18" customFormat="false" ht="15.75" hidden="false" customHeight="false" outlineLevel="0" collapsed="false">
      <c r="A18" s="348"/>
      <c r="C18" s="380" t="s">
        <v>865</v>
      </c>
      <c r="D18" s="376" t="n">
        <f aca="false">COUNTA('Monitoria Anual 4'!$R$12:$R$45)</f>
        <v>8</v>
      </c>
      <c r="E18" s="377" t="n">
        <f aca="false">D18/$D$22</f>
        <v>0.242424242424242</v>
      </c>
      <c r="F18" s="378" t="n">
        <f aca="false">D18</f>
        <v>8</v>
      </c>
      <c r="G18" s="377" t="n">
        <f aca="false">F18/$F$22</f>
        <v>0.228571428571429</v>
      </c>
      <c r="H18" s="374"/>
      <c r="X18" s="348"/>
    </row>
    <row r="19" customFormat="false" ht="15.75" hidden="false" customHeight="false" outlineLevel="0" collapsed="false">
      <c r="A19" s="348"/>
      <c r="C19" s="381" t="s">
        <v>866</v>
      </c>
      <c r="D19" s="376" t="n">
        <f aca="false">COUNTA('Monitoria Anual 4'!$S$12:$S$45)</f>
        <v>15</v>
      </c>
      <c r="E19" s="377" t="n">
        <f aca="false">D19/$D$22</f>
        <v>0.454545454545455</v>
      </c>
      <c r="F19" s="378" t="n">
        <f aca="false">D19</f>
        <v>15</v>
      </c>
      <c r="G19" s="377" t="n">
        <f aca="false">F19/$F$22</f>
        <v>0.428571428571429</v>
      </c>
      <c r="H19" s="374"/>
      <c r="X19" s="348"/>
    </row>
    <row r="20" customFormat="false" ht="15.75" hidden="false" customHeight="false" outlineLevel="0" collapsed="false">
      <c r="A20" s="348"/>
      <c r="C20" s="382" t="s">
        <v>355</v>
      </c>
      <c r="D20" s="376" t="n">
        <f aca="false">COUNTA('Monitoria Anual 4'!$T$12:$T$45)</f>
        <v>9</v>
      </c>
      <c r="E20" s="377" t="n">
        <f aca="false">D20/$D$22</f>
        <v>0.272727272727273</v>
      </c>
      <c r="F20" s="378" t="n">
        <f aca="false">D20</f>
        <v>9</v>
      </c>
      <c r="G20" s="377" t="n">
        <f aca="false">F20/$F$22</f>
        <v>0.257142857142857</v>
      </c>
      <c r="H20" s="374"/>
      <c r="X20" s="348"/>
    </row>
    <row r="21" customFormat="false" ht="16.5" hidden="false" customHeight="false" outlineLevel="0" collapsed="false">
      <c r="A21" s="348"/>
      <c r="C21" s="383" t="s">
        <v>867</v>
      </c>
      <c r="D21" s="384"/>
      <c r="E21" s="385"/>
      <c r="F21" s="378" t="n">
        <v>2</v>
      </c>
      <c r="G21" s="387" t="n">
        <f aca="false">F21/$F$22</f>
        <v>0.0571428571428571</v>
      </c>
      <c r="H21" s="374"/>
      <c r="X21" s="348"/>
    </row>
    <row r="22" customFormat="false" ht="16.5" hidden="false" customHeight="false" outlineLevel="0" collapsed="false">
      <c r="A22" s="348"/>
      <c r="C22" s="388" t="s">
        <v>357</v>
      </c>
      <c r="D22" s="389" t="n">
        <f aca="false">SUM(D16:D20)</f>
        <v>33</v>
      </c>
      <c r="E22" s="390" t="n">
        <f aca="false">SUM(E15:E21)</f>
        <v>1</v>
      </c>
      <c r="F22" s="391" t="n">
        <f aca="false">SUM(F16:F21)</f>
        <v>35</v>
      </c>
      <c r="G22" s="390" t="n">
        <f aca="false">SUM(G16:G21)</f>
        <v>1</v>
      </c>
      <c r="H22" s="374"/>
      <c r="X22" s="348"/>
    </row>
    <row r="23" customFormat="false" ht="15.75" hidden="false" customHeight="false" outlineLevel="0" collapsed="false">
      <c r="A23" s="348"/>
      <c r="C23" s="392" t="s">
        <v>358</v>
      </c>
      <c r="D23" s="393" t="n">
        <f aca="false">COUNTIF('Monitoria Anual 4'!U12:U45,"Agrupada")</f>
        <v>0</v>
      </c>
      <c r="E23" s="393"/>
      <c r="F23" s="393"/>
      <c r="G23" s="393"/>
      <c r="H23" s="394"/>
      <c r="X23" s="348"/>
    </row>
    <row r="24" customFormat="false" ht="15.75" hidden="false" customHeight="false" outlineLevel="0" collapsed="false">
      <c r="A24" s="348"/>
      <c r="C24" s="395" t="s">
        <v>359</v>
      </c>
      <c r="D24" s="393" t="n">
        <f aca="false">COUNTIF('Monitoria Anual 4'!U12:U45,"Excluída")</f>
        <v>1</v>
      </c>
      <c r="E24" s="393"/>
      <c r="F24" s="393"/>
      <c r="G24" s="393"/>
      <c r="H24" s="354"/>
      <c r="X24" s="348"/>
    </row>
    <row r="25" customFormat="false" ht="15" hidden="false" customHeight="false" outlineLevel="0" collapsed="false">
      <c r="A25" s="348"/>
      <c r="H25" s="354"/>
      <c r="X25" s="348"/>
    </row>
    <row r="26" customFormat="false" ht="15" hidden="false" customHeight="false" outlineLevel="0" collapsed="false">
      <c r="A26" s="348"/>
      <c r="H26" s="354"/>
      <c r="X26" s="348"/>
    </row>
    <row r="27" customFormat="false" ht="15.75" hidden="false" customHeight="false" outlineLevel="0" collapsed="false">
      <c r="A27" s="348"/>
      <c r="B27" s="357" t="s">
        <v>360</v>
      </c>
      <c r="C27" s="357"/>
      <c r="D27" s="396"/>
      <c r="E27" s="396"/>
      <c r="F27" s="396"/>
      <c r="G27" s="396"/>
      <c r="X27" s="348"/>
    </row>
    <row r="28" customFormat="false" ht="16.5" hidden="false" customHeight="false" outlineLevel="0" collapsed="false">
      <c r="A28" s="348"/>
      <c r="B28" s="360"/>
      <c r="C28" s="397"/>
      <c r="D28" s="397"/>
      <c r="E28" s="397"/>
      <c r="F28" s="397"/>
      <c r="G28" s="397"/>
      <c r="H28" s="396"/>
      <c r="I28" s="396"/>
      <c r="J28" s="396"/>
      <c r="K28" s="396"/>
      <c r="L28" s="396"/>
      <c r="M28" s="396"/>
      <c r="N28" s="396"/>
      <c r="O28" s="396"/>
      <c r="P28" s="396"/>
      <c r="Q28" s="396"/>
      <c r="R28" s="396"/>
      <c r="S28" s="396"/>
      <c r="T28" s="396"/>
      <c r="U28" s="396"/>
      <c r="V28" s="396"/>
      <c r="W28" s="396"/>
      <c r="X28" s="348"/>
    </row>
    <row r="29" customFormat="false" ht="16.5" hidden="false" customHeight="false" outlineLevel="0" collapsed="false">
      <c r="A29" s="348"/>
      <c r="B29" s="397"/>
      <c r="C29" s="398" t="s">
        <v>361</v>
      </c>
      <c r="D29" s="399" t="n">
        <f aca="false">COUNTA('Monitoria Anual 4'!A12:A45)</f>
        <v>8</v>
      </c>
      <c r="H29" s="397"/>
      <c r="I29" s="397"/>
      <c r="J29" s="397"/>
      <c r="K29" s="397"/>
      <c r="L29" s="397"/>
      <c r="M29" s="397"/>
      <c r="N29" s="397"/>
      <c r="O29" s="397"/>
      <c r="P29" s="397"/>
      <c r="Q29" s="397"/>
      <c r="R29" s="397"/>
      <c r="S29" s="397"/>
      <c r="T29" s="397"/>
      <c r="U29" s="397"/>
      <c r="V29" s="397"/>
      <c r="W29" s="397"/>
      <c r="X29" s="348"/>
    </row>
    <row r="30" customFormat="false" ht="15.75" hidden="false" customHeight="false" outlineLevel="0" collapsed="false">
      <c r="A30" s="348"/>
      <c r="X30" s="348"/>
    </row>
    <row r="31" customFormat="false" ht="15.75" hidden="false" customHeight="false" outlineLevel="0" collapsed="false">
      <c r="A31" s="348"/>
      <c r="C31" s="400" t="s">
        <v>364</v>
      </c>
      <c r="D31" s="401" t="s">
        <v>365</v>
      </c>
      <c r="E31" s="402"/>
      <c r="F31" s="403"/>
      <c r="G31" s="404"/>
      <c r="H31" s="405"/>
      <c r="I31" s="406"/>
      <c r="J31" s="407"/>
      <c r="W31" s="408"/>
      <c r="X31" s="348"/>
    </row>
    <row r="32" customFormat="false" ht="15" hidden="false" customHeight="false" outlineLevel="0" collapsed="false">
      <c r="A32" s="348"/>
      <c r="C32" s="409" t="s">
        <v>366</v>
      </c>
      <c r="D32" s="410" t="n">
        <f aca="false">COUNTA('Monitoria Anual 4'!E12:E18)</f>
        <v>7</v>
      </c>
      <c r="E32" s="410" t="n">
        <f aca="false">COUNTA('Monitoria Anual 4'!U12:U18)</f>
        <v>1</v>
      </c>
      <c r="F32" s="410" t="n">
        <f aca="false">COUNTA('Monitoria Anual 4'!P12:P18)</f>
        <v>0</v>
      </c>
      <c r="G32" s="410" t="n">
        <f aca="false">COUNTA('Monitoria Anual 4'!Q12:Q18)</f>
        <v>0</v>
      </c>
      <c r="H32" s="410" t="n">
        <f aca="false">COUNTA('Monitoria Anual 4'!R12:R18)</f>
        <v>0</v>
      </c>
      <c r="I32" s="410" t="n">
        <f aca="false">COUNTA('Monitoria Anual 4'!S12:S18)</f>
        <v>1</v>
      </c>
      <c r="J32" s="410" t="n">
        <f aca="false">COUNTA('Monitoria Anual 4'!T12:T18)</f>
        <v>5</v>
      </c>
      <c r="W32" s="408"/>
      <c r="X32" s="348"/>
    </row>
    <row r="33" customFormat="false" ht="15" hidden="false" customHeight="false" outlineLevel="0" collapsed="false">
      <c r="A33" s="348"/>
      <c r="C33" s="413" t="s">
        <v>367</v>
      </c>
      <c r="D33" s="414" t="n">
        <f aca="false">COUNTA('Monitoria Anual 4'!E19:E22)</f>
        <v>4</v>
      </c>
      <c r="E33" s="415" t="n">
        <f aca="false">COUNTA('Monitoria Anual 4'!U19:U22)</f>
        <v>0</v>
      </c>
      <c r="F33" s="415" t="n">
        <f aca="false">COUNTA('Monitoria Anual 4'!P19:P22)</f>
        <v>0</v>
      </c>
      <c r="G33" s="415" t="n">
        <f aca="false">COUNTA('Monitoria Anual 4'!Q19:Q22)</f>
        <v>0</v>
      </c>
      <c r="H33" s="415" t="n">
        <f aca="false">COUNTA('Monitoria Anual 4'!R19:R22)</f>
        <v>2</v>
      </c>
      <c r="I33" s="415" t="n">
        <f aca="false">COUNTA('Monitoria Anual 4'!S19:S22)</f>
        <v>2</v>
      </c>
      <c r="J33" s="415" t="n">
        <f aca="false">COUNTA('Monitoria Anual 4'!T19:T22)</f>
        <v>0</v>
      </c>
      <c r="W33" s="408"/>
      <c r="X33" s="348"/>
    </row>
    <row r="34" customFormat="false" ht="15" hidden="false" customHeight="false" outlineLevel="0" collapsed="false">
      <c r="A34" s="348"/>
      <c r="C34" s="413" t="s">
        <v>368</v>
      </c>
      <c r="D34" s="414" t="n">
        <f aca="false">COUNTA('Monitoria Anual 4'!E23:E26)</f>
        <v>4</v>
      </c>
      <c r="E34" s="414" t="n">
        <f aca="false">COUNTA('Monitoria Anual 4'!U23:U26)</f>
        <v>0</v>
      </c>
      <c r="F34" s="414" t="n">
        <f aca="false">COUNTA('Monitoria Anual 4'!P23:P26)</f>
        <v>0</v>
      </c>
      <c r="G34" s="414" t="n">
        <f aca="false">COUNTA('Monitoria Anual 4'!Q23:Q26)</f>
        <v>0</v>
      </c>
      <c r="H34" s="414" t="n">
        <f aca="false">COUNTA('Monitoria Anual 4'!R23:R26)</f>
        <v>1</v>
      </c>
      <c r="I34" s="414" t="n">
        <f aca="false">COUNTA('Monitoria Anual 4'!S23:S26)</f>
        <v>3</v>
      </c>
      <c r="J34" s="414" t="n">
        <f aca="false">COUNTA('Monitoria Anual 4'!T23:T26)</f>
        <v>0</v>
      </c>
      <c r="W34" s="408"/>
      <c r="X34" s="348"/>
    </row>
    <row r="35" customFormat="false" ht="15" hidden="false" customHeight="false" outlineLevel="0" collapsed="false">
      <c r="A35" s="348"/>
      <c r="C35" s="413" t="s">
        <v>369</v>
      </c>
      <c r="D35" s="414" t="n">
        <f aca="false">COUNTA('Monitoria Anual 4'!E27:E32)</f>
        <v>6</v>
      </c>
      <c r="E35" s="414" t="n">
        <f aca="false">COUNTA('Monitoria Anual 4'!U27:U32)</f>
        <v>0</v>
      </c>
      <c r="F35" s="414" t="n">
        <f aca="false">COUNTA('Monitoria Anual 4'!P27:P32)</f>
        <v>0</v>
      </c>
      <c r="G35" s="414" t="n">
        <f aca="false">COUNTA('Monitoria Anual 4'!Q27:Q32)</f>
        <v>0</v>
      </c>
      <c r="H35" s="414" t="n">
        <f aca="false">COUNTA('Monitoria Anual 4'!R27:R32)</f>
        <v>1</v>
      </c>
      <c r="I35" s="414" t="n">
        <f aca="false">COUNTA('Monitoria Anual 4'!S27:S32)</f>
        <v>3</v>
      </c>
      <c r="J35" s="414" t="n">
        <f aca="false">COUNTA('Monitoria Anual 4'!T27:T32)</f>
        <v>2</v>
      </c>
      <c r="W35" s="408"/>
      <c r="X35" s="348"/>
    </row>
    <row r="36" customFormat="false" ht="15" hidden="false" customHeight="false" outlineLevel="0" collapsed="false">
      <c r="A36" s="348"/>
      <c r="C36" s="413" t="s">
        <v>370</v>
      </c>
      <c r="D36" s="414" t="n">
        <f aca="false">COUNTA('Monitoria Anual 4'!E33:E34)</f>
        <v>2</v>
      </c>
      <c r="E36" s="414" t="n">
        <f aca="false">COUNTA('Monitoria Anual 4'!U33:U34)</f>
        <v>0</v>
      </c>
      <c r="F36" s="414" t="n">
        <f aca="false">COUNTA('Monitoria Anual 4'!P33:P34)</f>
        <v>0</v>
      </c>
      <c r="G36" s="414" t="n">
        <f aca="false">COUNTA('Monitoria Anual 4'!Q33:Q34)</f>
        <v>0</v>
      </c>
      <c r="H36" s="414" t="n">
        <f aca="false">COUNTA('Monitoria Anual 4'!R33:R34)</f>
        <v>0</v>
      </c>
      <c r="I36" s="414" t="n">
        <f aca="false">COUNTA('Monitoria Anual 4'!S33:S34)</f>
        <v>1</v>
      </c>
      <c r="J36" s="414" t="n">
        <f aca="false">COUNTA('Monitoria Anual 4'!T33:T34)</f>
        <v>1</v>
      </c>
      <c r="W36" s="408"/>
      <c r="X36" s="348"/>
    </row>
    <row r="37" customFormat="false" ht="15" hidden="false" customHeight="false" outlineLevel="0" collapsed="false">
      <c r="A37" s="348"/>
      <c r="C37" s="413" t="s">
        <v>371</v>
      </c>
      <c r="D37" s="414" t="n">
        <f aca="false">COUNTA('Monitoria Anual 4'!E35:E37)</f>
        <v>3</v>
      </c>
      <c r="E37" s="414" t="n">
        <f aca="false">COUNTA('Monitoria Anual 4'!U35:U37)</f>
        <v>0</v>
      </c>
      <c r="F37" s="414" t="n">
        <f aca="false">COUNTA('Monitoria Anual 4'!P35:P37)</f>
        <v>0</v>
      </c>
      <c r="G37" s="414" t="n">
        <f aca="false">COUNTA('Monitoria Anual 4'!Q35:Q37)</f>
        <v>0</v>
      </c>
      <c r="H37" s="414" t="n">
        <f aca="false">COUNTA('Monitoria Anual 4'!R35:R37)</f>
        <v>1</v>
      </c>
      <c r="I37" s="414" t="n">
        <f aca="false">COUNTA('Monitoria Anual 4'!S35:S37)</f>
        <v>2</v>
      </c>
      <c r="J37" s="414" t="n">
        <f aca="false">COUNTA('Monitoria Anual 4'!T35:T37)</f>
        <v>0</v>
      </c>
      <c r="W37" s="408"/>
      <c r="X37" s="348"/>
    </row>
    <row r="38" customFormat="false" ht="15" hidden="false" customHeight="false" outlineLevel="0" collapsed="false">
      <c r="A38" s="348"/>
      <c r="C38" s="413" t="s">
        <v>372</v>
      </c>
      <c r="D38" s="414" t="n">
        <f aca="false">COUNTA('Monitoria Anual 4'!E38:E39)</f>
        <v>2</v>
      </c>
      <c r="E38" s="414" t="n">
        <f aca="false">COUNTA('Monitoria Anual 4'!U38:U39)</f>
        <v>0</v>
      </c>
      <c r="F38" s="414" t="n">
        <f aca="false">COUNTA('Monitoria Anual 4'!P38:P39)</f>
        <v>0</v>
      </c>
      <c r="G38" s="414" t="n">
        <f aca="false">COUNTA('Monitoria Anual 4'!Q38:Q39)</f>
        <v>0</v>
      </c>
      <c r="H38" s="414" t="n">
        <f aca="false">COUNTA('Monitoria Anual 4'!R38:R39)</f>
        <v>1</v>
      </c>
      <c r="I38" s="414" t="n">
        <f aca="false">COUNTA('Monitoria Anual 4'!S38:S39)</f>
        <v>1</v>
      </c>
      <c r="J38" s="414" t="n">
        <f aca="false">COUNTA('Monitoria Anual 4'!T38:T39)</f>
        <v>0</v>
      </c>
      <c r="W38" s="408"/>
      <c r="X38" s="348"/>
    </row>
    <row r="39" customFormat="false" ht="15" hidden="false" customHeight="false" outlineLevel="0" collapsed="false">
      <c r="A39" s="348"/>
      <c r="C39" s="413" t="s">
        <v>373</v>
      </c>
      <c r="D39" s="414" t="n">
        <f aca="false">COUNTA('Monitoria Anual 4'!E40:E45)</f>
        <v>6</v>
      </c>
      <c r="E39" s="414" t="n">
        <f aca="false">COUNTA('Monitoria Anual 4'!U40:U45)</f>
        <v>0</v>
      </c>
      <c r="F39" s="414" t="n">
        <f aca="false">COUNTA('Monitoria Anual 4'!P40:P45)</f>
        <v>0</v>
      </c>
      <c r="G39" s="414" t="n">
        <f aca="false">COUNTA('Monitoria Anual 4'!Q40:Q45)</f>
        <v>1</v>
      </c>
      <c r="H39" s="414" t="n">
        <f aca="false">COUNTA('Monitoria Anual 4'!R40:R45)</f>
        <v>2</v>
      </c>
      <c r="I39" s="414" t="n">
        <f aca="false">COUNTA('Monitoria Anual 4'!S40:S45)</f>
        <v>2</v>
      </c>
      <c r="J39" s="414" t="n">
        <f aca="false">COUNTA('Monitoria Anual 4'!T40:T45)</f>
        <v>1</v>
      </c>
      <c r="W39" s="408"/>
      <c r="X39" s="348"/>
    </row>
    <row r="40" customFormat="false" ht="15" hidden="false" customHeight="false" outlineLevel="0" collapsed="false">
      <c r="A40" s="348"/>
      <c r="X40" s="348"/>
    </row>
    <row r="41" customFormat="false" ht="15" hidden="false" customHeight="false" outlineLevel="0" collapsed="false">
      <c r="A41" s="348"/>
      <c r="B41" s="348"/>
      <c r="C41" s="348"/>
      <c r="D41" s="348"/>
      <c r="E41" s="348"/>
      <c r="F41" s="348"/>
      <c r="G41" s="348"/>
      <c r="H41" s="348"/>
      <c r="I41" s="348"/>
      <c r="J41" s="348"/>
      <c r="K41" s="348"/>
      <c r="L41" s="348"/>
      <c r="M41" s="348"/>
      <c r="N41" s="348"/>
      <c r="O41" s="348"/>
      <c r="P41" s="348"/>
      <c r="Q41" s="348"/>
      <c r="R41" s="348"/>
      <c r="S41" s="348"/>
      <c r="T41" s="348"/>
      <c r="U41" s="348"/>
      <c r="V41" s="348"/>
      <c r="W41" s="348"/>
      <c r="X41" s="348"/>
    </row>
  </sheetData>
  <mergeCells count="13">
    <mergeCell ref="B1:W2"/>
    <mergeCell ref="B3:W3"/>
    <mergeCell ref="B5:C5"/>
    <mergeCell ref="D5:M5"/>
    <mergeCell ref="B7:C7"/>
    <mergeCell ref="D7:G7"/>
    <mergeCell ref="B9:W9"/>
    <mergeCell ref="B11:C11"/>
    <mergeCell ref="F12:G12"/>
    <mergeCell ref="C13:G13"/>
    <mergeCell ref="D23:G23"/>
    <mergeCell ref="D24:G24"/>
    <mergeCell ref="B27:C27"/>
  </mergeCells>
  <printOptions headings="false" gridLines="false" gridLinesSet="true" horizontalCentered="false" verticalCentered="false"/>
  <pageMargins left="0.25" right="0.25"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11" man="true" max="65535" min="0"/>
  </colBreaks>
  <drawing r:id="rId2"/>
  <legacyDrawing r:id="rId3"/>
</worksheet>
</file>

<file path=xl/worksheets/sheet11.xml><?xml version="1.0" encoding="utf-8"?>
<worksheet xmlns="http://schemas.openxmlformats.org/spreadsheetml/2006/main" xmlns:r="http://schemas.openxmlformats.org/officeDocument/2006/relationships">
  <sheetPr filterMode="false">
    <pageSetUpPr fitToPage="false"/>
  </sheetPr>
  <dimension ref="A1:AF216"/>
  <sheetViews>
    <sheetView showFormulas="false" showGridLines="false" showRowColHeaders="true" showZeros="true" rightToLeft="false" tabSelected="false" showOutlineSymbols="true" defaultGridColor="true" view="normal" topLeftCell="A1" colorId="64" zoomScale="65" zoomScaleNormal="65" zoomScalePageLayoutView="100" workbookViewId="0">
      <pane xSplit="2" ySplit="0" topLeftCell="C1" activePane="topRight" state="frozen"/>
      <selection pane="topLeft" activeCell="A1" activeCellId="0" sqref="A1"/>
      <selection pane="topRight" activeCell="A1" activeCellId="0" sqref="A1"/>
    </sheetView>
  </sheetViews>
  <sheetFormatPr defaultRowHeight="15" zeroHeight="false" outlineLevelRow="0" outlineLevelCol="0"/>
  <cols>
    <col collapsed="false" customWidth="true" hidden="false" outlineLevel="0" max="8" min="1" style="99" width="8.86"/>
    <col collapsed="false" customWidth="true" hidden="false" outlineLevel="0" max="14" min="9" style="100" width="8.86"/>
    <col collapsed="false" customWidth="true" hidden="false" outlineLevel="0" max="31" min="15" style="99" width="8.86"/>
    <col collapsed="false" customWidth="true" hidden="true" outlineLevel="0" max="32" min="32" style="99" width="11.57"/>
    <col collapsed="false" customWidth="true" hidden="false" outlineLevel="0" max="1025" min="33" style="99" width="8.86"/>
  </cols>
  <sheetData>
    <row r="1" s="10" customFormat="true" ht="15" hidden="false" customHeight="false" outlineLevel="0" collapsed="false">
      <c r="A1" s="9" t="s">
        <v>4</v>
      </c>
      <c r="I1" s="11"/>
      <c r="J1" s="11"/>
      <c r="K1" s="11"/>
      <c r="L1" s="11"/>
      <c r="M1" s="11"/>
      <c r="N1" s="11"/>
    </row>
    <row r="2" s="6" customFormat="true" ht="4.35" hidden="false" customHeight="true" outlineLevel="0" collapsed="false">
      <c r="I2" s="15"/>
      <c r="J2" s="15"/>
      <c r="K2" s="15"/>
      <c r="L2" s="15"/>
      <c r="M2" s="15"/>
      <c r="N2" s="15"/>
    </row>
    <row r="3" s="18" customFormat="true" ht="15.75" hidden="false" customHeight="false" outlineLevel="0" collapsed="false">
      <c r="A3" s="16" t="s">
        <v>374</v>
      </c>
      <c r="B3" s="16"/>
      <c r="C3" s="16"/>
      <c r="D3" s="16"/>
      <c r="E3" s="16"/>
      <c r="F3" s="16"/>
      <c r="G3" s="16"/>
      <c r="H3" s="16"/>
      <c r="I3" s="16"/>
      <c r="J3" s="16"/>
      <c r="K3" s="16"/>
      <c r="L3" s="16"/>
      <c r="M3" s="16"/>
      <c r="O3" s="16"/>
      <c r="P3" s="16"/>
      <c r="Q3" s="16"/>
    </row>
    <row r="5" s="25" customFormat="true" ht="26.1" hidden="false" customHeight="true" outlineLevel="0" collapsed="false">
      <c r="A5" s="20" t="s">
        <v>6</v>
      </c>
      <c r="B5" s="20"/>
      <c r="C5" s="21"/>
      <c r="D5" s="23"/>
      <c r="E5" s="23"/>
      <c r="F5" s="23"/>
      <c r="G5" s="23"/>
      <c r="H5" s="23"/>
      <c r="I5" s="23"/>
      <c r="J5" s="23"/>
      <c r="K5" s="23"/>
      <c r="L5" s="23"/>
      <c r="M5" s="24"/>
    </row>
    <row r="7" customFormat="false" ht="15.75" hidden="false" customHeight="false" outlineLevel="0" collapsed="false">
      <c r="A7" s="20" t="s">
        <v>8</v>
      </c>
      <c r="B7" s="20"/>
      <c r="C7" s="21"/>
      <c r="D7" s="27" t="s">
        <v>375</v>
      </c>
      <c r="E7" s="27"/>
      <c r="F7" s="27"/>
      <c r="G7" s="28"/>
      <c r="H7" s="100"/>
      <c r="AF7" s="30" t="s">
        <v>9</v>
      </c>
    </row>
    <row r="8" customFormat="false" ht="15.75" hidden="false" customHeight="false" outlineLevel="0" collapsed="false">
      <c r="AF8" s="31" t="s">
        <v>10</v>
      </c>
    </row>
    <row r="9" customFormat="false" ht="16.5" hidden="false" customHeight="false" outlineLevel="0" collapsed="false">
      <c r="A9" s="32" t="s">
        <v>11</v>
      </c>
      <c r="B9" s="33"/>
      <c r="C9" s="33"/>
      <c r="D9" s="33"/>
      <c r="E9" s="33"/>
      <c r="F9" s="33"/>
      <c r="G9" s="33"/>
      <c r="H9" s="618"/>
      <c r="I9" s="35" t="s">
        <v>12</v>
      </c>
      <c r="J9" s="35"/>
      <c r="K9" s="35"/>
      <c r="L9" s="35"/>
      <c r="M9" s="35"/>
      <c r="N9" s="35"/>
      <c r="O9" s="35"/>
      <c r="P9" s="35"/>
      <c r="Q9" s="35"/>
      <c r="R9" s="35"/>
      <c r="S9" s="36"/>
      <c r="T9" s="37" t="s">
        <v>13</v>
      </c>
      <c r="U9" s="37"/>
      <c r="V9" s="37"/>
      <c r="W9" s="37"/>
      <c r="X9" s="37"/>
      <c r="Y9" s="37"/>
      <c r="Z9" s="37"/>
      <c r="AA9" s="37"/>
    </row>
    <row r="10" customFormat="false" ht="269.25" hidden="false" customHeight="false" outlineLevel="0" collapsed="false">
      <c r="A10" s="619" t="s">
        <v>14</v>
      </c>
      <c r="B10" s="619" t="s">
        <v>15</v>
      </c>
      <c r="C10" s="619" t="s">
        <v>16</v>
      </c>
      <c r="D10" s="619" t="s">
        <v>17</v>
      </c>
      <c r="E10" s="619" t="s">
        <v>18</v>
      </c>
      <c r="F10" s="619" t="s">
        <v>19</v>
      </c>
      <c r="G10" s="619" t="s">
        <v>20</v>
      </c>
      <c r="H10" s="619" t="s">
        <v>21</v>
      </c>
      <c r="I10" s="620" t="s">
        <v>22</v>
      </c>
      <c r="J10" s="176" t="s">
        <v>23</v>
      </c>
      <c r="K10" s="177" t="s">
        <v>24</v>
      </c>
      <c r="L10" s="178" t="s">
        <v>25</v>
      </c>
      <c r="M10" s="179" t="s">
        <v>26</v>
      </c>
      <c r="N10" s="180" t="s">
        <v>27</v>
      </c>
      <c r="O10" s="621" t="s">
        <v>28</v>
      </c>
      <c r="P10" s="621" t="s">
        <v>29</v>
      </c>
      <c r="Q10" s="621" t="s">
        <v>30</v>
      </c>
      <c r="R10" s="621" t="s">
        <v>31</v>
      </c>
      <c r="S10" s="621" t="s">
        <v>32</v>
      </c>
      <c r="T10" s="622" t="s">
        <v>33</v>
      </c>
      <c r="U10" s="623" t="s">
        <v>34</v>
      </c>
      <c r="V10" s="623" t="s">
        <v>35</v>
      </c>
      <c r="W10" s="623" t="s">
        <v>36</v>
      </c>
      <c r="X10" s="623" t="s">
        <v>37</v>
      </c>
      <c r="Y10" s="623" t="s">
        <v>38</v>
      </c>
      <c r="Z10" s="623" t="s">
        <v>39</v>
      </c>
      <c r="AA10" s="623" t="s">
        <v>40</v>
      </c>
    </row>
    <row r="11" customFormat="false" ht="31.5" hidden="false" customHeight="true" outlineLevel="0" collapsed="false">
      <c r="A11" s="624" t="s">
        <v>1055</v>
      </c>
      <c r="B11" s="625" t="s">
        <v>1056</v>
      </c>
      <c r="C11" s="625"/>
      <c r="D11" s="625"/>
      <c r="E11" s="625"/>
      <c r="F11" s="625"/>
      <c r="G11" s="625"/>
      <c r="H11" s="625"/>
      <c r="I11" s="625" t="s">
        <v>385</v>
      </c>
      <c r="J11" s="626"/>
      <c r="K11" s="626"/>
      <c r="L11" s="626"/>
      <c r="M11" s="626"/>
      <c r="N11" s="627" t="s">
        <v>10</v>
      </c>
      <c r="O11" s="625"/>
      <c r="P11" s="625"/>
      <c r="Q11" s="625"/>
      <c r="R11" s="625"/>
      <c r="S11" s="625"/>
      <c r="T11" s="625"/>
      <c r="U11" s="625"/>
      <c r="V11" s="625"/>
      <c r="W11" s="625"/>
      <c r="X11" s="625"/>
      <c r="Y11" s="625"/>
      <c r="Z11" s="625"/>
      <c r="AA11" s="625"/>
    </row>
    <row r="12" customFormat="false" ht="15.75" hidden="false" customHeight="false" outlineLevel="0" collapsed="false">
      <c r="A12" s="628"/>
      <c r="B12" s="629" t="s">
        <v>1056</v>
      </c>
      <c r="C12" s="629"/>
      <c r="D12" s="629"/>
      <c r="E12" s="629"/>
      <c r="F12" s="629"/>
      <c r="G12" s="629"/>
      <c r="H12" s="629"/>
      <c r="I12" s="625" t="s">
        <v>385</v>
      </c>
      <c r="J12" s="626"/>
      <c r="K12" s="626"/>
      <c r="L12" s="626"/>
      <c r="M12" s="626"/>
      <c r="N12" s="627" t="s">
        <v>10</v>
      </c>
      <c r="O12" s="629"/>
      <c r="P12" s="629"/>
      <c r="Q12" s="629"/>
      <c r="R12" s="629"/>
      <c r="S12" s="629"/>
      <c r="T12" s="629"/>
      <c r="U12" s="629"/>
      <c r="V12" s="629"/>
      <c r="W12" s="629"/>
      <c r="X12" s="629"/>
      <c r="Y12" s="629"/>
      <c r="Z12" s="629"/>
      <c r="AA12" s="629"/>
    </row>
    <row r="13" customFormat="false" ht="15.75" hidden="false" customHeight="false" outlineLevel="0" collapsed="false">
      <c r="A13" s="628"/>
      <c r="B13" s="629"/>
      <c r="C13" s="629"/>
      <c r="D13" s="629"/>
      <c r="E13" s="629"/>
      <c r="F13" s="629"/>
      <c r="G13" s="629"/>
      <c r="H13" s="629"/>
      <c r="I13" s="625"/>
      <c r="J13" s="626"/>
      <c r="K13" s="626"/>
      <c r="L13" s="626"/>
      <c r="M13" s="626"/>
      <c r="N13" s="627"/>
      <c r="O13" s="629"/>
      <c r="P13" s="629"/>
      <c r="Q13" s="629"/>
      <c r="R13" s="629"/>
      <c r="S13" s="629"/>
      <c r="T13" s="629"/>
      <c r="U13" s="629"/>
      <c r="V13" s="629"/>
      <c r="W13" s="629"/>
      <c r="X13" s="629"/>
      <c r="Y13" s="629"/>
      <c r="Z13" s="629"/>
      <c r="AA13" s="629"/>
    </row>
    <row r="14" customFormat="false" ht="15.75" hidden="false" customHeight="false" outlineLevel="0" collapsed="false">
      <c r="A14" s="628"/>
      <c r="B14" s="629"/>
      <c r="C14" s="629"/>
      <c r="D14" s="629"/>
      <c r="E14" s="629"/>
      <c r="F14" s="629"/>
      <c r="G14" s="629"/>
      <c r="H14" s="629"/>
      <c r="I14" s="625"/>
      <c r="J14" s="626"/>
      <c r="K14" s="626"/>
      <c r="L14" s="626"/>
      <c r="M14" s="626"/>
      <c r="N14" s="627"/>
      <c r="O14" s="629"/>
      <c r="P14" s="629"/>
      <c r="Q14" s="629"/>
      <c r="R14" s="629"/>
      <c r="S14" s="629"/>
      <c r="T14" s="629"/>
      <c r="U14" s="629"/>
      <c r="V14" s="629"/>
      <c r="W14" s="629"/>
      <c r="X14" s="629"/>
      <c r="Y14" s="629"/>
      <c r="Z14" s="629"/>
      <c r="AA14" s="629"/>
    </row>
    <row r="15" customFormat="false" ht="15.75" hidden="false" customHeight="false" outlineLevel="0" collapsed="false">
      <c r="A15" s="628"/>
      <c r="B15" s="629"/>
      <c r="C15" s="629"/>
      <c r="D15" s="629"/>
      <c r="E15" s="629"/>
      <c r="F15" s="629"/>
      <c r="G15" s="629"/>
      <c r="H15" s="629"/>
      <c r="I15" s="625" t="s">
        <v>600</v>
      </c>
      <c r="J15" s="626"/>
      <c r="K15" s="626"/>
      <c r="L15" s="626"/>
      <c r="M15" s="626"/>
      <c r="N15" s="627"/>
      <c r="O15" s="629"/>
      <c r="P15" s="629"/>
      <c r="Q15" s="629"/>
      <c r="R15" s="629"/>
      <c r="S15" s="629"/>
      <c r="T15" s="629"/>
      <c r="U15" s="629"/>
      <c r="V15" s="629"/>
      <c r="W15" s="629"/>
      <c r="X15" s="629"/>
      <c r="Y15" s="629"/>
      <c r="Z15" s="629"/>
      <c r="AA15" s="629"/>
    </row>
    <row r="16" customFormat="false" ht="15.75" hidden="false" customHeight="false" outlineLevel="0" collapsed="false">
      <c r="A16" s="628"/>
      <c r="B16" s="629"/>
      <c r="C16" s="629"/>
      <c r="D16" s="629"/>
      <c r="E16" s="629"/>
      <c r="F16" s="629"/>
      <c r="G16" s="629"/>
      <c r="H16" s="629"/>
      <c r="I16" s="625" t="s">
        <v>600</v>
      </c>
      <c r="J16" s="626"/>
      <c r="K16" s="626"/>
      <c r="L16" s="626"/>
      <c r="M16" s="626"/>
      <c r="N16" s="627"/>
      <c r="O16" s="629"/>
      <c r="P16" s="629"/>
      <c r="Q16" s="629"/>
      <c r="R16" s="629"/>
      <c r="S16" s="629"/>
      <c r="T16" s="629"/>
      <c r="U16" s="629"/>
      <c r="V16" s="629"/>
      <c r="W16" s="629"/>
      <c r="X16" s="629"/>
      <c r="Y16" s="629"/>
      <c r="Z16" s="629"/>
      <c r="AA16" s="629"/>
    </row>
    <row r="17" customFormat="false" ht="15.75" hidden="false" customHeight="false" outlineLevel="0" collapsed="false">
      <c r="A17" s="628"/>
      <c r="B17" s="629"/>
      <c r="C17" s="629"/>
      <c r="D17" s="629"/>
      <c r="E17" s="629"/>
      <c r="F17" s="629"/>
      <c r="G17" s="629"/>
      <c r="H17" s="629"/>
      <c r="I17" s="625" t="s">
        <v>600</v>
      </c>
      <c r="J17" s="626"/>
      <c r="K17" s="626"/>
      <c r="L17" s="626"/>
      <c r="M17" s="626"/>
      <c r="N17" s="627"/>
      <c r="O17" s="629"/>
      <c r="P17" s="629"/>
      <c r="Q17" s="629"/>
      <c r="R17" s="629"/>
      <c r="S17" s="629"/>
      <c r="T17" s="629"/>
      <c r="U17" s="629"/>
      <c r="V17" s="629"/>
      <c r="W17" s="629"/>
      <c r="X17" s="629"/>
      <c r="Y17" s="629"/>
      <c r="Z17" s="629"/>
      <c r="AA17" s="629"/>
    </row>
    <row r="18" customFormat="false" ht="15.75" hidden="false" customHeight="false" outlineLevel="0" collapsed="false">
      <c r="A18" s="628"/>
      <c r="B18" s="629"/>
      <c r="C18" s="629"/>
      <c r="D18" s="629"/>
      <c r="E18" s="629"/>
      <c r="F18" s="629"/>
      <c r="G18" s="629"/>
      <c r="H18" s="629"/>
      <c r="I18" s="625" t="s">
        <v>600</v>
      </c>
      <c r="J18" s="626"/>
      <c r="K18" s="626"/>
      <c r="L18" s="626"/>
      <c r="M18" s="626"/>
      <c r="N18" s="627"/>
      <c r="O18" s="629"/>
      <c r="P18" s="629"/>
      <c r="Q18" s="629"/>
      <c r="R18" s="629"/>
      <c r="S18" s="629"/>
      <c r="T18" s="629"/>
      <c r="U18" s="629"/>
      <c r="V18" s="629"/>
      <c r="W18" s="629"/>
      <c r="X18" s="629"/>
      <c r="Y18" s="629"/>
      <c r="Z18" s="629"/>
      <c r="AA18" s="629"/>
    </row>
    <row r="19" customFormat="false" ht="15.75" hidden="false" customHeight="false" outlineLevel="0" collapsed="false">
      <c r="A19" s="628"/>
      <c r="B19" s="629"/>
      <c r="C19" s="629"/>
      <c r="D19" s="629"/>
      <c r="E19" s="629"/>
      <c r="F19" s="629"/>
      <c r="G19" s="629"/>
      <c r="H19" s="629"/>
      <c r="I19" s="625"/>
      <c r="J19" s="626"/>
      <c r="K19" s="626"/>
      <c r="L19" s="626"/>
      <c r="M19" s="626"/>
      <c r="N19" s="627"/>
      <c r="O19" s="629"/>
      <c r="P19" s="629"/>
      <c r="Q19" s="629"/>
      <c r="R19" s="629"/>
      <c r="S19" s="629"/>
      <c r="T19" s="629"/>
      <c r="U19" s="629"/>
      <c r="V19" s="629"/>
      <c r="W19" s="629"/>
      <c r="X19" s="629"/>
      <c r="Y19" s="629"/>
      <c r="Z19" s="629"/>
      <c r="AA19" s="629"/>
    </row>
    <row r="20" customFormat="false" ht="15.6" hidden="false" customHeight="true" outlineLevel="0" collapsed="false">
      <c r="A20" s="628"/>
      <c r="B20" s="629"/>
      <c r="C20" s="629"/>
      <c r="D20" s="629"/>
      <c r="E20" s="629"/>
      <c r="F20" s="629"/>
      <c r="G20" s="629"/>
      <c r="H20" s="629"/>
      <c r="I20" s="625"/>
      <c r="J20" s="626"/>
      <c r="K20" s="626"/>
      <c r="L20" s="626"/>
      <c r="M20" s="626"/>
      <c r="N20" s="627"/>
      <c r="O20" s="629"/>
      <c r="P20" s="629"/>
      <c r="Q20" s="629"/>
      <c r="R20" s="629"/>
      <c r="S20" s="629"/>
      <c r="T20" s="629"/>
      <c r="U20" s="629"/>
      <c r="V20" s="629"/>
      <c r="W20" s="629"/>
      <c r="X20" s="629"/>
      <c r="Y20" s="629"/>
      <c r="Z20" s="629"/>
      <c r="AA20" s="629"/>
    </row>
    <row r="21" customFormat="false" ht="15.6" hidden="false" customHeight="true" outlineLevel="0" collapsed="false">
      <c r="A21" s="628"/>
      <c r="B21" s="629"/>
      <c r="C21" s="629"/>
      <c r="D21" s="629"/>
      <c r="E21" s="629"/>
      <c r="F21" s="629"/>
      <c r="G21" s="629"/>
      <c r="H21" s="629"/>
      <c r="I21" s="625"/>
      <c r="J21" s="626"/>
      <c r="K21" s="626"/>
      <c r="L21" s="626"/>
      <c r="M21" s="626"/>
      <c r="N21" s="627"/>
      <c r="O21" s="629"/>
      <c r="P21" s="629"/>
      <c r="Q21" s="629"/>
      <c r="R21" s="629"/>
      <c r="S21" s="629"/>
      <c r="T21" s="629"/>
      <c r="U21" s="629"/>
      <c r="V21" s="629"/>
      <c r="W21" s="629"/>
      <c r="X21" s="629"/>
      <c r="Y21" s="629"/>
      <c r="Z21" s="629"/>
      <c r="AA21" s="629"/>
    </row>
    <row r="22" customFormat="false" ht="15.6" hidden="false" customHeight="true" outlineLevel="0" collapsed="false">
      <c r="A22" s="628"/>
      <c r="B22" s="629"/>
      <c r="C22" s="629"/>
      <c r="D22" s="629"/>
      <c r="E22" s="629"/>
      <c r="F22" s="629"/>
      <c r="G22" s="629"/>
      <c r="H22" s="629"/>
      <c r="I22" s="625"/>
      <c r="J22" s="626"/>
      <c r="K22" s="626"/>
      <c r="L22" s="626"/>
      <c r="M22" s="626"/>
      <c r="N22" s="627"/>
      <c r="O22" s="629"/>
      <c r="P22" s="629"/>
      <c r="Q22" s="629"/>
      <c r="R22" s="629"/>
      <c r="S22" s="629"/>
      <c r="T22" s="629"/>
      <c r="U22" s="629"/>
      <c r="V22" s="629"/>
      <c r="W22" s="629"/>
      <c r="X22" s="629"/>
      <c r="Y22" s="629"/>
      <c r="Z22" s="629"/>
      <c r="AA22" s="629"/>
    </row>
    <row r="23" customFormat="false" ht="15.6" hidden="false" customHeight="true" outlineLevel="0" collapsed="false">
      <c r="A23" s="628"/>
      <c r="B23" s="629"/>
      <c r="C23" s="629"/>
      <c r="D23" s="629"/>
      <c r="E23" s="629"/>
      <c r="F23" s="629"/>
      <c r="G23" s="629"/>
      <c r="H23" s="629"/>
      <c r="I23" s="625"/>
      <c r="J23" s="626"/>
      <c r="K23" s="626"/>
      <c r="L23" s="626"/>
      <c r="M23" s="626"/>
      <c r="N23" s="627"/>
      <c r="O23" s="629"/>
      <c r="P23" s="629"/>
      <c r="Q23" s="629"/>
      <c r="R23" s="629"/>
      <c r="S23" s="629"/>
      <c r="T23" s="629"/>
      <c r="U23" s="629"/>
      <c r="V23" s="629"/>
      <c r="W23" s="629"/>
      <c r="X23" s="629"/>
      <c r="Y23" s="629"/>
      <c r="Z23" s="629"/>
      <c r="AA23" s="629"/>
    </row>
    <row r="24" customFormat="false" ht="15.6" hidden="false" customHeight="true" outlineLevel="0" collapsed="false">
      <c r="A24" s="628"/>
      <c r="B24" s="629"/>
      <c r="C24" s="629"/>
      <c r="D24" s="629"/>
      <c r="E24" s="629"/>
      <c r="F24" s="629"/>
      <c r="G24" s="629"/>
      <c r="H24" s="629"/>
      <c r="I24" s="625"/>
      <c r="J24" s="626"/>
      <c r="K24" s="626"/>
      <c r="L24" s="626"/>
      <c r="M24" s="626"/>
      <c r="N24" s="627"/>
      <c r="O24" s="629"/>
      <c r="P24" s="629"/>
      <c r="Q24" s="629"/>
      <c r="R24" s="629"/>
      <c r="S24" s="629"/>
      <c r="T24" s="629"/>
      <c r="U24" s="629"/>
      <c r="V24" s="629"/>
      <c r="W24" s="629"/>
      <c r="X24" s="629"/>
      <c r="Y24" s="629"/>
      <c r="Z24" s="629"/>
      <c r="AA24" s="629"/>
    </row>
    <row r="25" customFormat="false" ht="15.6" hidden="false" customHeight="true" outlineLevel="0" collapsed="false">
      <c r="A25" s="628"/>
      <c r="B25" s="629"/>
      <c r="C25" s="629"/>
      <c r="D25" s="629"/>
      <c r="E25" s="629"/>
      <c r="F25" s="629"/>
      <c r="G25" s="629"/>
      <c r="H25" s="629"/>
      <c r="I25" s="625"/>
      <c r="J25" s="626"/>
      <c r="K25" s="626"/>
      <c r="L25" s="626"/>
      <c r="M25" s="626"/>
      <c r="N25" s="627"/>
      <c r="O25" s="629"/>
      <c r="P25" s="629"/>
      <c r="Q25" s="629"/>
      <c r="R25" s="629"/>
      <c r="S25" s="629"/>
      <c r="T25" s="629"/>
      <c r="U25" s="629"/>
      <c r="V25" s="629"/>
      <c r="W25" s="629"/>
      <c r="X25" s="629"/>
      <c r="Y25" s="629"/>
      <c r="Z25" s="629"/>
      <c r="AA25" s="629"/>
    </row>
    <row r="26" customFormat="false" ht="15.75" hidden="false" customHeight="false" outlineLevel="0" collapsed="false">
      <c r="A26" s="630" t="s">
        <v>1057</v>
      </c>
      <c r="B26" s="629" t="s">
        <v>1058</v>
      </c>
      <c r="C26" s="629"/>
      <c r="D26" s="629"/>
      <c r="E26" s="629"/>
      <c r="F26" s="629"/>
      <c r="G26" s="629"/>
      <c r="H26" s="629"/>
      <c r="I26" s="625"/>
      <c r="J26" s="626"/>
      <c r="K26" s="626"/>
      <c r="L26" s="626"/>
      <c r="M26" s="626" t="s">
        <v>600</v>
      </c>
      <c r="N26" s="627"/>
      <c r="O26" s="629"/>
      <c r="P26" s="629"/>
      <c r="Q26" s="629"/>
      <c r="R26" s="629"/>
      <c r="S26" s="629"/>
      <c r="T26" s="629"/>
      <c r="U26" s="629"/>
      <c r="V26" s="629"/>
      <c r="W26" s="629"/>
      <c r="X26" s="629"/>
      <c r="Y26" s="629"/>
      <c r="Z26" s="629"/>
      <c r="AA26" s="629"/>
    </row>
    <row r="27" customFormat="false" ht="15.75" hidden="false" customHeight="false" outlineLevel="0" collapsed="false">
      <c r="A27" s="628"/>
      <c r="B27" s="629" t="s">
        <v>1058</v>
      </c>
      <c r="C27" s="629"/>
      <c r="D27" s="629"/>
      <c r="E27" s="629"/>
      <c r="F27" s="629"/>
      <c r="G27" s="629"/>
      <c r="H27" s="629"/>
      <c r="I27" s="625"/>
      <c r="J27" s="626"/>
      <c r="K27" s="626"/>
      <c r="L27" s="626"/>
      <c r="M27" s="626" t="s">
        <v>600</v>
      </c>
      <c r="N27" s="627"/>
      <c r="O27" s="629"/>
      <c r="P27" s="629"/>
      <c r="Q27" s="629"/>
      <c r="R27" s="629"/>
      <c r="S27" s="629"/>
      <c r="T27" s="629"/>
      <c r="U27" s="629"/>
      <c r="V27" s="629"/>
      <c r="W27" s="629"/>
      <c r="X27" s="629"/>
      <c r="Y27" s="629"/>
      <c r="Z27" s="629"/>
      <c r="AA27" s="629"/>
    </row>
    <row r="28" customFormat="false" ht="15.75" hidden="false" customHeight="false" outlineLevel="0" collapsed="false">
      <c r="A28" s="628"/>
      <c r="B28" s="625" t="s">
        <v>1058</v>
      </c>
      <c r="C28" s="625"/>
      <c r="D28" s="625"/>
      <c r="E28" s="625"/>
      <c r="F28" s="625"/>
      <c r="G28" s="625"/>
      <c r="H28" s="625"/>
      <c r="I28" s="626"/>
      <c r="J28" s="626"/>
      <c r="K28" s="626"/>
      <c r="L28" s="626"/>
      <c r="M28" s="625" t="s">
        <v>600</v>
      </c>
      <c r="N28" s="627"/>
      <c r="O28" s="625"/>
      <c r="P28" s="625"/>
      <c r="Q28" s="625"/>
      <c r="R28" s="625"/>
      <c r="S28" s="625"/>
      <c r="T28" s="625"/>
      <c r="U28" s="625"/>
      <c r="V28" s="625"/>
      <c r="W28" s="625"/>
      <c r="X28" s="625"/>
      <c r="Y28" s="625"/>
      <c r="Z28" s="625"/>
      <c r="AA28" s="625"/>
    </row>
    <row r="29" customFormat="false" ht="15.75" hidden="false" customHeight="false" outlineLevel="0" collapsed="false">
      <c r="A29" s="628"/>
      <c r="B29" s="625"/>
      <c r="C29" s="625"/>
      <c r="D29" s="625"/>
      <c r="E29" s="625"/>
      <c r="F29" s="625"/>
      <c r="G29" s="625"/>
      <c r="H29" s="625"/>
      <c r="I29" s="626"/>
      <c r="J29" s="626"/>
      <c r="K29" s="626"/>
      <c r="L29" s="626"/>
      <c r="M29" s="625"/>
      <c r="N29" s="627"/>
      <c r="O29" s="625"/>
      <c r="P29" s="625"/>
      <c r="Q29" s="625"/>
      <c r="R29" s="625"/>
      <c r="S29" s="625"/>
      <c r="T29" s="625"/>
      <c r="U29" s="625"/>
      <c r="V29" s="625"/>
      <c r="W29" s="625"/>
      <c r="X29" s="625"/>
      <c r="Y29" s="625"/>
      <c r="Z29" s="625"/>
      <c r="AA29" s="625"/>
    </row>
    <row r="30" customFormat="false" ht="15.75" hidden="false" customHeight="false" outlineLevel="0" collapsed="false">
      <c r="A30" s="628"/>
      <c r="B30" s="625"/>
      <c r="C30" s="625"/>
      <c r="D30" s="625"/>
      <c r="E30" s="625"/>
      <c r="F30" s="625"/>
      <c r="G30" s="625"/>
      <c r="H30" s="625"/>
      <c r="I30" s="626"/>
      <c r="J30" s="626"/>
      <c r="K30" s="626"/>
      <c r="L30" s="626"/>
      <c r="M30" s="625"/>
      <c r="N30" s="627"/>
      <c r="O30" s="625"/>
      <c r="P30" s="625"/>
      <c r="Q30" s="625"/>
      <c r="R30" s="625"/>
      <c r="S30" s="625"/>
      <c r="T30" s="625"/>
      <c r="U30" s="625"/>
      <c r="V30" s="625"/>
      <c r="W30" s="625"/>
      <c r="X30" s="625"/>
      <c r="Y30" s="625"/>
      <c r="Z30" s="625"/>
      <c r="AA30" s="625"/>
    </row>
    <row r="31" customFormat="false" ht="15.75" hidden="false" customHeight="false" outlineLevel="0" collapsed="false">
      <c r="A31" s="628"/>
      <c r="B31" s="625"/>
      <c r="C31" s="625"/>
      <c r="D31" s="625"/>
      <c r="E31" s="625"/>
      <c r="F31" s="625"/>
      <c r="G31" s="625"/>
      <c r="H31" s="625"/>
      <c r="I31" s="626"/>
      <c r="J31" s="626"/>
      <c r="K31" s="626"/>
      <c r="L31" s="626"/>
      <c r="M31" s="625"/>
      <c r="N31" s="627"/>
      <c r="O31" s="625"/>
      <c r="P31" s="625"/>
      <c r="Q31" s="625"/>
      <c r="R31" s="625"/>
      <c r="S31" s="625"/>
      <c r="T31" s="625"/>
      <c r="U31" s="625"/>
      <c r="V31" s="625"/>
      <c r="W31" s="625"/>
      <c r="X31" s="625"/>
      <c r="Y31" s="625"/>
      <c r="Z31" s="625"/>
      <c r="AA31" s="625"/>
    </row>
    <row r="32" customFormat="false" ht="15.75" hidden="false" customHeight="false" outlineLevel="0" collapsed="false">
      <c r="A32" s="628"/>
      <c r="B32" s="625"/>
      <c r="C32" s="625"/>
      <c r="D32" s="625"/>
      <c r="E32" s="625"/>
      <c r="F32" s="625"/>
      <c r="G32" s="625"/>
      <c r="H32" s="625"/>
      <c r="I32" s="626"/>
      <c r="J32" s="626"/>
      <c r="K32" s="626"/>
      <c r="L32" s="626"/>
      <c r="M32" s="625"/>
      <c r="N32" s="627"/>
      <c r="O32" s="625"/>
      <c r="P32" s="625"/>
      <c r="Q32" s="625"/>
      <c r="R32" s="625"/>
      <c r="S32" s="625"/>
      <c r="T32" s="625"/>
      <c r="U32" s="625"/>
      <c r="V32" s="625"/>
      <c r="W32" s="625"/>
      <c r="X32" s="625"/>
      <c r="Y32" s="625"/>
      <c r="Z32" s="625"/>
      <c r="AA32" s="625"/>
    </row>
    <row r="33" customFormat="false" ht="15.75" hidden="false" customHeight="false" outlineLevel="0" collapsed="false">
      <c r="A33" s="628"/>
      <c r="B33" s="625"/>
      <c r="C33" s="625"/>
      <c r="D33" s="625"/>
      <c r="E33" s="625"/>
      <c r="F33" s="625"/>
      <c r="G33" s="625"/>
      <c r="H33" s="625"/>
      <c r="I33" s="626"/>
      <c r="J33" s="626"/>
      <c r="K33" s="626"/>
      <c r="L33" s="626"/>
      <c r="M33" s="625"/>
      <c r="N33" s="627"/>
      <c r="O33" s="625"/>
      <c r="P33" s="625"/>
      <c r="Q33" s="625"/>
      <c r="R33" s="625"/>
      <c r="S33" s="625"/>
      <c r="T33" s="625"/>
      <c r="U33" s="625"/>
      <c r="V33" s="625"/>
      <c r="W33" s="625"/>
      <c r="X33" s="625"/>
      <c r="Y33" s="625"/>
      <c r="Z33" s="625"/>
      <c r="AA33" s="625"/>
    </row>
    <row r="34" customFormat="false" ht="15.6" hidden="false" customHeight="true" outlineLevel="0" collapsed="false">
      <c r="A34" s="628"/>
      <c r="B34" s="625"/>
      <c r="C34" s="625"/>
      <c r="D34" s="625"/>
      <c r="E34" s="625"/>
      <c r="F34" s="625"/>
      <c r="G34" s="625"/>
      <c r="H34" s="625"/>
      <c r="I34" s="626"/>
      <c r="J34" s="626"/>
      <c r="K34" s="626"/>
      <c r="L34" s="626"/>
      <c r="M34" s="625"/>
      <c r="N34" s="627"/>
      <c r="O34" s="625"/>
      <c r="P34" s="625"/>
      <c r="Q34" s="625"/>
      <c r="R34" s="625"/>
      <c r="S34" s="625"/>
      <c r="T34" s="625"/>
      <c r="U34" s="625"/>
      <c r="V34" s="625"/>
      <c r="W34" s="625"/>
      <c r="X34" s="625"/>
      <c r="Y34" s="625"/>
      <c r="Z34" s="625"/>
      <c r="AA34" s="625"/>
    </row>
    <row r="35" customFormat="false" ht="15.6" hidden="false" customHeight="true" outlineLevel="0" collapsed="false">
      <c r="A35" s="628"/>
      <c r="B35" s="625"/>
      <c r="C35" s="625"/>
      <c r="D35" s="625"/>
      <c r="E35" s="625"/>
      <c r="F35" s="625"/>
      <c r="G35" s="625"/>
      <c r="H35" s="625"/>
      <c r="I35" s="626"/>
      <c r="J35" s="626"/>
      <c r="K35" s="626"/>
      <c r="L35" s="626"/>
      <c r="M35" s="625"/>
      <c r="N35" s="627"/>
      <c r="O35" s="625"/>
      <c r="P35" s="625"/>
      <c r="Q35" s="625"/>
      <c r="R35" s="625"/>
      <c r="S35" s="625"/>
      <c r="T35" s="625"/>
      <c r="U35" s="625"/>
      <c r="V35" s="625"/>
      <c r="W35" s="625"/>
      <c r="X35" s="625"/>
      <c r="Y35" s="625"/>
      <c r="Z35" s="625"/>
      <c r="AA35" s="625"/>
    </row>
    <row r="36" customFormat="false" ht="15.6" hidden="false" customHeight="true" outlineLevel="0" collapsed="false">
      <c r="A36" s="628"/>
      <c r="B36" s="625"/>
      <c r="C36" s="625"/>
      <c r="D36" s="625"/>
      <c r="E36" s="625"/>
      <c r="F36" s="625"/>
      <c r="G36" s="625"/>
      <c r="H36" s="625"/>
      <c r="I36" s="626"/>
      <c r="J36" s="626"/>
      <c r="K36" s="626"/>
      <c r="L36" s="626"/>
      <c r="M36" s="625"/>
      <c r="N36" s="627"/>
      <c r="O36" s="625"/>
      <c r="P36" s="625"/>
      <c r="Q36" s="625"/>
      <c r="R36" s="625"/>
      <c r="S36" s="625"/>
      <c r="T36" s="625"/>
      <c r="U36" s="625"/>
      <c r="V36" s="625"/>
      <c r="W36" s="625"/>
      <c r="X36" s="625"/>
      <c r="Y36" s="625"/>
      <c r="Z36" s="625"/>
      <c r="AA36" s="625"/>
    </row>
    <row r="37" customFormat="false" ht="15.6" hidden="false" customHeight="true" outlineLevel="0" collapsed="false">
      <c r="A37" s="628"/>
      <c r="B37" s="625"/>
      <c r="C37" s="625"/>
      <c r="D37" s="625"/>
      <c r="E37" s="625"/>
      <c r="F37" s="625"/>
      <c r="G37" s="625"/>
      <c r="H37" s="625"/>
      <c r="I37" s="626"/>
      <c r="J37" s="626"/>
      <c r="K37" s="626"/>
      <c r="L37" s="626"/>
      <c r="M37" s="625"/>
      <c r="N37" s="627"/>
      <c r="O37" s="625"/>
      <c r="P37" s="625"/>
      <c r="Q37" s="625"/>
      <c r="R37" s="625"/>
      <c r="S37" s="625"/>
      <c r="T37" s="625"/>
      <c r="U37" s="625"/>
      <c r="V37" s="625"/>
      <c r="W37" s="625"/>
      <c r="X37" s="625"/>
      <c r="Y37" s="625"/>
      <c r="Z37" s="625"/>
      <c r="AA37" s="625"/>
    </row>
    <row r="38" customFormat="false" ht="15.6" hidden="false" customHeight="true" outlineLevel="0" collapsed="false">
      <c r="A38" s="628"/>
      <c r="B38" s="625"/>
      <c r="C38" s="625"/>
      <c r="D38" s="625"/>
      <c r="E38" s="625"/>
      <c r="F38" s="625"/>
      <c r="G38" s="625"/>
      <c r="H38" s="625"/>
      <c r="I38" s="626"/>
      <c r="J38" s="626"/>
      <c r="K38" s="626"/>
      <c r="L38" s="626"/>
      <c r="M38" s="625"/>
      <c r="N38" s="627"/>
      <c r="O38" s="625"/>
      <c r="P38" s="625"/>
      <c r="Q38" s="625"/>
      <c r="R38" s="625"/>
      <c r="S38" s="625"/>
      <c r="T38" s="625"/>
      <c r="U38" s="625"/>
      <c r="V38" s="625"/>
      <c r="W38" s="625"/>
      <c r="X38" s="625"/>
      <c r="Y38" s="625"/>
      <c r="Z38" s="625"/>
      <c r="AA38" s="625"/>
    </row>
    <row r="39" customFormat="false" ht="15.6" hidden="false" customHeight="true" outlineLevel="0" collapsed="false">
      <c r="A39" s="628"/>
      <c r="B39" s="625"/>
      <c r="C39" s="625"/>
      <c r="D39" s="625"/>
      <c r="E39" s="625"/>
      <c r="F39" s="625"/>
      <c r="G39" s="625"/>
      <c r="H39" s="625"/>
      <c r="I39" s="626"/>
      <c r="J39" s="626"/>
      <c r="K39" s="626"/>
      <c r="L39" s="626"/>
      <c r="M39" s="625"/>
      <c r="N39" s="627"/>
      <c r="O39" s="625"/>
      <c r="P39" s="625"/>
      <c r="Q39" s="625"/>
      <c r="R39" s="625"/>
      <c r="S39" s="625"/>
      <c r="T39" s="625"/>
      <c r="U39" s="625"/>
      <c r="V39" s="625"/>
      <c r="W39" s="625"/>
      <c r="X39" s="625"/>
      <c r="Y39" s="625"/>
      <c r="Z39" s="625"/>
      <c r="AA39" s="625"/>
    </row>
    <row r="40" customFormat="false" ht="15.6" hidden="false" customHeight="true" outlineLevel="0" collapsed="false">
      <c r="A40" s="631"/>
      <c r="B40" s="625"/>
      <c r="C40" s="625"/>
      <c r="D40" s="625"/>
      <c r="E40" s="625"/>
      <c r="F40" s="625"/>
      <c r="G40" s="625"/>
      <c r="H40" s="625"/>
      <c r="I40" s="626"/>
      <c r="J40" s="626"/>
      <c r="K40" s="626"/>
      <c r="L40" s="626"/>
      <c r="M40" s="625"/>
      <c r="N40" s="627"/>
      <c r="O40" s="625"/>
      <c r="P40" s="625"/>
      <c r="Q40" s="625"/>
      <c r="R40" s="625"/>
      <c r="S40" s="625"/>
      <c r="T40" s="625"/>
      <c r="U40" s="625"/>
      <c r="V40" s="625"/>
      <c r="W40" s="625"/>
      <c r="X40" s="625"/>
      <c r="Y40" s="625"/>
      <c r="Z40" s="625"/>
      <c r="AA40" s="625"/>
    </row>
    <row r="41" customFormat="false" ht="15.75" hidden="false" customHeight="false" outlineLevel="0" collapsed="false">
      <c r="A41" s="630" t="s">
        <v>1059</v>
      </c>
      <c r="B41" s="629" t="s">
        <v>1060</v>
      </c>
      <c r="C41" s="629"/>
      <c r="D41" s="629"/>
      <c r="E41" s="629"/>
      <c r="F41" s="629"/>
      <c r="G41" s="629"/>
      <c r="H41" s="629"/>
      <c r="I41" s="626" t="s">
        <v>600</v>
      </c>
      <c r="J41" s="626"/>
      <c r="K41" s="626"/>
      <c r="L41" s="626"/>
      <c r="M41" s="625"/>
      <c r="N41" s="627"/>
      <c r="O41" s="629"/>
      <c r="P41" s="629"/>
      <c r="Q41" s="629"/>
      <c r="R41" s="629"/>
      <c r="S41" s="629"/>
      <c r="T41" s="629"/>
      <c r="U41" s="629"/>
      <c r="V41" s="629"/>
      <c r="W41" s="629"/>
      <c r="X41" s="629"/>
      <c r="Y41" s="629"/>
      <c r="Z41" s="629"/>
      <c r="AA41" s="629"/>
    </row>
    <row r="42" customFormat="false" ht="15.75" hidden="false" customHeight="false" outlineLevel="0" collapsed="false">
      <c r="A42" s="628"/>
      <c r="B42" s="629" t="s">
        <v>1060</v>
      </c>
      <c r="C42" s="629"/>
      <c r="D42" s="629"/>
      <c r="E42" s="629"/>
      <c r="F42" s="629"/>
      <c r="G42" s="629"/>
      <c r="H42" s="629"/>
      <c r="I42" s="626" t="s">
        <v>600</v>
      </c>
      <c r="J42" s="626"/>
      <c r="K42" s="626"/>
      <c r="L42" s="626"/>
      <c r="M42" s="625"/>
      <c r="N42" s="627"/>
      <c r="O42" s="629"/>
      <c r="P42" s="629"/>
      <c r="Q42" s="629"/>
      <c r="R42" s="629"/>
      <c r="S42" s="629"/>
      <c r="T42" s="629"/>
      <c r="U42" s="629"/>
      <c r="V42" s="629"/>
      <c r="W42" s="629"/>
      <c r="X42" s="629"/>
      <c r="Y42" s="629"/>
      <c r="Z42" s="629"/>
      <c r="AA42" s="629"/>
    </row>
    <row r="43" customFormat="false" ht="15.75" hidden="false" customHeight="false" outlineLevel="0" collapsed="false">
      <c r="A43" s="628"/>
      <c r="B43" s="629" t="s">
        <v>1060</v>
      </c>
      <c r="C43" s="629"/>
      <c r="D43" s="629"/>
      <c r="E43" s="629"/>
      <c r="F43" s="629"/>
      <c r="G43" s="629"/>
      <c r="H43" s="629"/>
      <c r="I43" s="626" t="s">
        <v>600</v>
      </c>
      <c r="J43" s="626"/>
      <c r="K43" s="626"/>
      <c r="L43" s="626"/>
      <c r="M43" s="625"/>
      <c r="N43" s="627"/>
      <c r="O43" s="629"/>
      <c r="P43" s="629"/>
      <c r="Q43" s="629"/>
      <c r="R43" s="629"/>
      <c r="S43" s="629"/>
      <c r="T43" s="629"/>
      <c r="U43" s="629"/>
      <c r="V43" s="629"/>
      <c r="W43" s="629"/>
      <c r="X43" s="629"/>
      <c r="Y43" s="629"/>
      <c r="Z43" s="629"/>
      <c r="AA43" s="629"/>
    </row>
    <row r="44" customFormat="false" ht="15.75" hidden="false" customHeight="false" outlineLevel="0" collapsed="false">
      <c r="A44" s="628"/>
      <c r="B44" s="629"/>
      <c r="C44" s="625"/>
      <c r="D44" s="625"/>
      <c r="E44" s="625"/>
      <c r="F44" s="625"/>
      <c r="G44" s="625"/>
      <c r="H44" s="625"/>
      <c r="I44" s="626"/>
      <c r="J44" s="626"/>
      <c r="K44" s="626"/>
      <c r="L44" s="626"/>
      <c r="M44" s="625"/>
      <c r="N44" s="627"/>
      <c r="O44" s="625"/>
      <c r="P44" s="625"/>
      <c r="Q44" s="625"/>
      <c r="R44" s="625"/>
      <c r="S44" s="625"/>
      <c r="T44" s="625"/>
      <c r="U44" s="625"/>
      <c r="V44" s="625"/>
      <c r="W44" s="625"/>
      <c r="X44" s="625"/>
      <c r="Y44" s="625"/>
      <c r="Z44" s="625"/>
      <c r="AA44" s="625"/>
    </row>
    <row r="45" customFormat="false" ht="15.75" hidden="false" customHeight="false" outlineLevel="0" collapsed="false">
      <c r="A45" s="628"/>
      <c r="B45" s="629"/>
      <c r="C45" s="625"/>
      <c r="D45" s="625"/>
      <c r="E45" s="625"/>
      <c r="F45" s="625"/>
      <c r="G45" s="625"/>
      <c r="H45" s="625"/>
      <c r="I45" s="626"/>
      <c r="J45" s="626"/>
      <c r="K45" s="626"/>
      <c r="L45" s="626"/>
      <c r="M45" s="625"/>
      <c r="N45" s="627"/>
      <c r="O45" s="625"/>
      <c r="P45" s="625"/>
      <c r="Q45" s="625"/>
      <c r="R45" s="625"/>
      <c r="S45" s="625"/>
      <c r="T45" s="625"/>
      <c r="U45" s="625"/>
      <c r="V45" s="625"/>
      <c r="W45" s="625"/>
      <c r="X45" s="625"/>
      <c r="Y45" s="625"/>
      <c r="Z45" s="625"/>
      <c r="AA45" s="625"/>
    </row>
    <row r="46" customFormat="false" ht="15.75" hidden="false" customHeight="false" outlineLevel="0" collapsed="false">
      <c r="A46" s="628"/>
      <c r="B46" s="629"/>
      <c r="C46" s="625"/>
      <c r="D46" s="625"/>
      <c r="E46" s="625"/>
      <c r="F46" s="625"/>
      <c r="G46" s="625"/>
      <c r="H46" s="625"/>
      <c r="I46" s="626"/>
      <c r="J46" s="626"/>
      <c r="K46" s="626"/>
      <c r="L46" s="626"/>
      <c r="M46" s="625"/>
      <c r="N46" s="627"/>
      <c r="O46" s="625"/>
      <c r="P46" s="625"/>
      <c r="Q46" s="625"/>
      <c r="R46" s="625"/>
      <c r="S46" s="625"/>
      <c r="T46" s="625"/>
      <c r="U46" s="625"/>
      <c r="V46" s="625"/>
      <c r="W46" s="625"/>
      <c r="X46" s="625"/>
      <c r="Y46" s="625"/>
      <c r="Z46" s="625"/>
      <c r="AA46" s="625"/>
    </row>
    <row r="47" customFormat="false" ht="15.75" hidden="false" customHeight="false" outlineLevel="0" collapsed="false">
      <c r="A47" s="628"/>
      <c r="B47" s="629"/>
      <c r="C47" s="625"/>
      <c r="D47" s="625"/>
      <c r="E47" s="625"/>
      <c r="F47" s="625"/>
      <c r="G47" s="625"/>
      <c r="H47" s="625"/>
      <c r="I47" s="626"/>
      <c r="J47" s="626"/>
      <c r="K47" s="626"/>
      <c r="L47" s="626"/>
      <c r="M47" s="625"/>
      <c r="N47" s="627"/>
      <c r="O47" s="625"/>
      <c r="P47" s="625"/>
      <c r="Q47" s="625"/>
      <c r="R47" s="625"/>
      <c r="S47" s="625"/>
      <c r="T47" s="625"/>
      <c r="U47" s="625"/>
      <c r="V47" s="625"/>
      <c r="W47" s="625"/>
      <c r="X47" s="625"/>
      <c r="Y47" s="625"/>
      <c r="Z47" s="625"/>
      <c r="AA47" s="625"/>
    </row>
    <row r="48" customFormat="false" ht="15.75" hidden="false" customHeight="false" outlineLevel="0" collapsed="false">
      <c r="A48" s="628"/>
      <c r="B48" s="629"/>
      <c r="C48" s="625"/>
      <c r="D48" s="625"/>
      <c r="E48" s="625"/>
      <c r="F48" s="625"/>
      <c r="G48" s="625"/>
      <c r="H48" s="625"/>
      <c r="I48" s="626"/>
      <c r="J48" s="626"/>
      <c r="K48" s="626"/>
      <c r="L48" s="626"/>
      <c r="M48" s="625"/>
      <c r="N48" s="627"/>
      <c r="O48" s="625"/>
      <c r="P48" s="625"/>
      <c r="Q48" s="625"/>
      <c r="R48" s="625"/>
      <c r="S48" s="625"/>
      <c r="T48" s="625"/>
      <c r="U48" s="625"/>
      <c r="V48" s="625"/>
      <c r="W48" s="625"/>
      <c r="X48" s="625"/>
      <c r="Y48" s="625"/>
      <c r="Z48" s="625"/>
      <c r="AA48" s="625"/>
    </row>
    <row r="49" customFormat="false" ht="15.75" hidden="false" customHeight="false" outlineLevel="0" collapsed="false">
      <c r="A49" s="628"/>
      <c r="B49" s="629" t="s">
        <v>1060</v>
      </c>
      <c r="C49" s="625"/>
      <c r="D49" s="625"/>
      <c r="E49" s="625"/>
      <c r="F49" s="625"/>
      <c r="G49" s="625"/>
      <c r="H49" s="625"/>
      <c r="I49" s="626"/>
      <c r="J49" s="625" t="s">
        <v>600</v>
      </c>
      <c r="K49" s="626"/>
      <c r="L49" s="626"/>
      <c r="M49" s="626"/>
      <c r="N49" s="627"/>
      <c r="O49" s="625"/>
      <c r="P49" s="625"/>
      <c r="Q49" s="625"/>
      <c r="R49" s="625"/>
      <c r="S49" s="625"/>
      <c r="T49" s="625"/>
      <c r="U49" s="625"/>
      <c r="V49" s="625"/>
      <c r="W49" s="625"/>
      <c r="X49" s="625"/>
      <c r="Y49" s="625"/>
      <c r="Z49" s="625"/>
      <c r="AA49" s="625"/>
    </row>
    <row r="50" customFormat="false" ht="15.6" hidden="false" customHeight="true" outlineLevel="0" collapsed="false">
      <c r="A50" s="628"/>
      <c r="B50" s="629"/>
      <c r="C50" s="625"/>
      <c r="D50" s="625"/>
      <c r="E50" s="625"/>
      <c r="F50" s="625"/>
      <c r="G50" s="625"/>
      <c r="H50" s="625"/>
      <c r="I50" s="626"/>
      <c r="J50" s="625"/>
      <c r="K50" s="626"/>
      <c r="L50" s="626"/>
      <c r="M50" s="626"/>
      <c r="N50" s="627"/>
      <c r="O50" s="625"/>
      <c r="P50" s="625"/>
      <c r="Q50" s="625"/>
      <c r="R50" s="625"/>
      <c r="S50" s="625"/>
      <c r="T50" s="625"/>
      <c r="U50" s="625"/>
      <c r="V50" s="625"/>
      <c r="W50" s="625"/>
      <c r="X50" s="625"/>
      <c r="Y50" s="625"/>
      <c r="Z50" s="625"/>
      <c r="AA50" s="625"/>
    </row>
    <row r="51" customFormat="false" ht="15.6" hidden="false" customHeight="true" outlineLevel="0" collapsed="false">
      <c r="A51" s="628"/>
      <c r="B51" s="629"/>
      <c r="C51" s="625"/>
      <c r="D51" s="625"/>
      <c r="E51" s="625"/>
      <c r="F51" s="625"/>
      <c r="G51" s="625"/>
      <c r="H51" s="625"/>
      <c r="I51" s="626"/>
      <c r="J51" s="625"/>
      <c r="K51" s="626"/>
      <c r="L51" s="626"/>
      <c r="M51" s="626"/>
      <c r="N51" s="627"/>
      <c r="O51" s="625"/>
      <c r="P51" s="625"/>
      <c r="Q51" s="625"/>
      <c r="R51" s="625"/>
      <c r="S51" s="625"/>
      <c r="T51" s="625"/>
      <c r="U51" s="625"/>
      <c r="V51" s="625"/>
      <c r="W51" s="625"/>
      <c r="X51" s="625"/>
      <c r="Y51" s="625"/>
      <c r="Z51" s="625"/>
      <c r="AA51" s="625"/>
    </row>
    <row r="52" customFormat="false" ht="15.6" hidden="false" customHeight="true" outlineLevel="0" collapsed="false">
      <c r="A52" s="628"/>
      <c r="B52" s="629"/>
      <c r="C52" s="625"/>
      <c r="D52" s="625"/>
      <c r="E52" s="625"/>
      <c r="F52" s="625"/>
      <c r="G52" s="625"/>
      <c r="H52" s="625"/>
      <c r="I52" s="626"/>
      <c r="J52" s="625"/>
      <c r="K52" s="626"/>
      <c r="L52" s="626"/>
      <c r="M52" s="626"/>
      <c r="N52" s="627"/>
      <c r="O52" s="625"/>
      <c r="P52" s="625"/>
      <c r="Q52" s="625"/>
      <c r="R52" s="625"/>
      <c r="S52" s="625"/>
      <c r="T52" s="625"/>
      <c r="U52" s="625"/>
      <c r="V52" s="625"/>
      <c r="W52" s="625"/>
      <c r="X52" s="625"/>
      <c r="Y52" s="625"/>
      <c r="Z52" s="625"/>
      <c r="AA52" s="625"/>
    </row>
    <row r="53" customFormat="false" ht="15.6" hidden="false" customHeight="true" outlineLevel="0" collapsed="false">
      <c r="A53" s="628"/>
      <c r="B53" s="629"/>
      <c r="C53" s="625"/>
      <c r="D53" s="625"/>
      <c r="E53" s="625"/>
      <c r="F53" s="625"/>
      <c r="G53" s="625"/>
      <c r="H53" s="625"/>
      <c r="I53" s="626"/>
      <c r="J53" s="625"/>
      <c r="K53" s="626"/>
      <c r="L53" s="626"/>
      <c r="M53" s="626"/>
      <c r="N53" s="627"/>
      <c r="O53" s="625"/>
      <c r="P53" s="625"/>
      <c r="Q53" s="625"/>
      <c r="R53" s="625"/>
      <c r="S53" s="625"/>
      <c r="T53" s="625"/>
      <c r="U53" s="625"/>
      <c r="V53" s="625"/>
      <c r="W53" s="625"/>
      <c r="X53" s="625"/>
      <c r="Y53" s="625"/>
      <c r="Z53" s="625"/>
      <c r="AA53" s="625"/>
    </row>
    <row r="54" customFormat="false" ht="15.6" hidden="false" customHeight="true" outlineLevel="0" collapsed="false">
      <c r="A54" s="628"/>
      <c r="B54" s="629"/>
      <c r="C54" s="625"/>
      <c r="D54" s="625"/>
      <c r="E54" s="625"/>
      <c r="F54" s="625"/>
      <c r="G54" s="625"/>
      <c r="H54" s="625"/>
      <c r="I54" s="626"/>
      <c r="J54" s="625"/>
      <c r="K54" s="626"/>
      <c r="L54" s="626"/>
      <c r="M54" s="626"/>
      <c r="N54" s="627"/>
      <c r="O54" s="625"/>
      <c r="P54" s="625"/>
      <c r="Q54" s="625"/>
      <c r="R54" s="625"/>
      <c r="S54" s="625"/>
      <c r="T54" s="625"/>
      <c r="U54" s="625"/>
      <c r="V54" s="625"/>
      <c r="W54" s="625"/>
      <c r="X54" s="625"/>
      <c r="Y54" s="625"/>
      <c r="Z54" s="625"/>
      <c r="AA54" s="625"/>
    </row>
    <row r="55" customFormat="false" ht="15.6" hidden="false" customHeight="true" outlineLevel="0" collapsed="false">
      <c r="A55" s="631"/>
      <c r="B55" s="629"/>
      <c r="C55" s="625"/>
      <c r="D55" s="625"/>
      <c r="E55" s="625"/>
      <c r="F55" s="625"/>
      <c r="G55" s="625"/>
      <c r="H55" s="625"/>
      <c r="I55" s="626"/>
      <c r="J55" s="625"/>
      <c r="K55" s="626"/>
      <c r="L55" s="626"/>
      <c r="M55" s="626"/>
      <c r="N55" s="627"/>
      <c r="O55" s="625"/>
      <c r="P55" s="625"/>
      <c r="Q55" s="625"/>
      <c r="R55" s="625"/>
      <c r="S55" s="625"/>
      <c r="T55" s="625"/>
      <c r="U55" s="625"/>
      <c r="V55" s="625"/>
      <c r="W55" s="625"/>
      <c r="X55" s="625"/>
      <c r="Y55" s="625"/>
      <c r="Z55" s="625"/>
      <c r="AA55" s="625"/>
    </row>
    <row r="56" customFormat="false" ht="15.75" hidden="false" customHeight="false" outlineLevel="0" collapsed="false">
      <c r="A56" s="630" t="s">
        <v>1061</v>
      </c>
      <c r="B56" s="629" t="s">
        <v>1062</v>
      </c>
      <c r="C56" s="629"/>
      <c r="D56" s="629"/>
      <c r="E56" s="629"/>
      <c r="F56" s="629"/>
      <c r="G56" s="629"/>
      <c r="H56" s="629"/>
      <c r="I56" s="626"/>
      <c r="J56" s="625" t="s">
        <v>600</v>
      </c>
      <c r="K56" s="626"/>
      <c r="L56" s="626"/>
      <c r="M56" s="626"/>
      <c r="N56" s="627"/>
      <c r="O56" s="629"/>
      <c r="P56" s="629"/>
      <c r="Q56" s="629"/>
      <c r="R56" s="629"/>
      <c r="S56" s="629"/>
      <c r="T56" s="629"/>
      <c r="U56" s="629"/>
      <c r="V56" s="629"/>
      <c r="W56" s="629"/>
      <c r="X56" s="629"/>
      <c r="Y56" s="629"/>
      <c r="Z56" s="629"/>
      <c r="AA56" s="629"/>
    </row>
    <row r="57" customFormat="false" ht="15.75" hidden="false" customHeight="false" outlineLevel="0" collapsed="false">
      <c r="A57" s="628"/>
      <c r="B57" s="629" t="s">
        <v>1062</v>
      </c>
      <c r="C57" s="629"/>
      <c r="D57" s="629"/>
      <c r="E57" s="629"/>
      <c r="F57" s="629"/>
      <c r="G57" s="629"/>
      <c r="H57" s="629"/>
      <c r="I57" s="626"/>
      <c r="J57" s="625" t="s">
        <v>600</v>
      </c>
      <c r="K57" s="626"/>
      <c r="L57" s="626"/>
      <c r="M57" s="626"/>
      <c r="N57" s="627"/>
      <c r="O57" s="629"/>
      <c r="P57" s="629"/>
      <c r="Q57" s="629"/>
      <c r="R57" s="629"/>
      <c r="S57" s="629"/>
      <c r="T57" s="629"/>
      <c r="U57" s="629"/>
      <c r="V57" s="629"/>
      <c r="W57" s="629"/>
      <c r="X57" s="629"/>
      <c r="Y57" s="629"/>
      <c r="Z57" s="629"/>
      <c r="AA57" s="629"/>
    </row>
    <row r="58" customFormat="false" ht="15.75" hidden="false" customHeight="false" outlineLevel="0" collapsed="false">
      <c r="A58" s="628"/>
      <c r="B58" s="629"/>
      <c r="C58" s="629"/>
      <c r="D58" s="629"/>
      <c r="E58" s="629"/>
      <c r="F58" s="629"/>
      <c r="G58" s="629"/>
      <c r="H58" s="629"/>
      <c r="I58" s="626"/>
      <c r="J58" s="625"/>
      <c r="K58" s="626"/>
      <c r="L58" s="626"/>
      <c r="M58" s="626"/>
      <c r="N58" s="627"/>
      <c r="O58" s="629"/>
      <c r="P58" s="629"/>
      <c r="Q58" s="629"/>
      <c r="R58" s="629"/>
      <c r="S58" s="629"/>
      <c r="T58" s="629"/>
      <c r="U58" s="629"/>
      <c r="V58" s="629"/>
      <c r="W58" s="629"/>
      <c r="X58" s="629"/>
      <c r="Y58" s="629"/>
      <c r="Z58" s="629"/>
      <c r="AA58" s="629"/>
    </row>
    <row r="59" customFormat="false" ht="15.75" hidden="false" customHeight="false" outlineLevel="0" collapsed="false">
      <c r="A59" s="628"/>
      <c r="B59" s="629"/>
      <c r="C59" s="629"/>
      <c r="D59" s="629"/>
      <c r="E59" s="629"/>
      <c r="F59" s="629"/>
      <c r="G59" s="629"/>
      <c r="H59" s="629"/>
      <c r="I59" s="626"/>
      <c r="J59" s="625"/>
      <c r="K59" s="626"/>
      <c r="L59" s="626"/>
      <c r="M59" s="626"/>
      <c r="N59" s="627"/>
      <c r="O59" s="629"/>
      <c r="P59" s="629"/>
      <c r="Q59" s="629"/>
      <c r="R59" s="629"/>
      <c r="S59" s="629"/>
      <c r="T59" s="629"/>
      <c r="U59" s="629"/>
      <c r="V59" s="629"/>
      <c r="W59" s="629"/>
      <c r="X59" s="629"/>
      <c r="Y59" s="629"/>
      <c r="Z59" s="629"/>
      <c r="AA59" s="629"/>
    </row>
    <row r="60" customFormat="false" ht="15.75" hidden="false" customHeight="false" outlineLevel="0" collapsed="false">
      <c r="A60" s="628"/>
      <c r="B60" s="629"/>
      <c r="C60" s="629"/>
      <c r="D60" s="629"/>
      <c r="E60" s="629"/>
      <c r="F60" s="629"/>
      <c r="G60" s="629"/>
      <c r="H60" s="629"/>
      <c r="I60" s="626"/>
      <c r="J60" s="625"/>
      <c r="K60" s="626"/>
      <c r="L60" s="626"/>
      <c r="M60" s="626"/>
      <c r="N60" s="627"/>
      <c r="O60" s="629"/>
      <c r="P60" s="629"/>
      <c r="Q60" s="629"/>
      <c r="R60" s="629"/>
      <c r="S60" s="629"/>
      <c r="T60" s="629"/>
      <c r="U60" s="629"/>
      <c r="V60" s="629"/>
      <c r="W60" s="629"/>
      <c r="X60" s="629"/>
      <c r="Y60" s="629"/>
      <c r="Z60" s="629"/>
      <c r="AA60" s="629"/>
    </row>
    <row r="61" customFormat="false" ht="15.75" hidden="false" customHeight="false" outlineLevel="0" collapsed="false">
      <c r="A61" s="628"/>
      <c r="B61" s="629"/>
      <c r="C61" s="629"/>
      <c r="D61" s="629"/>
      <c r="E61" s="629"/>
      <c r="F61" s="629"/>
      <c r="G61" s="629"/>
      <c r="H61" s="629"/>
      <c r="I61" s="626"/>
      <c r="J61" s="625"/>
      <c r="K61" s="626"/>
      <c r="L61" s="626"/>
      <c r="M61" s="626"/>
      <c r="N61" s="627"/>
      <c r="O61" s="629"/>
      <c r="P61" s="629"/>
      <c r="Q61" s="629"/>
      <c r="R61" s="629"/>
      <c r="S61" s="629"/>
      <c r="T61" s="629"/>
      <c r="U61" s="629"/>
      <c r="V61" s="629"/>
      <c r="W61" s="629"/>
      <c r="X61" s="629"/>
      <c r="Y61" s="629"/>
      <c r="Z61" s="629"/>
      <c r="AA61" s="629"/>
    </row>
    <row r="62" customFormat="false" ht="15.75" hidden="false" customHeight="false" outlineLevel="0" collapsed="false">
      <c r="A62" s="628"/>
      <c r="B62" s="629"/>
      <c r="C62" s="629"/>
      <c r="D62" s="629"/>
      <c r="E62" s="629"/>
      <c r="F62" s="629"/>
      <c r="G62" s="629"/>
      <c r="H62" s="629"/>
      <c r="I62" s="626"/>
      <c r="J62" s="625"/>
      <c r="K62" s="626"/>
      <c r="L62" s="626"/>
      <c r="M62" s="626"/>
      <c r="N62" s="627"/>
      <c r="O62" s="629"/>
      <c r="P62" s="629"/>
      <c r="Q62" s="629"/>
      <c r="R62" s="629"/>
      <c r="S62" s="629"/>
      <c r="T62" s="629"/>
      <c r="U62" s="629"/>
      <c r="V62" s="629"/>
      <c r="W62" s="629"/>
      <c r="X62" s="629"/>
      <c r="Y62" s="629"/>
      <c r="Z62" s="629"/>
      <c r="AA62" s="629"/>
    </row>
    <row r="63" customFormat="false" ht="15.75" hidden="false" customHeight="false" outlineLevel="0" collapsed="false">
      <c r="A63" s="628"/>
      <c r="B63" s="629" t="s">
        <v>1062</v>
      </c>
      <c r="C63" s="629"/>
      <c r="D63" s="629"/>
      <c r="E63" s="629"/>
      <c r="F63" s="629"/>
      <c r="G63" s="629"/>
      <c r="H63" s="629"/>
      <c r="I63" s="626"/>
      <c r="J63" s="625"/>
      <c r="K63" s="626" t="s">
        <v>600</v>
      </c>
      <c r="L63" s="626"/>
      <c r="M63" s="626"/>
      <c r="N63" s="627"/>
      <c r="O63" s="629"/>
      <c r="P63" s="629"/>
      <c r="Q63" s="629"/>
      <c r="R63" s="629"/>
      <c r="S63" s="629"/>
      <c r="T63" s="629"/>
      <c r="U63" s="629"/>
      <c r="V63" s="629"/>
      <c r="W63" s="629"/>
      <c r="X63" s="629"/>
      <c r="Y63" s="629"/>
      <c r="Z63" s="629"/>
      <c r="AA63" s="629"/>
    </row>
    <row r="64" customFormat="false" ht="15.75" hidden="false" customHeight="false" outlineLevel="0" collapsed="false">
      <c r="A64" s="628"/>
      <c r="B64" s="625" t="s">
        <v>1062</v>
      </c>
      <c r="C64" s="625"/>
      <c r="D64" s="625"/>
      <c r="E64" s="625"/>
      <c r="F64" s="625"/>
      <c r="G64" s="625"/>
      <c r="H64" s="625"/>
      <c r="I64" s="626"/>
      <c r="J64" s="626"/>
      <c r="K64" s="626"/>
      <c r="L64" s="625" t="s">
        <v>600</v>
      </c>
      <c r="M64" s="626"/>
      <c r="N64" s="627"/>
      <c r="O64" s="625"/>
      <c r="P64" s="625"/>
      <c r="Q64" s="625"/>
      <c r="R64" s="625"/>
      <c r="S64" s="625"/>
      <c r="T64" s="625"/>
      <c r="U64" s="625"/>
      <c r="V64" s="625"/>
      <c r="W64" s="625"/>
      <c r="X64" s="625"/>
      <c r="Y64" s="625"/>
      <c r="Z64" s="625"/>
      <c r="AA64" s="625"/>
    </row>
    <row r="65" customFormat="false" ht="15.6" hidden="false" customHeight="true" outlineLevel="0" collapsed="false">
      <c r="A65" s="628"/>
      <c r="B65" s="625"/>
      <c r="C65" s="625"/>
      <c r="D65" s="625"/>
      <c r="E65" s="625"/>
      <c r="F65" s="625"/>
      <c r="G65" s="625"/>
      <c r="H65" s="625"/>
      <c r="I65" s="626"/>
      <c r="J65" s="626"/>
      <c r="K65" s="626"/>
      <c r="L65" s="625"/>
      <c r="M65" s="626"/>
      <c r="N65" s="627"/>
      <c r="O65" s="625"/>
      <c r="P65" s="625"/>
      <c r="Q65" s="625"/>
      <c r="R65" s="625"/>
      <c r="S65" s="625"/>
      <c r="T65" s="625"/>
      <c r="U65" s="625"/>
      <c r="V65" s="625"/>
      <c r="W65" s="625"/>
      <c r="X65" s="625"/>
      <c r="Y65" s="625"/>
      <c r="Z65" s="625"/>
      <c r="AA65" s="625"/>
    </row>
    <row r="66" customFormat="false" ht="15.6" hidden="false" customHeight="true" outlineLevel="0" collapsed="false">
      <c r="A66" s="628"/>
      <c r="B66" s="625"/>
      <c r="C66" s="625"/>
      <c r="D66" s="625"/>
      <c r="E66" s="625"/>
      <c r="F66" s="625"/>
      <c r="G66" s="625"/>
      <c r="H66" s="625"/>
      <c r="I66" s="626"/>
      <c r="J66" s="626"/>
      <c r="K66" s="626"/>
      <c r="L66" s="625"/>
      <c r="M66" s="626"/>
      <c r="N66" s="627"/>
      <c r="O66" s="625"/>
      <c r="P66" s="625"/>
      <c r="Q66" s="625"/>
      <c r="R66" s="625"/>
      <c r="S66" s="625"/>
      <c r="T66" s="625"/>
      <c r="U66" s="625"/>
      <c r="V66" s="625"/>
      <c r="W66" s="625"/>
      <c r="X66" s="625"/>
      <c r="Y66" s="625"/>
      <c r="Z66" s="625"/>
      <c r="AA66" s="625"/>
    </row>
    <row r="67" customFormat="false" ht="15.6" hidden="false" customHeight="true" outlineLevel="0" collapsed="false">
      <c r="A67" s="628"/>
      <c r="B67" s="625"/>
      <c r="C67" s="625"/>
      <c r="D67" s="625"/>
      <c r="E67" s="625"/>
      <c r="F67" s="625"/>
      <c r="G67" s="625"/>
      <c r="H67" s="625"/>
      <c r="I67" s="626"/>
      <c r="J67" s="626"/>
      <c r="K67" s="626"/>
      <c r="L67" s="625"/>
      <c r="M67" s="626"/>
      <c r="N67" s="627"/>
      <c r="O67" s="625"/>
      <c r="P67" s="625"/>
      <c r="Q67" s="625"/>
      <c r="R67" s="625"/>
      <c r="S67" s="625"/>
      <c r="T67" s="625"/>
      <c r="U67" s="625"/>
      <c r="V67" s="625"/>
      <c r="W67" s="625"/>
      <c r="X67" s="625"/>
      <c r="Y67" s="625"/>
      <c r="Z67" s="625"/>
      <c r="AA67" s="625"/>
    </row>
    <row r="68" customFormat="false" ht="15.6" hidden="false" customHeight="true" outlineLevel="0" collapsed="false">
      <c r="A68" s="628"/>
      <c r="B68" s="625"/>
      <c r="C68" s="625"/>
      <c r="D68" s="625"/>
      <c r="E68" s="625"/>
      <c r="F68" s="625"/>
      <c r="G68" s="625"/>
      <c r="H68" s="625"/>
      <c r="I68" s="626"/>
      <c r="J68" s="626"/>
      <c r="K68" s="626"/>
      <c r="L68" s="625"/>
      <c r="M68" s="626"/>
      <c r="N68" s="627"/>
      <c r="O68" s="625"/>
      <c r="P68" s="625"/>
      <c r="Q68" s="625"/>
      <c r="R68" s="625"/>
      <c r="S68" s="625"/>
      <c r="T68" s="625"/>
      <c r="U68" s="625"/>
      <c r="V68" s="625"/>
      <c r="W68" s="625"/>
      <c r="X68" s="625"/>
      <c r="Y68" s="625"/>
      <c r="Z68" s="625"/>
      <c r="AA68" s="625"/>
    </row>
    <row r="69" customFormat="false" ht="15.6" hidden="false" customHeight="true" outlineLevel="0" collapsed="false">
      <c r="A69" s="628"/>
      <c r="B69" s="625"/>
      <c r="C69" s="625"/>
      <c r="D69" s="625"/>
      <c r="E69" s="625"/>
      <c r="F69" s="625"/>
      <c r="G69" s="625"/>
      <c r="H69" s="625"/>
      <c r="I69" s="626"/>
      <c r="J69" s="626"/>
      <c r="K69" s="626"/>
      <c r="L69" s="625"/>
      <c r="M69" s="626"/>
      <c r="N69" s="627"/>
      <c r="O69" s="625"/>
      <c r="P69" s="625"/>
      <c r="Q69" s="625"/>
      <c r="R69" s="625"/>
      <c r="S69" s="625"/>
      <c r="T69" s="625"/>
      <c r="U69" s="625"/>
      <c r="V69" s="625"/>
      <c r="W69" s="625"/>
      <c r="X69" s="625"/>
      <c r="Y69" s="625"/>
      <c r="Z69" s="625"/>
      <c r="AA69" s="625"/>
    </row>
    <row r="70" customFormat="false" ht="15.6" hidden="false" customHeight="true" outlineLevel="0" collapsed="false">
      <c r="A70" s="631"/>
      <c r="B70" s="625"/>
      <c r="C70" s="625"/>
      <c r="D70" s="625"/>
      <c r="E70" s="625"/>
      <c r="F70" s="625"/>
      <c r="G70" s="625"/>
      <c r="H70" s="625"/>
      <c r="I70" s="626"/>
      <c r="J70" s="626"/>
      <c r="K70" s="626"/>
      <c r="L70" s="625"/>
      <c r="M70" s="626"/>
      <c r="N70" s="627"/>
      <c r="O70" s="625"/>
      <c r="P70" s="625"/>
      <c r="Q70" s="625"/>
      <c r="R70" s="625"/>
      <c r="S70" s="625"/>
      <c r="T70" s="625"/>
      <c r="U70" s="625"/>
      <c r="V70" s="625"/>
      <c r="W70" s="625"/>
      <c r="X70" s="625"/>
      <c r="Y70" s="625"/>
      <c r="Z70" s="625"/>
      <c r="AA70" s="625"/>
    </row>
    <row r="71" customFormat="false" ht="15.75" hidden="false" customHeight="false" outlineLevel="0" collapsed="false">
      <c r="A71" s="630" t="s">
        <v>1063</v>
      </c>
      <c r="B71" s="629" t="s">
        <v>1064</v>
      </c>
      <c r="C71" s="629"/>
      <c r="D71" s="629"/>
      <c r="E71" s="629"/>
      <c r="F71" s="629"/>
      <c r="G71" s="629"/>
      <c r="H71" s="629"/>
      <c r="I71" s="626"/>
      <c r="J71" s="626"/>
      <c r="K71" s="626"/>
      <c r="L71" s="625"/>
      <c r="M71" s="626" t="s">
        <v>600</v>
      </c>
      <c r="N71" s="627"/>
      <c r="O71" s="629"/>
      <c r="P71" s="629"/>
      <c r="Q71" s="629"/>
      <c r="R71" s="629"/>
      <c r="S71" s="629"/>
      <c r="T71" s="629"/>
      <c r="U71" s="629"/>
      <c r="V71" s="629"/>
      <c r="W71" s="629"/>
      <c r="X71" s="629"/>
      <c r="Y71" s="629"/>
      <c r="Z71" s="629"/>
      <c r="AA71" s="629"/>
    </row>
    <row r="72" customFormat="false" ht="15.75" hidden="false" customHeight="false" outlineLevel="0" collapsed="false">
      <c r="A72" s="628"/>
      <c r="B72" s="629" t="s">
        <v>1064</v>
      </c>
      <c r="C72" s="629"/>
      <c r="D72" s="629"/>
      <c r="E72" s="629"/>
      <c r="F72" s="629"/>
      <c r="G72" s="629"/>
      <c r="H72" s="629"/>
      <c r="I72" s="626"/>
      <c r="J72" s="626"/>
      <c r="K72" s="626"/>
      <c r="L72" s="625"/>
      <c r="M72" s="626" t="s">
        <v>600</v>
      </c>
      <c r="N72" s="627"/>
      <c r="O72" s="629"/>
      <c r="P72" s="629"/>
      <c r="Q72" s="629"/>
      <c r="R72" s="629"/>
      <c r="S72" s="629"/>
      <c r="T72" s="629"/>
      <c r="U72" s="629"/>
      <c r="V72" s="629"/>
      <c r="W72" s="629"/>
      <c r="X72" s="629"/>
      <c r="Y72" s="629"/>
      <c r="Z72" s="629"/>
      <c r="AA72" s="629"/>
    </row>
    <row r="73" customFormat="false" ht="15.75" hidden="false" customHeight="false" outlineLevel="0" collapsed="false">
      <c r="A73" s="628"/>
      <c r="B73" s="629" t="s">
        <v>1064</v>
      </c>
      <c r="C73" s="629"/>
      <c r="D73" s="629"/>
      <c r="E73" s="629"/>
      <c r="F73" s="629"/>
      <c r="G73" s="629"/>
      <c r="H73" s="629"/>
      <c r="I73" s="626"/>
      <c r="J73" s="626"/>
      <c r="K73" s="626"/>
      <c r="L73" s="625"/>
      <c r="M73" s="626" t="s">
        <v>600</v>
      </c>
      <c r="N73" s="627"/>
      <c r="O73" s="629"/>
      <c r="P73" s="629"/>
      <c r="Q73" s="629"/>
      <c r="R73" s="629"/>
      <c r="S73" s="629"/>
      <c r="T73" s="629"/>
      <c r="U73" s="629"/>
      <c r="V73" s="629"/>
      <c r="W73" s="629"/>
      <c r="X73" s="629"/>
      <c r="Y73" s="629"/>
      <c r="Z73" s="629"/>
      <c r="AA73" s="629"/>
    </row>
    <row r="74" customFormat="false" ht="15.6" hidden="false" customHeight="true" outlineLevel="0" collapsed="false">
      <c r="A74" s="628"/>
      <c r="B74" s="629"/>
      <c r="C74" s="629"/>
      <c r="D74" s="629"/>
      <c r="E74" s="629"/>
      <c r="F74" s="629"/>
      <c r="G74" s="629"/>
      <c r="H74" s="629"/>
      <c r="I74" s="626"/>
      <c r="J74" s="626"/>
      <c r="K74" s="626"/>
      <c r="L74" s="626"/>
      <c r="M74" s="626"/>
      <c r="N74" s="627"/>
      <c r="O74" s="629"/>
      <c r="P74" s="629"/>
      <c r="Q74" s="629"/>
      <c r="R74" s="629"/>
      <c r="S74" s="629"/>
      <c r="T74" s="629"/>
      <c r="U74" s="629"/>
      <c r="V74" s="629"/>
      <c r="W74" s="629"/>
      <c r="X74" s="629"/>
      <c r="Y74" s="629"/>
      <c r="Z74" s="629"/>
      <c r="AA74" s="629"/>
    </row>
    <row r="75" customFormat="false" ht="15.6" hidden="false" customHeight="true" outlineLevel="0" collapsed="false">
      <c r="A75" s="628"/>
      <c r="B75" s="629"/>
      <c r="C75" s="629"/>
      <c r="D75" s="629"/>
      <c r="E75" s="629"/>
      <c r="F75" s="629"/>
      <c r="G75" s="629"/>
      <c r="H75" s="629"/>
      <c r="I75" s="626"/>
      <c r="J75" s="626"/>
      <c r="K75" s="626"/>
      <c r="L75" s="626"/>
      <c r="M75" s="626"/>
      <c r="N75" s="627"/>
      <c r="O75" s="629"/>
      <c r="P75" s="629"/>
      <c r="Q75" s="629"/>
      <c r="R75" s="629"/>
      <c r="S75" s="629"/>
      <c r="T75" s="629"/>
      <c r="U75" s="629"/>
      <c r="V75" s="629"/>
      <c r="W75" s="629"/>
      <c r="X75" s="629"/>
      <c r="Y75" s="629"/>
      <c r="Z75" s="629"/>
      <c r="AA75" s="629"/>
    </row>
    <row r="76" customFormat="false" ht="15.6" hidden="false" customHeight="true" outlineLevel="0" collapsed="false">
      <c r="A76" s="628"/>
      <c r="B76" s="629"/>
      <c r="C76" s="629"/>
      <c r="D76" s="629"/>
      <c r="E76" s="629"/>
      <c r="F76" s="629"/>
      <c r="G76" s="629"/>
      <c r="H76" s="629"/>
      <c r="I76" s="626"/>
      <c r="J76" s="626"/>
      <c r="K76" s="626"/>
      <c r="L76" s="626"/>
      <c r="M76" s="626"/>
      <c r="N76" s="627"/>
      <c r="O76" s="629"/>
      <c r="P76" s="629"/>
      <c r="Q76" s="629"/>
      <c r="R76" s="629"/>
      <c r="S76" s="629"/>
      <c r="T76" s="629"/>
      <c r="U76" s="629"/>
      <c r="V76" s="629"/>
      <c r="W76" s="629"/>
      <c r="X76" s="629"/>
      <c r="Y76" s="629"/>
      <c r="Z76" s="629"/>
      <c r="AA76" s="629"/>
    </row>
    <row r="77" customFormat="false" ht="15.6" hidden="false" customHeight="true" outlineLevel="0" collapsed="false">
      <c r="A77" s="628"/>
      <c r="B77" s="629"/>
      <c r="C77" s="629"/>
      <c r="D77" s="629"/>
      <c r="E77" s="629"/>
      <c r="F77" s="629"/>
      <c r="G77" s="629"/>
      <c r="H77" s="629"/>
      <c r="I77" s="626"/>
      <c r="J77" s="626"/>
      <c r="K77" s="626"/>
      <c r="L77" s="626"/>
      <c r="M77" s="626"/>
      <c r="N77" s="627"/>
      <c r="O77" s="629"/>
      <c r="P77" s="629"/>
      <c r="Q77" s="629"/>
      <c r="R77" s="629"/>
      <c r="S77" s="629"/>
      <c r="T77" s="629"/>
      <c r="U77" s="629"/>
      <c r="V77" s="629"/>
      <c r="W77" s="629"/>
      <c r="X77" s="629"/>
      <c r="Y77" s="629"/>
      <c r="Z77" s="629"/>
      <c r="AA77" s="629"/>
    </row>
    <row r="78" customFormat="false" ht="15.6" hidden="false" customHeight="true" outlineLevel="0" collapsed="false">
      <c r="A78" s="628"/>
      <c r="B78" s="629"/>
      <c r="C78" s="629"/>
      <c r="D78" s="629"/>
      <c r="E78" s="629"/>
      <c r="F78" s="629"/>
      <c r="G78" s="629"/>
      <c r="H78" s="629"/>
      <c r="I78" s="626"/>
      <c r="J78" s="626"/>
      <c r="K78" s="626"/>
      <c r="L78" s="626"/>
      <c r="M78" s="626"/>
      <c r="N78" s="627"/>
      <c r="O78" s="629"/>
      <c r="P78" s="629"/>
      <c r="Q78" s="629"/>
      <c r="R78" s="629"/>
      <c r="S78" s="629"/>
      <c r="T78" s="629"/>
      <c r="U78" s="629"/>
      <c r="V78" s="629"/>
      <c r="W78" s="629"/>
      <c r="X78" s="629"/>
      <c r="Y78" s="629"/>
      <c r="Z78" s="629"/>
      <c r="AA78" s="629"/>
    </row>
    <row r="79" customFormat="false" ht="15.6" hidden="false" customHeight="true" outlineLevel="0" collapsed="false">
      <c r="A79" s="628"/>
      <c r="B79" s="629"/>
      <c r="C79" s="629"/>
      <c r="D79" s="629"/>
      <c r="E79" s="629"/>
      <c r="F79" s="629"/>
      <c r="G79" s="629"/>
      <c r="H79" s="629"/>
      <c r="I79" s="626"/>
      <c r="J79" s="626"/>
      <c r="K79" s="626"/>
      <c r="L79" s="626"/>
      <c r="M79" s="626"/>
      <c r="N79" s="627"/>
      <c r="O79" s="629"/>
      <c r="P79" s="629"/>
      <c r="Q79" s="629"/>
      <c r="R79" s="629"/>
      <c r="S79" s="629"/>
      <c r="T79" s="629"/>
      <c r="U79" s="629"/>
      <c r="V79" s="629"/>
      <c r="W79" s="629"/>
      <c r="X79" s="629"/>
      <c r="Y79" s="629"/>
      <c r="Z79" s="629"/>
      <c r="AA79" s="629"/>
    </row>
    <row r="80" customFormat="false" ht="15.6" hidden="false" customHeight="true" outlineLevel="0" collapsed="false">
      <c r="A80" s="628"/>
      <c r="B80" s="629"/>
      <c r="C80" s="629"/>
      <c r="D80" s="629"/>
      <c r="E80" s="629"/>
      <c r="F80" s="629"/>
      <c r="G80" s="629"/>
      <c r="H80" s="629"/>
      <c r="I80" s="626"/>
      <c r="J80" s="626"/>
      <c r="K80" s="626"/>
      <c r="L80" s="626"/>
      <c r="M80" s="626"/>
      <c r="N80" s="627"/>
      <c r="O80" s="629"/>
      <c r="P80" s="629"/>
      <c r="Q80" s="629"/>
      <c r="R80" s="629"/>
      <c r="S80" s="629"/>
      <c r="T80" s="629"/>
      <c r="U80" s="629"/>
      <c r="V80" s="629"/>
      <c r="W80" s="629"/>
      <c r="X80" s="629"/>
      <c r="Y80" s="629"/>
      <c r="Z80" s="629"/>
      <c r="AA80" s="629"/>
    </row>
    <row r="81" customFormat="false" ht="15.6" hidden="false" customHeight="true" outlineLevel="0" collapsed="false">
      <c r="A81" s="628"/>
      <c r="B81" s="629"/>
      <c r="C81" s="629"/>
      <c r="D81" s="629"/>
      <c r="E81" s="629"/>
      <c r="F81" s="629"/>
      <c r="G81" s="629"/>
      <c r="H81" s="629"/>
      <c r="I81" s="626"/>
      <c r="J81" s="626"/>
      <c r="K81" s="626"/>
      <c r="L81" s="626"/>
      <c r="M81" s="626"/>
      <c r="N81" s="627"/>
      <c r="O81" s="629"/>
      <c r="P81" s="629"/>
      <c r="Q81" s="629"/>
      <c r="R81" s="629"/>
      <c r="S81" s="629"/>
      <c r="T81" s="629"/>
      <c r="U81" s="629"/>
      <c r="V81" s="629"/>
      <c r="W81" s="629"/>
      <c r="X81" s="629"/>
      <c r="Y81" s="629"/>
      <c r="Z81" s="629"/>
      <c r="AA81" s="629"/>
    </row>
    <row r="82" customFormat="false" ht="15.6" hidden="false" customHeight="true" outlineLevel="0" collapsed="false">
      <c r="A82" s="628"/>
      <c r="B82" s="629"/>
      <c r="C82" s="629"/>
      <c r="D82" s="629"/>
      <c r="E82" s="629"/>
      <c r="F82" s="629"/>
      <c r="G82" s="629"/>
      <c r="H82" s="629"/>
      <c r="I82" s="626"/>
      <c r="J82" s="626"/>
      <c r="K82" s="626"/>
      <c r="L82" s="626"/>
      <c r="M82" s="626"/>
      <c r="N82" s="627"/>
      <c r="O82" s="629"/>
      <c r="P82" s="629"/>
      <c r="Q82" s="629"/>
      <c r="R82" s="629"/>
      <c r="S82" s="629"/>
      <c r="T82" s="629"/>
      <c r="U82" s="629"/>
      <c r="V82" s="629"/>
      <c r="W82" s="629"/>
      <c r="X82" s="629"/>
      <c r="Y82" s="629"/>
      <c r="Z82" s="629"/>
      <c r="AA82" s="629"/>
    </row>
    <row r="83" customFormat="false" ht="15.6" hidden="false" customHeight="true" outlineLevel="0" collapsed="false">
      <c r="A83" s="628"/>
      <c r="B83" s="629"/>
      <c r="C83" s="629"/>
      <c r="D83" s="629"/>
      <c r="E83" s="629"/>
      <c r="F83" s="629"/>
      <c r="G83" s="629"/>
      <c r="H83" s="629"/>
      <c r="I83" s="626"/>
      <c r="J83" s="626"/>
      <c r="K83" s="626"/>
      <c r="L83" s="626"/>
      <c r="M83" s="626"/>
      <c r="N83" s="627"/>
      <c r="O83" s="629"/>
      <c r="P83" s="629"/>
      <c r="Q83" s="629"/>
      <c r="R83" s="629"/>
      <c r="S83" s="629"/>
      <c r="T83" s="629"/>
      <c r="U83" s="629"/>
      <c r="V83" s="629"/>
      <c r="W83" s="629"/>
      <c r="X83" s="629"/>
      <c r="Y83" s="629"/>
      <c r="Z83" s="629"/>
      <c r="AA83" s="629"/>
    </row>
    <row r="84" customFormat="false" ht="15.6" hidden="false" customHeight="true" outlineLevel="0" collapsed="false">
      <c r="A84" s="628"/>
      <c r="B84" s="629"/>
      <c r="C84" s="629"/>
      <c r="D84" s="629"/>
      <c r="E84" s="629"/>
      <c r="F84" s="629"/>
      <c r="G84" s="629"/>
      <c r="H84" s="629"/>
      <c r="I84" s="626"/>
      <c r="J84" s="626"/>
      <c r="K84" s="626"/>
      <c r="L84" s="626"/>
      <c r="M84" s="626"/>
      <c r="N84" s="627"/>
      <c r="O84" s="629"/>
      <c r="P84" s="629"/>
      <c r="Q84" s="629"/>
      <c r="R84" s="629"/>
      <c r="S84" s="629"/>
      <c r="T84" s="629"/>
      <c r="U84" s="629"/>
      <c r="V84" s="629"/>
      <c r="W84" s="629"/>
      <c r="X84" s="629"/>
      <c r="Y84" s="629"/>
      <c r="Z84" s="629"/>
      <c r="AA84" s="629"/>
    </row>
    <row r="85" customFormat="false" ht="15.6" hidden="false" customHeight="true" outlineLevel="0" collapsed="false">
      <c r="A85" s="631"/>
      <c r="B85" s="629"/>
      <c r="C85" s="629"/>
      <c r="D85" s="629"/>
      <c r="E85" s="629"/>
      <c r="F85" s="629"/>
      <c r="G85" s="629"/>
      <c r="H85" s="629"/>
      <c r="I85" s="626"/>
      <c r="J85" s="626"/>
      <c r="K85" s="626"/>
      <c r="L85" s="626"/>
      <c r="M85" s="626"/>
      <c r="N85" s="627"/>
      <c r="O85" s="629"/>
      <c r="P85" s="629"/>
      <c r="Q85" s="629"/>
      <c r="R85" s="629"/>
      <c r="S85" s="629"/>
      <c r="T85" s="629"/>
      <c r="U85" s="629"/>
      <c r="V85" s="629"/>
      <c r="W85" s="629"/>
      <c r="X85" s="629"/>
      <c r="Y85" s="629"/>
      <c r="Z85" s="629"/>
      <c r="AA85" s="629"/>
    </row>
    <row r="86" customFormat="false" ht="15.75" hidden="false" customHeight="false" outlineLevel="0" collapsed="false">
      <c r="A86" s="630" t="s">
        <v>1065</v>
      </c>
      <c r="B86" s="629" t="s">
        <v>1066</v>
      </c>
      <c r="C86" s="629"/>
      <c r="D86" s="629"/>
      <c r="E86" s="629"/>
      <c r="F86" s="629"/>
      <c r="G86" s="629"/>
      <c r="H86" s="629"/>
      <c r="I86" s="626"/>
      <c r="J86" s="626"/>
      <c r="K86" s="626"/>
      <c r="L86" s="626"/>
      <c r="M86" s="625" t="s">
        <v>600</v>
      </c>
      <c r="N86" s="627"/>
      <c r="O86" s="629"/>
      <c r="P86" s="629"/>
      <c r="Q86" s="629"/>
      <c r="R86" s="629"/>
      <c r="S86" s="629"/>
      <c r="T86" s="629"/>
      <c r="U86" s="629"/>
      <c r="V86" s="629"/>
      <c r="W86" s="629"/>
      <c r="X86" s="629"/>
      <c r="Y86" s="629"/>
      <c r="Z86" s="629"/>
      <c r="AA86" s="629"/>
    </row>
    <row r="87" customFormat="false" ht="15.75" hidden="false" customHeight="false" outlineLevel="0" collapsed="false">
      <c r="A87" s="628"/>
      <c r="B87" s="629" t="s">
        <v>1066</v>
      </c>
      <c r="C87" s="629"/>
      <c r="D87" s="629"/>
      <c r="E87" s="629"/>
      <c r="F87" s="629"/>
      <c r="G87" s="629"/>
      <c r="H87" s="629"/>
      <c r="I87" s="626"/>
      <c r="J87" s="626"/>
      <c r="K87" s="626"/>
      <c r="L87" s="626"/>
      <c r="M87" s="625" t="s">
        <v>600</v>
      </c>
      <c r="N87" s="627"/>
      <c r="O87" s="629"/>
      <c r="P87" s="629"/>
      <c r="Q87" s="629"/>
      <c r="R87" s="629"/>
      <c r="S87" s="629"/>
      <c r="T87" s="629"/>
      <c r="U87" s="629"/>
      <c r="V87" s="629"/>
      <c r="W87" s="629"/>
      <c r="X87" s="629"/>
      <c r="Y87" s="629"/>
      <c r="Z87" s="629"/>
      <c r="AA87" s="629"/>
    </row>
    <row r="88" customFormat="false" ht="15.75" hidden="false" customHeight="false" outlineLevel="0" collapsed="false">
      <c r="A88" s="628"/>
      <c r="B88" s="629" t="s">
        <v>1066</v>
      </c>
      <c r="C88" s="629"/>
      <c r="D88" s="629"/>
      <c r="E88" s="629"/>
      <c r="F88" s="629"/>
      <c r="G88" s="629"/>
      <c r="H88" s="629"/>
      <c r="I88" s="626"/>
      <c r="J88" s="626"/>
      <c r="K88" s="626"/>
      <c r="L88" s="626"/>
      <c r="M88" s="625" t="s">
        <v>600</v>
      </c>
      <c r="N88" s="627"/>
      <c r="O88" s="629"/>
      <c r="P88" s="629"/>
      <c r="Q88" s="629"/>
      <c r="R88" s="629"/>
      <c r="S88" s="629"/>
      <c r="T88" s="629"/>
      <c r="U88" s="629"/>
      <c r="V88" s="629"/>
      <c r="W88" s="629"/>
      <c r="X88" s="629"/>
      <c r="Y88" s="629"/>
      <c r="Z88" s="629"/>
      <c r="AA88" s="629"/>
    </row>
    <row r="89" customFormat="false" ht="15.6" hidden="false" customHeight="true" outlineLevel="0" collapsed="false">
      <c r="A89" s="628"/>
      <c r="B89" s="629"/>
      <c r="C89" s="629"/>
      <c r="D89" s="629"/>
      <c r="E89" s="629"/>
      <c r="F89" s="629"/>
      <c r="G89" s="629"/>
      <c r="H89" s="629"/>
      <c r="I89" s="626"/>
      <c r="J89" s="626"/>
      <c r="K89" s="626"/>
      <c r="L89" s="626"/>
      <c r="M89" s="626"/>
      <c r="N89" s="627"/>
      <c r="O89" s="629"/>
      <c r="P89" s="629"/>
      <c r="Q89" s="629"/>
      <c r="R89" s="629"/>
      <c r="S89" s="629"/>
      <c r="T89" s="629"/>
      <c r="U89" s="629"/>
      <c r="V89" s="629"/>
      <c r="W89" s="629"/>
      <c r="X89" s="629"/>
      <c r="Y89" s="629"/>
      <c r="Z89" s="629"/>
      <c r="AA89" s="629"/>
    </row>
    <row r="90" customFormat="false" ht="15.6" hidden="false" customHeight="true" outlineLevel="0" collapsed="false">
      <c r="A90" s="628"/>
      <c r="B90" s="629"/>
      <c r="C90" s="629"/>
      <c r="D90" s="629"/>
      <c r="E90" s="629"/>
      <c r="F90" s="629"/>
      <c r="G90" s="629"/>
      <c r="H90" s="629"/>
      <c r="I90" s="626"/>
      <c r="J90" s="626"/>
      <c r="K90" s="626"/>
      <c r="L90" s="626"/>
      <c r="M90" s="626"/>
      <c r="N90" s="627"/>
      <c r="O90" s="629"/>
      <c r="P90" s="629"/>
      <c r="Q90" s="629"/>
      <c r="R90" s="629"/>
      <c r="S90" s="629"/>
      <c r="T90" s="629"/>
      <c r="U90" s="629"/>
      <c r="V90" s="629"/>
      <c r="W90" s="629"/>
      <c r="X90" s="629"/>
      <c r="Y90" s="629"/>
      <c r="Z90" s="629"/>
      <c r="AA90" s="629"/>
    </row>
    <row r="91" customFormat="false" ht="15.6" hidden="false" customHeight="true" outlineLevel="0" collapsed="false">
      <c r="A91" s="628"/>
      <c r="B91" s="629"/>
      <c r="C91" s="629"/>
      <c r="D91" s="629"/>
      <c r="E91" s="629"/>
      <c r="F91" s="629"/>
      <c r="G91" s="629"/>
      <c r="H91" s="629"/>
      <c r="I91" s="626"/>
      <c r="J91" s="626"/>
      <c r="K91" s="626"/>
      <c r="L91" s="626"/>
      <c r="M91" s="626"/>
      <c r="N91" s="627"/>
      <c r="O91" s="629"/>
      <c r="P91" s="629"/>
      <c r="Q91" s="629"/>
      <c r="R91" s="629"/>
      <c r="S91" s="629"/>
      <c r="T91" s="629"/>
      <c r="U91" s="629"/>
      <c r="V91" s="629"/>
      <c r="W91" s="629"/>
      <c r="X91" s="629"/>
      <c r="Y91" s="629"/>
      <c r="Z91" s="629"/>
      <c r="AA91" s="629"/>
    </row>
    <row r="92" customFormat="false" ht="15.6" hidden="false" customHeight="true" outlineLevel="0" collapsed="false">
      <c r="A92" s="628"/>
      <c r="B92" s="629"/>
      <c r="C92" s="629"/>
      <c r="D92" s="629"/>
      <c r="E92" s="629"/>
      <c r="F92" s="629"/>
      <c r="G92" s="629"/>
      <c r="H92" s="629"/>
      <c r="I92" s="626"/>
      <c r="J92" s="626"/>
      <c r="K92" s="626"/>
      <c r="L92" s="626"/>
      <c r="M92" s="626"/>
      <c r="N92" s="627"/>
      <c r="O92" s="629"/>
      <c r="P92" s="629"/>
      <c r="Q92" s="629"/>
      <c r="R92" s="629"/>
      <c r="S92" s="629"/>
      <c r="T92" s="629"/>
      <c r="U92" s="629"/>
      <c r="V92" s="629"/>
      <c r="W92" s="629"/>
      <c r="X92" s="629"/>
      <c r="Y92" s="629"/>
      <c r="Z92" s="629"/>
      <c r="AA92" s="629"/>
    </row>
    <row r="93" customFormat="false" ht="15.6" hidden="false" customHeight="true" outlineLevel="0" collapsed="false">
      <c r="A93" s="628"/>
      <c r="B93" s="629"/>
      <c r="C93" s="629"/>
      <c r="D93" s="629"/>
      <c r="E93" s="629"/>
      <c r="F93" s="629"/>
      <c r="G93" s="629"/>
      <c r="H93" s="629"/>
      <c r="I93" s="626"/>
      <c r="J93" s="626"/>
      <c r="K93" s="626"/>
      <c r="L93" s="626"/>
      <c r="M93" s="626"/>
      <c r="N93" s="627"/>
      <c r="O93" s="629"/>
      <c r="P93" s="629"/>
      <c r="Q93" s="629"/>
      <c r="R93" s="629"/>
      <c r="S93" s="629"/>
      <c r="T93" s="629"/>
      <c r="U93" s="629"/>
      <c r="V93" s="629"/>
      <c r="W93" s="629"/>
      <c r="X93" s="629"/>
      <c r="Y93" s="629"/>
      <c r="Z93" s="629"/>
      <c r="AA93" s="629"/>
    </row>
    <row r="94" customFormat="false" ht="15.6" hidden="false" customHeight="true" outlineLevel="0" collapsed="false">
      <c r="A94" s="628"/>
      <c r="B94" s="629"/>
      <c r="C94" s="629"/>
      <c r="D94" s="629"/>
      <c r="E94" s="629"/>
      <c r="F94" s="629"/>
      <c r="G94" s="629"/>
      <c r="H94" s="629"/>
      <c r="I94" s="626"/>
      <c r="J94" s="626"/>
      <c r="K94" s="626"/>
      <c r="L94" s="626"/>
      <c r="M94" s="626"/>
      <c r="N94" s="627"/>
      <c r="O94" s="629"/>
      <c r="P94" s="629"/>
      <c r="Q94" s="629"/>
      <c r="R94" s="629"/>
      <c r="S94" s="629"/>
      <c r="T94" s="629"/>
      <c r="U94" s="629"/>
      <c r="V94" s="629"/>
      <c r="W94" s="629"/>
      <c r="X94" s="629"/>
      <c r="Y94" s="629"/>
      <c r="Z94" s="629"/>
      <c r="AA94" s="629"/>
    </row>
    <row r="95" customFormat="false" ht="15.6" hidden="false" customHeight="true" outlineLevel="0" collapsed="false">
      <c r="A95" s="628"/>
      <c r="B95" s="629"/>
      <c r="C95" s="629"/>
      <c r="D95" s="629"/>
      <c r="E95" s="629"/>
      <c r="F95" s="629"/>
      <c r="G95" s="629"/>
      <c r="H95" s="629"/>
      <c r="I95" s="626"/>
      <c r="J95" s="626"/>
      <c r="K95" s="626"/>
      <c r="L95" s="626"/>
      <c r="M95" s="626"/>
      <c r="N95" s="627"/>
      <c r="O95" s="629"/>
      <c r="P95" s="629"/>
      <c r="Q95" s="629"/>
      <c r="R95" s="629"/>
      <c r="S95" s="629"/>
      <c r="T95" s="629"/>
      <c r="U95" s="629"/>
      <c r="V95" s="629"/>
      <c r="W95" s="629"/>
      <c r="X95" s="629"/>
      <c r="Y95" s="629"/>
      <c r="Z95" s="629"/>
      <c r="AA95" s="629"/>
    </row>
    <row r="96" customFormat="false" ht="15.6" hidden="false" customHeight="true" outlineLevel="0" collapsed="false">
      <c r="A96" s="628"/>
      <c r="B96" s="629"/>
      <c r="C96" s="629"/>
      <c r="D96" s="629"/>
      <c r="E96" s="629"/>
      <c r="F96" s="629"/>
      <c r="G96" s="629"/>
      <c r="H96" s="629"/>
      <c r="I96" s="626"/>
      <c r="J96" s="626"/>
      <c r="K96" s="626"/>
      <c r="L96" s="626"/>
      <c r="M96" s="626"/>
      <c r="N96" s="627"/>
      <c r="O96" s="629"/>
      <c r="P96" s="629"/>
      <c r="Q96" s="629"/>
      <c r="R96" s="629"/>
      <c r="S96" s="629"/>
      <c r="T96" s="629"/>
      <c r="U96" s="629"/>
      <c r="V96" s="629"/>
      <c r="W96" s="629"/>
      <c r="X96" s="629"/>
      <c r="Y96" s="629"/>
      <c r="Z96" s="629"/>
      <c r="AA96" s="629"/>
    </row>
    <row r="97" customFormat="false" ht="15.6" hidden="false" customHeight="true" outlineLevel="0" collapsed="false">
      <c r="A97" s="628"/>
      <c r="B97" s="629"/>
      <c r="C97" s="629"/>
      <c r="D97" s="629"/>
      <c r="E97" s="629"/>
      <c r="F97" s="629"/>
      <c r="G97" s="629"/>
      <c r="H97" s="629"/>
      <c r="I97" s="626"/>
      <c r="J97" s="626"/>
      <c r="K97" s="626"/>
      <c r="L97" s="626"/>
      <c r="M97" s="626"/>
      <c r="N97" s="627"/>
      <c r="O97" s="629"/>
      <c r="P97" s="629"/>
      <c r="Q97" s="629"/>
      <c r="R97" s="629"/>
      <c r="S97" s="629"/>
      <c r="T97" s="629"/>
      <c r="U97" s="629"/>
      <c r="V97" s="629"/>
      <c r="W97" s="629"/>
      <c r="X97" s="629"/>
      <c r="Y97" s="629"/>
      <c r="Z97" s="629"/>
      <c r="AA97" s="629"/>
    </row>
    <row r="98" customFormat="false" ht="15.6" hidden="false" customHeight="true" outlineLevel="0" collapsed="false">
      <c r="A98" s="628"/>
      <c r="B98" s="629"/>
      <c r="C98" s="629"/>
      <c r="D98" s="629"/>
      <c r="E98" s="629"/>
      <c r="F98" s="629"/>
      <c r="G98" s="629"/>
      <c r="H98" s="629"/>
      <c r="I98" s="626"/>
      <c r="J98" s="626"/>
      <c r="K98" s="626"/>
      <c r="L98" s="626"/>
      <c r="M98" s="626"/>
      <c r="N98" s="627"/>
      <c r="O98" s="629"/>
      <c r="P98" s="629"/>
      <c r="Q98" s="629"/>
      <c r="R98" s="629"/>
      <c r="S98" s="629"/>
      <c r="T98" s="629"/>
      <c r="U98" s="629"/>
      <c r="V98" s="629"/>
      <c r="W98" s="629"/>
      <c r="X98" s="629"/>
      <c r="Y98" s="629"/>
      <c r="Z98" s="629"/>
      <c r="AA98" s="629"/>
    </row>
    <row r="99" customFormat="false" ht="15.6" hidden="false" customHeight="true" outlineLevel="0" collapsed="false">
      <c r="A99" s="628"/>
      <c r="B99" s="629"/>
      <c r="C99" s="629"/>
      <c r="D99" s="629"/>
      <c r="E99" s="629"/>
      <c r="F99" s="629"/>
      <c r="G99" s="629"/>
      <c r="H99" s="629"/>
      <c r="I99" s="626"/>
      <c r="J99" s="626"/>
      <c r="K99" s="626"/>
      <c r="L99" s="626"/>
      <c r="M99" s="626"/>
      <c r="N99" s="627"/>
      <c r="O99" s="629"/>
      <c r="P99" s="629"/>
      <c r="Q99" s="629"/>
      <c r="R99" s="629"/>
      <c r="S99" s="629"/>
      <c r="T99" s="629"/>
      <c r="U99" s="629"/>
      <c r="V99" s="629"/>
      <c r="W99" s="629"/>
      <c r="X99" s="629"/>
      <c r="Y99" s="629"/>
      <c r="Z99" s="629"/>
      <c r="AA99" s="629"/>
    </row>
    <row r="100" customFormat="false" ht="15.6" hidden="false" customHeight="true" outlineLevel="0" collapsed="false">
      <c r="A100" s="631"/>
      <c r="B100" s="629"/>
      <c r="C100" s="629"/>
      <c r="D100" s="629"/>
      <c r="E100" s="629"/>
      <c r="F100" s="629"/>
      <c r="G100" s="629"/>
      <c r="H100" s="629"/>
      <c r="I100" s="626"/>
      <c r="J100" s="626"/>
      <c r="K100" s="626"/>
      <c r="L100" s="626"/>
      <c r="M100" s="626"/>
      <c r="N100" s="627"/>
      <c r="O100" s="629"/>
      <c r="P100" s="629"/>
      <c r="Q100" s="629"/>
      <c r="R100" s="629"/>
      <c r="S100" s="629"/>
      <c r="T100" s="629"/>
      <c r="U100" s="629"/>
      <c r="V100" s="629"/>
      <c r="W100" s="629"/>
      <c r="X100" s="629"/>
      <c r="Y100" s="629"/>
      <c r="Z100" s="629"/>
      <c r="AA100" s="629"/>
    </row>
    <row r="101" customFormat="false" ht="15.75" hidden="false" customHeight="false" outlineLevel="0" collapsed="false">
      <c r="A101" s="630" t="s">
        <v>1067</v>
      </c>
      <c r="B101" s="629" t="s">
        <v>1068</v>
      </c>
      <c r="C101" s="629"/>
      <c r="D101" s="629"/>
      <c r="E101" s="629"/>
      <c r="F101" s="629"/>
      <c r="G101" s="629"/>
      <c r="H101" s="629"/>
      <c r="I101" s="626"/>
      <c r="J101" s="626"/>
      <c r="K101" s="626"/>
      <c r="L101" s="626"/>
      <c r="M101" s="625" t="s">
        <v>600</v>
      </c>
      <c r="N101" s="627"/>
      <c r="O101" s="629"/>
      <c r="P101" s="629"/>
      <c r="Q101" s="629"/>
      <c r="R101" s="629"/>
      <c r="S101" s="629"/>
      <c r="T101" s="629"/>
      <c r="U101" s="629"/>
      <c r="V101" s="629"/>
      <c r="W101" s="629"/>
      <c r="X101" s="629"/>
      <c r="Y101" s="629"/>
      <c r="Z101" s="629"/>
      <c r="AA101" s="629"/>
    </row>
    <row r="102" customFormat="false" ht="15.75" hidden="false" customHeight="false" outlineLevel="0" collapsed="false">
      <c r="A102" s="628"/>
      <c r="B102" s="629" t="s">
        <v>1068</v>
      </c>
      <c r="C102" s="629"/>
      <c r="D102" s="629"/>
      <c r="E102" s="629"/>
      <c r="F102" s="629"/>
      <c r="G102" s="629"/>
      <c r="H102" s="629"/>
      <c r="I102" s="626"/>
      <c r="J102" s="626"/>
      <c r="K102" s="626"/>
      <c r="L102" s="626"/>
      <c r="M102" s="625" t="s">
        <v>600</v>
      </c>
      <c r="N102" s="627"/>
      <c r="O102" s="629"/>
      <c r="P102" s="629"/>
      <c r="Q102" s="629"/>
      <c r="R102" s="629"/>
      <c r="S102" s="629"/>
      <c r="T102" s="629"/>
      <c r="U102" s="629"/>
      <c r="V102" s="629"/>
      <c r="W102" s="629"/>
      <c r="X102" s="629"/>
      <c r="Y102" s="629"/>
      <c r="Z102" s="629"/>
      <c r="AA102" s="629"/>
    </row>
    <row r="103" customFormat="false" ht="15.75" hidden="false" customHeight="false" outlineLevel="0" collapsed="false">
      <c r="A103" s="628"/>
      <c r="B103" s="629" t="s">
        <v>1068</v>
      </c>
      <c r="C103" s="629"/>
      <c r="D103" s="629"/>
      <c r="E103" s="629"/>
      <c r="F103" s="629"/>
      <c r="G103" s="629"/>
      <c r="H103" s="629"/>
      <c r="I103" s="626"/>
      <c r="J103" s="626"/>
      <c r="K103" s="626"/>
      <c r="L103" s="626"/>
      <c r="M103" s="625" t="s">
        <v>600</v>
      </c>
      <c r="N103" s="627"/>
      <c r="O103" s="629"/>
      <c r="P103" s="629"/>
      <c r="Q103" s="629"/>
      <c r="R103" s="629"/>
      <c r="S103" s="629"/>
      <c r="T103" s="629"/>
      <c r="U103" s="629"/>
      <c r="V103" s="629"/>
      <c r="W103" s="629"/>
      <c r="X103" s="629"/>
      <c r="Y103" s="629"/>
      <c r="Z103" s="629"/>
      <c r="AA103" s="629"/>
    </row>
    <row r="104" customFormat="false" ht="15.6" hidden="false" customHeight="true" outlineLevel="0" collapsed="false">
      <c r="A104" s="628"/>
      <c r="B104" s="629"/>
      <c r="C104" s="629"/>
      <c r="D104" s="629"/>
      <c r="E104" s="629"/>
      <c r="F104" s="629"/>
      <c r="G104" s="629"/>
      <c r="H104" s="629"/>
      <c r="I104" s="626"/>
      <c r="J104" s="626"/>
      <c r="K104" s="626"/>
      <c r="L104" s="626"/>
      <c r="M104" s="626"/>
      <c r="N104" s="627"/>
      <c r="O104" s="629"/>
      <c r="P104" s="629"/>
      <c r="Q104" s="629"/>
      <c r="R104" s="629"/>
      <c r="S104" s="629"/>
      <c r="T104" s="629"/>
      <c r="U104" s="629"/>
      <c r="V104" s="629"/>
      <c r="W104" s="629"/>
      <c r="X104" s="629"/>
      <c r="Y104" s="629"/>
      <c r="Z104" s="629"/>
      <c r="AA104" s="629"/>
    </row>
    <row r="105" customFormat="false" ht="15.6" hidden="false" customHeight="true" outlineLevel="0" collapsed="false">
      <c r="A105" s="628"/>
      <c r="B105" s="629"/>
      <c r="C105" s="629"/>
      <c r="D105" s="629"/>
      <c r="E105" s="629"/>
      <c r="F105" s="629"/>
      <c r="G105" s="629"/>
      <c r="H105" s="629"/>
      <c r="I105" s="626"/>
      <c r="J105" s="626"/>
      <c r="K105" s="626"/>
      <c r="L105" s="626"/>
      <c r="M105" s="626"/>
      <c r="N105" s="627"/>
      <c r="O105" s="629"/>
      <c r="P105" s="629"/>
      <c r="Q105" s="629"/>
      <c r="R105" s="629"/>
      <c r="S105" s="629"/>
      <c r="T105" s="629"/>
      <c r="U105" s="629"/>
      <c r="V105" s="629"/>
      <c r="W105" s="629"/>
      <c r="X105" s="629"/>
      <c r="Y105" s="629"/>
      <c r="Z105" s="629"/>
      <c r="AA105" s="629"/>
    </row>
    <row r="106" customFormat="false" ht="15.6" hidden="false" customHeight="true" outlineLevel="0" collapsed="false">
      <c r="A106" s="628"/>
      <c r="B106" s="629"/>
      <c r="C106" s="629"/>
      <c r="D106" s="629"/>
      <c r="E106" s="629"/>
      <c r="F106" s="629"/>
      <c r="G106" s="629"/>
      <c r="H106" s="629"/>
      <c r="I106" s="626"/>
      <c r="J106" s="626"/>
      <c r="K106" s="626"/>
      <c r="L106" s="626"/>
      <c r="M106" s="626"/>
      <c r="N106" s="627"/>
      <c r="O106" s="629"/>
      <c r="P106" s="629"/>
      <c r="Q106" s="629"/>
      <c r="R106" s="629"/>
      <c r="S106" s="629"/>
      <c r="T106" s="629"/>
      <c r="U106" s="629"/>
      <c r="V106" s="629"/>
      <c r="W106" s="629"/>
      <c r="X106" s="629"/>
      <c r="Y106" s="629"/>
      <c r="Z106" s="629"/>
      <c r="AA106" s="629"/>
    </row>
    <row r="107" customFormat="false" ht="15.6" hidden="false" customHeight="true" outlineLevel="0" collapsed="false">
      <c r="A107" s="628"/>
      <c r="B107" s="629"/>
      <c r="C107" s="629"/>
      <c r="D107" s="629"/>
      <c r="E107" s="629"/>
      <c r="F107" s="629"/>
      <c r="G107" s="629"/>
      <c r="H107" s="629"/>
      <c r="I107" s="626"/>
      <c r="J107" s="626"/>
      <c r="K107" s="626"/>
      <c r="L107" s="626"/>
      <c r="M107" s="626"/>
      <c r="N107" s="627"/>
      <c r="O107" s="629"/>
      <c r="P107" s="629"/>
      <c r="Q107" s="629"/>
      <c r="R107" s="629"/>
      <c r="S107" s="629"/>
      <c r="T107" s="629"/>
      <c r="U107" s="629"/>
      <c r="V107" s="629"/>
      <c r="W107" s="629"/>
      <c r="X107" s="629"/>
      <c r="Y107" s="629"/>
      <c r="Z107" s="629"/>
      <c r="AA107" s="629"/>
    </row>
    <row r="108" customFormat="false" ht="15.6" hidden="false" customHeight="true" outlineLevel="0" collapsed="false">
      <c r="A108" s="628"/>
      <c r="B108" s="629"/>
      <c r="C108" s="629"/>
      <c r="D108" s="629"/>
      <c r="E108" s="629"/>
      <c r="F108" s="629"/>
      <c r="G108" s="629"/>
      <c r="H108" s="629"/>
      <c r="I108" s="626"/>
      <c r="J108" s="626"/>
      <c r="K108" s="626"/>
      <c r="L108" s="626"/>
      <c r="M108" s="626"/>
      <c r="N108" s="627"/>
      <c r="O108" s="629"/>
      <c r="P108" s="629"/>
      <c r="Q108" s="629"/>
      <c r="R108" s="629"/>
      <c r="S108" s="629"/>
      <c r="T108" s="629"/>
      <c r="U108" s="629"/>
      <c r="V108" s="629"/>
      <c r="W108" s="629"/>
      <c r="X108" s="629"/>
      <c r="Y108" s="629"/>
      <c r="Z108" s="629"/>
      <c r="AA108" s="629"/>
    </row>
    <row r="109" customFormat="false" ht="15.6" hidden="false" customHeight="true" outlineLevel="0" collapsed="false">
      <c r="A109" s="628"/>
      <c r="B109" s="629"/>
      <c r="C109" s="629"/>
      <c r="D109" s="629"/>
      <c r="E109" s="629"/>
      <c r="F109" s="629"/>
      <c r="G109" s="629"/>
      <c r="H109" s="629"/>
      <c r="I109" s="626"/>
      <c r="J109" s="626"/>
      <c r="K109" s="626"/>
      <c r="L109" s="626"/>
      <c r="M109" s="626"/>
      <c r="N109" s="627"/>
      <c r="O109" s="629"/>
      <c r="P109" s="629"/>
      <c r="Q109" s="629"/>
      <c r="R109" s="629"/>
      <c r="S109" s="629"/>
      <c r="T109" s="629"/>
      <c r="U109" s="629"/>
      <c r="V109" s="629"/>
      <c r="W109" s="629"/>
      <c r="X109" s="629"/>
      <c r="Y109" s="629"/>
      <c r="Z109" s="629"/>
      <c r="AA109" s="629"/>
    </row>
    <row r="110" customFormat="false" ht="15.6" hidden="false" customHeight="true" outlineLevel="0" collapsed="false">
      <c r="A110" s="628"/>
      <c r="B110" s="629"/>
      <c r="C110" s="629"/>
      <c r="D110" s="629"/>
      <c r="E110" s="629"/>
      <c r="F110" s="629"/>
      <c r="G110" s="629"/>
      <c r="H110" s="629"/>
      <c r="I110" s="626"/>
      <c r="J110" s="626"/>
      <c r="K110" s="626"/>
      <c r="L110" s="626"/>
      <c r="M110" s="626"/>
      <c r="N110" s="627"/>
      <c r="O110" s="629"/>
      <c r="P110" s="629"/>
      <c r="Q110" s="629"/>
      <c r="R110" s="629"/>
      <c r="S110" s="629"/>
      <c r="T110" s="629"/>
      <c r="U110" s="629"/>
      <c r="V110" s="629"/>
      <c r="W110" s="629"/>
      <c r="X110" s="629"/>
      <c r="Y110" s="629"/>
      <c r="Z110" s="629"/>
      <c r="AA110" s="629"/>
    </row>
    <row r="111" customFormat="false" ht="15.6" hidden="false" customHeight="true" outlineLevel="0" collapsed="false">
      <c r="A111" s="628"/>
      <c r="B111" s="629"/>
      <c r="C111" s="629"/>
      <c r="D111" s="629"/>
      <c r="E111" s="629"/>
      <c r="F111" s="629"/>
      <c r="G111" s="629"/>
      <c r="H111" s="629"/>
      <c r="I111" s="626"/>
      <c r="J111" s="626"/>
      <c r="K111" s="626"/>
      <c r="L111" s="626"/>
      <c r="M111" s="626"/>
      <c r="N111" s="627"/>
      <c r="O111" s="629"/>
      <c r="P111" s="629"/>
      <c r="Q111" s="629"/>
      <c r="R111" s="629"/>
      <c r="S111" s="629"/>
      <c r="T111" s="629"/>
      <c r="U111" s="629"/>
      <c r="V111" s="629"/>
      <c r="W111" s="629"/>
      <c r="X111" s="629"/>
      <c r="Y111" s="629"/>
      <c r="Z111" s="629"/>
      <c r="AA111" s="629"/>
    </row>
    <row r="112" customFormat="false" ht="15.6" hidden="false" customHeight="true" outlineLevel="0" collapsed="false">
      <c r="A112" s="628"/>
      <c r="B112" s="629"/>
      <c r="C112" s="629"/>
      <c r="D112" s="629"/>
      <c r="E112" s="629"/>
      <c r="F112" s="629"/>
      <c r="G112" s="629"/>
      <c r="H112" s="629"/>
      <c r="I112" s="626"/>
      <c r="J112" s="626"/>
      <c r="K112" s="626"/>
      <c r="L112" s="626"/>
      <c r="M112" s="626"/>
      <c r="N112" s="627"/>
      <c r="O112" s="629"/>
      <c r="P112" s="629"/>
      <c r="Q112" s="629"/>
      <c r="R112" s="629"/>
      <c r="S112" s="629"/>
      <c r="T112" s="629"/>
      <c r="U112" s="629"/>
      <c r="V112" s="629"/>
      <c r="W112" s="629"/>
      <c r="X112" s="629"/>
      <c r="Y112" s="629"/>
      <c r="Z112" s="629"/>
      <c r="AA112" s="629"/>
    </row>
    <row r="113" customFormat="false" ht="15.6" hidden="false" customHeight="true" outlineLevel="0" collapsed="false">
      <c r="A113" s="628"/>
      <c r="B113" s="629"/>
      <c r="C113" s="629"/>
      <c r="D113" s="629"/>
      <c r="E113" s="629"/>
      <c r="F113" s="629"/>
      <c r="G113" s="629"/>
      <c r="H113" s="629"/>
      <c r="I113" s="626"/>
      <c r="J113" s="626"/>
      <c r="K113" s="626"/>
      <c r="L113" s="626"/>
      <c r="M113" s="626"/>
      <c r="N113" s="627"/>
      <c r="O113" s="629"/>
      <c r="P113" s="629"/>
      <c r="Q113" s="629"/>
      <c r="R113" s="629"/>
      <c r="S113" s="629"/>
      <c r="T113" s="629"/>
      <c r="U113" s="629"/>
      <c r="V113" s="629"/>
      <c r="W113" s="629"/>
      <c r="X113" s="629"/>
      <c r="Y113" s="629"/>
      <c r="Z113" s="629"/>
      <c r="AA113" s="629"/>
    </row>
    <row r="114" customFormat="false" ht="15.6" hidden="false" customHeight="true" outlineLevel="0" collapsed="false">
      <c r="A114" s="628"/>
      <c r="B114" s="629"/>
      <c r="C114" s="629"/>
      <c r="D114" s="629"/>
      <c r="E114" s="629"/>
      <c r="F114" s="629"/>
      <c r="G114" s="629"/>
      <c r="H114" s="629"/>
      <c r="I114" s="626"/>
      <c r="J114" s="626"/>
      <c r="K114" s="626"/>
      <c r="L114" s="626"/>
      <c r="M114" s="626"/>
      <c r="N114" s="627"/>
      <c r="O114" s="629"/>
      <c r="P114" s="629"/>
      <c r="Q114" s="629"/>
      <c r="R114" s="629"/>
      <c r="S114" s="629"/>
      <c r="T114" s="629"/>
      <c r="U114" s="629"/>
      <c r="V114" s="629"/>
      <c r="W114" s="629"/>
      <c r="X114" s="629"/>
      <c r="Y114" s="629"/>
      <c r="Z114" s="629"/>
      <c r="AA114" s="629"/>
    </row>
    <row r="115" customFormat="false" ht="15.6" hidden="false" customHeight="true" outlineLevel="0" collapsed="false">
      <c r="A115" s="631"/>
      <c r="B115" s="629"/>
      <c r="C115" s="629"/>
      <c r="D115" s="629"/>
      <c r="E115" s="629"/>
      <c r="F115" s="629"/>
      <c r="G115" s="629"/>
      <c r="H115" s="629"/>
      <c r="I115" s="626"/>
      <c r="J115" s="626"/>
      <c r="K115" s="626"/>
      <c r="L115" s="626"/>
      <c r="M115" s="626"/>
      <c r="N115" s="627"/>
      <c r="O115" s="629"/>
      <c r="P115" s="629"/>
      <c r="Q115" s="629"/>
      <c r="R115" s="629"/>
      <c r="S115" s="629"/>
      <c r="T115" s="629"/>
      <c r="U115" s="629"/>
      <c r="V115" s="629"/>
      <c r="W115" s="629"/>
      <c r="X115" s="629"/>
      <c r="Y115" s="629"/>
      <c r="Z115" s="629"/>
      <c r="AA115" s="629"/>
    </row>
    <row r="116" customFormat="false" ht="15.75" hidden="false" customHeight="false" outlineLevel="0" collapsed="false">
      <c r="A116" s="630" t="s">
        <v>1069</v>
      </c>
      <c r="B116" s="629" t="s">
        <v>1070</v>
      </c>
      <c r="C116" s="629"/>
      <c r="D116" s="629"/>
      <c r="E116" s="629"/>
      <c r="F116" s="629"/>
      <c r="G116" s="629"/>
      <c r="H116" s="629"/>
      <c r="I116" s="626"/>
      <c r="J116" s="626"/>
      <c r="K116" s="626"/>
      <c r="L116" s="626"/>
      <c r="M116" s="625" t="s">
        <v>600</v>
      </c>
      <c r="N116" s="627"/>
      <c r="O116" s="629"/>
      <c r="P116" s="629"/>
      <c r="Q116" s="629"/>
      <c r="R116" s="629"/>
      <c r="S116" s="629"/>
      <c r="T116" s="629"/>
      <c r="U116" s="629"/>
      <c r="V116" s="629"/>
      <c r="W116" s="629"/>
      <c r="X116" s="629"/>
      <c r="Y116" s="629"/>
      <c r="Z116" s="629"/>
      <c r="AA116" s="629"/>
    </row>
    <row r="117" customFormat="false" ht="15.75" hidden="false" customHeight="false" outlineLevel="0" collapsed="false">
      <c r="A117" s="628"/>
      <c r="B117" s="629" t="s">
        <v>1070</v>
      </c>
      <c r="C117" s="629"/>
      <c r="D117" s="629"/>
      <c r="E117" s="629"/>
      <c r="F117" s="629"/>
      <c r="G117" s="629"/>
      <c r="H117" s="629"/>
      <c r="I117" s="626"/>
      <c r="J117" s="626"/>
      <c r="K117" s="626"/>
      <c r="L117" s="626"/>
      <c r="M117" s="625" t="s">
        <v>600</v>
      </c>
      <c r="N117" s="627"/>
      <c r="O117" s="629"/>
      <c r="P117" s="629"/>
      <c r="Q117" s="629"/>
      <c r="R117" s="629"/>
      <c r="S117" s="629"/>
      <c r="T117" s="629"/>
      <c r="U117" s="629"/>
      <c r="V117" s="629"/>
      <c r="W117" s="629"/>
      <c r="X117" s="629"/>
      <c r="Y117" s="629"/>
      <c r="Z117" s="629"/>
      <c r="AA117" s="629"/>
    </row>
    <row r="118" customFormat="false" ht="15.75" hidden="false" customHeight="false" outlineLevel="0" collapsed="false">
      <c r="A118" s="628"/>
      <c r="B118" s="629" t="s">
        <v>1070</v>
      </c>
      <c r="C118" s="629"/>
      <c r="D118" s="629"/>
      <c r="E118" s="629"/>
      <c r="F118" s="629"/>
      <c r="G118" s="629"/>
      <c r="H118" s="629"/>
      <c r="I118" s="626"/>
      <c r="J118" s="626"/>
      <c r="K118" s="626"/>
      <c r="L118" s="626"/>
      <c r="M118" s="625" t="s">
        <v>600</v>
      </c>
      <c r="N118" s="627"/>
      <c r="O118" s="629"/>
      <c r="P118" s="629"/>
      <c r="Q118" s="629"/>
      <c r="R118" s="629"/>
      <c r="S118" s="629"/>
      <c r="T118" s="629"/>
      <c r="U118" s="629"/>
      <c r="V118" s="629"/>
      <c r="W118" s="629"/>
      <c r="X118" s="629"/>
      <c r="Y118" s="629"/>
      <c r="Z118" s="629"/>
      <c r="AA118" s="629"/>
    </row>
    <row r="119" customFormat="false" ht="15.6" hidden="false" customHeight="true" outlineLevel="0" collapsed="false">
      <c r="A119" s="628"/>
      <c r="B119" s="629"/>
      <c r="C119" s="629"/>
      <c r="D119" s="629"/>
      <c r="E119" s="629"/>
      <c r="F119" s="629"/>
      <c r="G119" s="629"/>
      <c r="H119" s="629"/>
      <c r="I119" s="626"/>
      <c r="J119" s="625"/>
      <c r="K119" s="626"/>
      <c r="L119" s="626"/>
      <c r="M119" s="626"/>
      <c r="N119" s="627"/>
      <c r="O119" s="629"/>
      <c r="P119" s="629"/>
      <c r="Q119" s="629"/>
      <c r="R119" s="629"/>
      <c r="S119" s="629"/>
      <c r="T119" s="629"/>
      <c r="U119" s="629"/>
      <c r="V119" s="629"/>
      <c r="W119" s="629"/>
      <c r="X119" s="629"/>
      <c r="Y119" s="629"/>
      <c r="Z119" s="629"/>
      <c r="AA119" s="629"/>
    </row>
    <row r="120" customFormat="false" ht="15.6" hidden="false" customHeight="true" outlineLevel="0" collapsed="false">
      <c r="A120" s="628"/>
      <c r="B120" s="629"/>
      <c r="C120" s="629"/>
      <c r="D120" s="629"/>
      <c r="E120" s="629"/>
      <c r="F120" s="629"/>
      <c r="G120" s="629"/>
      <c r="H120" s="629"/>
      <c r="I120" s="626"/>
      <c r="J120" s="626"/>
      <c r="K120" s="626"/>
      <c r="L120" s="626"/>
      <c r="M120" s="626"/>
      <c r="N120" s="627"/>
      <c r="O120" s="629"/>
      <c r="P120" s="629"/>
      <c r="Q120" s="629"/>
      <c r="R120" s="629"/>
      <c r="S120" s="629"/>
      <c r="T120" s="629"/>
      <c r="U120" s="629"/>
      <c r="V120" s="629"/>
      <c r="W120" s="629"/>
      <c r="X120" s="629"/>
      <c r="Y120" s="629"/>
      <c r="Z120" s="629"/>
      <c r="AA120" s="629"/>
    </row>
    <row r="121" customFormat="false" ht="15.6" hidden="false" customHeight="true" outlineLevel="0" collapsed="false">
      <c r="A121" s="628"/>
      <c r="B121" s="629"/>
      <c r="C121" s="629"/>
      <c r="D121" s="629"/>
      <c r="E121" s="629"/>
      <c r="F121" s="629"/>
      <c r="G121" s="629"/>
      <c r="H121" s="629"/>
      <c r="I121" s="626"/>
      <c r="J121" s="626"/>
      <c r="K121" s="626"/>
      <c r="L121" s="626"/>
      <c r="M121" s="626"/>
      <c r="N121" s="627"/>
      <c r="O121" s="629"/>
      <c r="P121" s="629"/>
      <c r="Q121" s="629"/>
      <c r="R121" s="629"/>
      <c r="S121" s="629"/>
      <c r="T121" s="629"/>
      <c r="U121" s="629"/>
      <c r="V121" s="629"/>
      <c r="W121" s="629"/>
      <c r="X121" s="629"/>
      <c r="Y121" s="629"/>
      <c r="Z121" s="629"/>
      <c r="AA121" s="629"/>
    </row>
    <row r="122" customFormat="false" ht="15.6" hidden="false" customHeight="true" outlineLevel="0" collapsed="false">
      <c r="A122" s="628"/>
      <c r="B122" s="629"/>
      <c r="C122" s="629"/>
      <c r="D122" s="629"/>
      <c r="E122" s="629"/>
      <c r="F122" s="629"/>
      <c r="G122" s="629"/>
      <c r="H122" s="629"/>
      <c r="I122" s="626"/>
      <c r="J122" s="626"/>
      <c r="K122" s="626"/>
      <c r="L122" s="626"/>
      <c r="M122" s="626"/>
      <c r="N122" s="627"/>
      <c r="O122" s="629"/>
      <c r="P122" s="629"/>
      <c r="Q122" s="629"/>
      <c r="R122" s="629"/>
      <c r="S122" s="629"/>
      <c r="T122" s="629"/>
      <c r="U122" s="629"/>
      <c r="V122" s="629"/>
      <c r="W122" s="629"/>
      <c r="X122" s="629"/>
      <c r="Y122" s="629"/>
      <c r="Z122" s="629"/>
      <c r="AA122" s="629"/>
    </row>
    <row r="123" customFormat="false" ht="15.6" hidden="false" customHeight="true" outlineLevel="0" collapsed="false">
      <c r="A123" s="628"/>
      <c r="B123" s="629"/>
      <c r="C123" s="629"/>
      <c r="D123" s="629"/>
      <c r="E123" s="629"/>
      <c r="F123" s="629"/>
      <c r="G123" s="629"/>
      <c r="H123" s="629"/>
      <c r="I123" s="626"/>
      <c r="J123" s="626"/>
      <c r="K123" s="626"/>
      <c r="L123" s="626"/>
      <c r="M123" s="626"/>
      <c r="N123" s="627"/>
      <c r="O123" s="629"/>
      <c r="P123" s="629"/>
      <c r="Q123" s="629"/>
      <c r="R123" s="629"/>
      <c r="S123" s="629"/>
      <c r="T123" s="629"/>
      <c r="U123" s="629"/>
      <c r="V123" s="629"/>
      <c r="W123" s="629"/>
      <c r="X123" s="629"/>
      <c r="Y123" s="629"/>
      <c r="Z123" s="629"/>
      <c r="AA123" s="629"/>
    </row>
    <row r="124" customFormat="false" ht="15.6" hidden="false" customHeight="true" outlineLevel="0" collapsed="false">
      <c r="A124" s="628"/>
      <c r="B124" s="629"/>
      <c r="C124" s="629"/>
      <c r="D124" s="629"/>
      <c r="E124" s="629"/>
      <c r="F124" s="629"/>
      <c r="G124" s="629"/>
      <c r="H124" s="629"/>
      <c r="I124" s="626"/>
      <c r="J124" s="626"/>
      <c r="K124" s="626"/>
      <c r="L124" s="626"/>
      <c r="M124" s="626"/>
      <c r="N124" s="627"/>
      <c r="O124" s="629"/>
      <c r="P124" s="629"/>
      <c r="Q124" s="629"/>
      <c r="R124" s="629"/>
      <c r="S124" s="629"/>
      <c r="T124" s="629"/>
      <c r="U124" s="629"/>
      <c r="V124" s="629"/>
      <c r="W124" s="629"/>
      <c r="X124" s="629"/>
      <c r="Y124" s="629"/>
      <c r="Z124" s="629"/>
      <c r="AA124" s="629"/>
    </row>
    <row r="125" customFormat="false" ht="15.6" hidden="false" customHeight="true" outlineLevel="0" collapsed="false">
      <c r="A125" s="628"/>
      <c r="B125" s="629"/>
      <c r="C125" s="629"/>
      <c r="D125" s="629"/>
      <c r="E125" s="629"/>
      <c r="F125" s="629"/>
      <c r="G125" s="629"/>
      <c r="H125" s="629"/>
      <c r="I125" s="626"/>
      <c r="J125" s="626"/>
      <c r="K125" s="626"/>
      <c r="L125" s="626"/>
      <c r="M125" s="626"/>
      <c r="N125" s="627"/>
      <c r="O125" s="629"/>
      <c r="P125" s="629"/>
      <c r="Q125" s="629"/>
      <c r="R125" s="629"/>
      <c r="S125" s="629"/>
      <c r="T125" s="629"/>
      <c r="U125" s="629"/>
      <c r="V125" s="629"/>
      <c r="W125" s="629"/>
      <c r="X125" s="629"/>
      <c r="Y125" s="629"/>
      <c r="Z125" s="629"/>
      <c r="AA125" s="629"/>
    </row>
    <row r="126" customFormat="false" ht="15.6" hidden="false" customHeight="true" outlineLevel="0" collapsed="false">
      <c r="A126" s="628"/>
      <c r="B126" s="629"/>
      <c r="C126" s="629"/>
      <c r="D126" s="629"/>
      <c r="E126" s="629"/>
      <c r="F126" s="629"/>
      <c r="G126" s="629"/>
      <c r="H126" s="629"/>
      <c r="I126" s="626"/>
      <c r="J126" s="626"/>
      <c r="K126" s="626"/>
      <c r="L126" s="626"/>
      <c r="M126" s="626"/>
      <c r="N126" s="627"/>
      <c r="O126" s="629"/>
      <c r="P126" s="629"/>
      <c r="Q126" s="629"/>
      <c r="R126" s="629"/>
      <c r="S126" s="629"/>
      <c r="T126" s="629"/>
      <c r="U126" s="629"/>
      <c r="V126" s="629"/>
      <c r="W126" s="629"/>
      <c r="X126" s="629"/>
      <c r="Y126" s="629"/>
      <c r="Z126" s="629"/>
      <c r="AA126" s="629"/>
    </row>
    <row r="127" customFormat="false" ht="15.6" hidden="false" customHeight="true" outlineLevel="0" collapsed="false">
      <c r="A127" s="628"/>
      <c r="B127" s="629"/>
      <c r="C127" s="629"/>
      <c r="D127" s="629"/>
      <c r="E127" s="629"/>
      <c r="F127" s="629"/>
      <c r="G127" s="629"/>
      <c r="H127" s="629"/>
      <c r="I127" s="626"/>
      <c r="J127" s="626"/>
      <c r="K127" s="626"/>
      <c r="L127" s="626"/>
      <c r="M127" s="626"/>
      <c r="N127" s="627"/>
      <c r="O127" s="629"/>
      <c r="P127" s="629"/>
      <c r="Q127" s="629"/>
      <c r="R127" s="629"/>
      <c r="S127" s="629"/>
      <c r="T127" s="629"/>
      <c r="U127" s="629"/>
      <c r="V127" s="629"/>
      <c r="W127" s="629"/>
      <c r="X127" s="629"/>
      <c r="Y127" s="629"/>
      <c r="Z127" s="629"/>
      <c r="AA127" s="629"/>
    </row>
    <row r="128" customFormat="false" ht="15.6" hidden="false" customHeight="true" outlineLevel="0" collapsed="false">
      <c r="A128" s="628"/>
      <c r="B128" s="629"/>
      <c r="C128" s="629"/>
      <c r="D128" s="629"/>
      <c r="E128" s="629"/>
      <c r="F128" s="629"/>
      <c r="G128" s="629"/>
      <c r="H128" s="629"/>
      <c r="I128" s="626"/>
      <c r="J128" s="626"/>
      <c r="K128" s="626"/>
      <c r="L128" s="626"/>
      <c r="M128" s="626"/>
      <c r="N128" s="627"/>
      <c r="O128" s="629"/>
      <c r="P128" s="629"/>
      <c r="Q128" s="629"/>
      <c r="R128" s="629"/>
      <c r="S128" s="629"/>
      <c r="T128" s="629"/>
      <c r="U128" s="629"/>
      <c r="V128" s="629"/>
      <c r="W128" s="629"/>
      <c r="X128" s="629"/>
      <c r="Y128" s="629"/>
      <c r="Z128" s="629"/>
      <c r="AA128" s="629"/>
    </row>
    <row r="129" customFormat="false" ht="15.6" hidden="false" customHeight="true" outlineLevel="0" collapsed="false">
      <c r="A129" s="628"/>
      <c r="B129" s="629"/>
      <c r="C129" s="629"/>
      <c r="D129" s="629"/>
      <c r="E129" s="629"/>
      <c r="F129" s="629"/>
      <c r="G129" s="629"/>
      <c r="H129" s="629"/>
      <c r="I129" s="626"/>
      <c r="J129" s="626"/>
      <c r="K129" s="626"/>
      <c r="L129" s="626"/>
      <c r="M129" s="626"/>
      <c r="N129" s="627"/>
      <c r="O129" s="629"/>
      <c r="P129" s="629"/>
      <c r="Q129" s="629"/>
      <c r="R129" s="629"/>
      <c r="S129" s="629"/>
      <c r="T129" s="629"/>
      <c r="U129" s="629"/>
      <c r="V129" s="629"/>
      <c r="W129" s="629"/>
      <c r="X129" s="629"/>
      <c r="Y129" s="629"/>
      <c r="Z129" s="629"/>
      <c r="AA129" s="629"/>
    </row>
    <row r="130" customFormat="false" ht="15.6" hidden="false" customHeight="true" outlineLevel="0" collapsed="false">
      <c r="A130" s="631"/>
      <c r="B130" s="629"/>
      <c r="C130" s="629"/>
      <c r="D130" s="629"/>
      <c r="E130" s="629"/>
      <c r="F130" s="629"/>
      <c r="G130" s="629"/>
      <c r="H130" s="629"/>
      <c r="I130" s="626"/>
      <c r="J130" s="626"/>
      <c r="K130" s="626"/>
      <c r="L130" s="626"/>
      <c r="M130" s="626"/>
      <c r="N130" s="627"/>
      <c r="O130" s="629"/>
      <c r="P130" s="629"/>
      <c r="Q130" s="629"/>
      <c r="R130" s="629"/>
      <c r="S130" s="629"/>
      <c r="T130" s="629"/>
      <c r="U130" s="629"/>
      <c r="V130" s="629"/>
      <c r="W130" s="629"/>
      <c r="X130" s="629"/>
      <c r="Y130" s="629"/>
      <c r="Z130" s="629"/>
      <c r="AA130" s="629"/>
    </row>
    <row r="131" customFormat="false" ht="15.75" hidden="false" customHeight="false" outlineLevel="0" collapsed="false">
      <c r="A131" s="630" t="s">
        <v>1071</v>
      </c>
      <c r="B131" s="629" t="s">
        <v>1072</v>
      </c>
      <c r="C131" s="629"/>
      <c r="D131" s="629"/>
      <c r="E131" s="629"/>
      <c r="F131" s="629"/>
      <c r="G131" s="629"/>
      <c r="H131" s="629"/>
      <c r="I131" s="626"/>
      <c r="J131" s="626"/>
      <c r="K131" s="626"/>
      <c r="L131" s="626"/>
      <c r="M131" s="625" t="s">
        <v>600</v>
      </c>
      <c r="N131" s="627"/>
      <c r="O131" s="629"/>
      <c r="P131" s="629"/>
      <c r="Q131" s="629"/>
      <c r="R131" s="629"/>
      <c r="S131" s="629"/>
      <c r="T131" s="629"/>
      <c r="U131" s="629"/>
      <c r="V131" s="629"/>
      <c r="W131" s="629"/>
      <c r="X131" s="629"/>
      <c r="Y131" s="629"/>
      <c r="Z131" s="629"/>
      <c r="AA131" s="629"/>
    </row>
    <row r="132" customFormat="false" ht="15.75" hidden="false" customHeight="false" outlineLevel="0" collapsed="false">
      <c r="A132" s="628"/>
      <c r="B132" s="629" t="s">
        <v>1072</v>
      </c>
      <c r="C132" s="629"/>
      <c r="D132" s="629"/>
      <c r="E132" s="629"/>
      <c r="F132" s="629"/>
      <c r="G132" s="629"/>
      <c r="H132" s="629"/>
      <c r="I132" s="626"/>
      <c r="J132" s="626"/>
      <c r="K132" s="626"/>
      <c r="L132" s="626"/>
      <c r="M132" s="625" t="s">
        <v>600</v>
      </c>
      <c r="N132" s="627"/>
      <c r="O132" s="629"/>
      <c r="P132" s="629"/>
      <c r="Q132" s="629"/>
      <c r="R132" s="629"/>
      <c r="S132" s="629"/>
      <c r="T132" s="629"/>
      <c r="U132" s="629"/>
      <c r="V132" s="629"/>
      <c r="W132" s="629"/>
      <c r="X132" s="629"/>
      <c r="Y132" s="629"/>
      <c r="Z132" s="629"/>
      <c r="AA132" s="629"/>
    </row>
    <row r="133" customFormat="false" ht="15.75" hidden="false" customHeight="false" outlineLevel="0" collapsed="false">
      <c r="A133" s="628"/>
      <c r="B133" s="629" t="s">
        <v>1072</v>
      </c>
      <c r="C133" s="629"/>
      <c r="D133" s="629"/>
      <c r="E133" s="629"/>
      <c r="F133" s="629"/>
      <c r="G133" s="629"/>
      <c r="H133" s="629"/>
      <c r="I133" s="626"/>
      <c r="J133" s="626"/>
      <c r="K133" s="626"/>
      <c r="L133" s="626"/>
      <c r="M133" s="625" t="s">
        <v>600</v>
      </c>
      <c r="N133" s="627"/>
      <c r="O133" s="629"/>
      <c r="P133" s="629"/>
      <c r="Q133" s="629"/>
      <c r="R133" s="629"/>
      <c r="S133" s="629"/>
      <c r="T133" s="629"/>
      <c r="U133" s="629"/>
      <c r="V133" s="629"/>
      <c r="W133" s="629"/>
      <c r="X133" s="629"/>
      <c r="Y133" s="629"/>
      <c r="Z133" s="629"/>
      <c r="AA133" s="629"/>
    </row>
    <row r="134" customFormat="false" ht="15.6" hidden="false" customHeight="true" outlineLevel="0" collapsed="false">
      <c r="A134" s="628"/>
      <c r="B134" s="629"/>
      <c r="C134" s="629"/>
      <c r="D134" s="629"/>
      <c r="E134" s="629"/>
      <c r="F134" s="629"/>
      <c r="G134" s="629"/>
      <c r="H134" s="629"/>
      <c r="I134" s="626"/>
      <c r="J134" s="626"/>
      <c r="K134" s="626"/>
      <c r="L134" s="626"/>
      <c r="M134" s="626"/>
      <c r="N134" s="627"/>
      <c r="O134" s="629"/>
      <c r="P134" s="629"/>
      <c r="Q134" s="629"/>
      <c r="R134" s="629"/>
      <c r="S134" s="629"/>
      <c r="T134" s="629"/>
      <c r="U134" s="629"/>
      <c r="V134" s="629"/>
      <c r="W134" s="629"/>
      <c r="X134" s="629"/>
      <c r="Y134" s="629"/>
      <c r="Z134" s="629"/>
      <c r="AA134" s="629"/>
    </row>
    <row r="135" customFormat="false" ht="15.6" hidden="false" customHeight="true" outlineLevel="0" collapsed="false">
      <c r="A135" s="628"/>
      <c r="B135" s="629"/>
      <c r="C135" s="629"/>
      <c r="D135" s="629"/>
      <c r="E135" s="629"/>
      <c r="F135" s="629"/>
      <c r="G135" s="629"/>
      <c r="H135" s="629"/>
      <c r="I135" s="626"/>
      <c r="J135" s="626"/>
      <c r="K135" s="626"/>
      <c r="L135" s="626"/>
      <c r="M135" s="626"/>
      <c r="N135" s="627"/>
      <c r="O135" s="629"/>
      <c r="P135" s="629"/>
      <c r="Q135" s="629"/>
      <c r="R135" s="629"/>
      <c r="S135" s="629"/>
      <c r="T135" s="629"/>
      <c r="U135" s="629"/>
      <c r="V135" s="629"/>
      <c r="W135" s="629"/>
      <c r="X135" s="629"/>
      <c r="Y135" s="629"/>
      <c r="Z135" s="629"/>
      <c r="AA135" s="629"/>
    </row>
    <row r="136" customFormat="false" ht="15.6" hidden="false" customHeight="true" outlineLevel="0" collapsed="false">
      <c r="A136" s="628"/>
      <c r="B136" s="629"/>
      <c r="C136" s="629"/>
      <c r="D136" s="629"/>
      <c r="E136" s="629"/>
      <c r="F136" s="629"/>
      <c r="G136" s="629"/>
      <c r="H136" s="629"/>
      <c r="I136" s="626"/>
      <c r="J136" s="626"/>
      <c r="K136" s="626"/>
      <c r="L136" s="626"/>
      <c r="M136" s="626"/>
      <c r="N136" s="627"/>
      <c r="O136" s="629"/>
      <c r="P136" s="629"/>
      <c r="Q136" s="629"/>
      <c r="R136" s="629"/>
      <c r="S136" s="629"/>
      <c r="T136" s="629"/>
      <c r="U136" s="629"/>
      <c r="V136" s="629"/>
      <c r="W136" s="629"/>
      <c r="X136" s="629"/>
      <c r="Y136" s="629"/>
      <c r="Z136" s="629"/>
      <c r="AA136" s="629"/>
    </row>
    <row r="137" customFormat="false" ht="15.6" hidden="false" customHeight="true" outlineLevel="0" collapsed="false">
      <c r="A137" s="628"/>
      <c r="B137" s="629"/>
      <c r="C137" s="629"/>
      <c r="D137" s="629"/>
      <c r="E137" s="629"/>
      <c r="F137" s="629"/>
      <c r="G137" s="629"/>
      <c r="H137" s="629"/>
      <c r="I137" s="626"/>
      <c r="J137" s="626"/>
      <c r="K137" s="626"/>
      <c r="L137" s="626"/>
      <c r="M137" s="626"/>
      <c r="N137" s="627"/>
      <c r="O137" s="629"/>
      <c r="P137" s="629"/>
      <c r="Q137" s="629"/>
      <c r="R137" s="629"/>
      <c r="S137" s="629"/>
      <c r="T137" s="629"/>
      <c r="U137" s="629"/>
      <c r="V137" s="629"/>
      <c r="W137" s="629"/>
      <c r="X137" s="629"/>
      <c r="Y137" s="629"/>
      <c r="Z137" s="629"/>
      <c r="AA137" s="629"/>
    </row>
    <row r="138" customFormat="false" ht="15.6" hidden="false" customHeight="true" outlineLevel="0" collapsed="false">
      <c r="A138" s="628"/>
      <c r="B138" s="629"/>
      <c r="C138" s="629"/>
      <c r="D138" s="629"/>
      <c r="E138" s="629"/>
      <c r="F138" s="629"/>
      <c r="G138" s="629"/>
      <c r="H138" s="629"/>
      <c r="I138" s="626"/>
      <c r="J138" s="626"/>
      <c r="K138" s="626"/>
      <c r="L138" s="626"/>
      <c r="M138" s="626"/>
      <c r="N138" s="627"/>
      <c r="O138" s="629"/>
      <c r="P138" s="629"/>
      <c r="Q138" s="629"/>
      <c r="R138" s="629"/>
      <c r="S138" s="629"/>
      <c r="T138" s="629"/>
      <c r="U138" s="629"/>
      <c r="V138" s="629"/>
      <c r="W138" s="629"/>
      <c r="X138" s="629"/>
      <c r="Y138" s="629"/>
      <c r="Z138" s="629"/>
      <c r="AA138" s="629"/>
    </row>
    <row r="139" customFormat="false" ht="15.6" hidden="false" customHeight="true" outlineLevel="0" collapsed="false">
      <c r="A139" s="628"/>
      <c r="B139" s="629"/>
      <c r="C139" s="629"/>
      <c r="D139" s="629"/>
      <c r="E139" s="629"/>
      <c r="F139" s="629"/>
      <c r="G139" s="629"/>
      <c r="H139" s="629"/>
      <c r="I139" s="626"/>
      <c r="J139" s="626"/>
      <c r="K139" s="626"/>
      <c r="L139" s="626"/>
      <c r="M139" s="626"/>
      <c r="N139" s="627"/>
      <c r="O139" s="629"/>
      <c r="P139" s="629"/>
      <c r="Q139" s="629"/>
      <c r="R139" s="629"/>
      <c r="S139" s="629"/>
      <c r="T139" s="629"/>
      <c r="U139" s="629"/>
      <c r="V139" s="629"/>
      <c r="W139" s="629"/>
      <c r="X139" s="629"/>
      <c r="Y139" s="629"/>
      <c r="Z139" s="629"/>
      <c r="AA139" s="629"/>
    </row>
    <row r="140" customFormat="false" ht="15.6" hidden="false" customHeight="true" outlineLevel="0" collapsed="false">
      <c r="A140" s="628"/>
      <c r="B140" s="629"/>
      <c r="C140" s="629"/>
      <c r="D140" s="629"/>
      <c r="E140" s="629"/>
      <c r="F140" s="629"/>
      <c r="G140" s="629"/>
      <c r="H140" s="629"/>
      <c r="I140" s="626"/>
      <c r="J140" s="626"/>
      <c r="K140" s="626"/>
      <c r="L140" s="626"/>
      <c r="M140" s="626"/>
      <c r="N140" s="627"/>
      <c r="O140" s="629"/>
      <c r="P140" s="629"/>
      <c r="Q140" s="629"/>
      <c r="R140" s="629"/>
      <c r="S140" s="629"/>
      <c r="T140" s="629"/>
      <c r="U140" s="629"/>
      <c r="V140" s="629"/>
      <c r="W140" s="629"/>
      <c r="X140" s="629"/>
      <c r="Y140" s="629"/>
      <c r="Z140" s="629"/>
      <c r="AA140" s="629"/>
    </row>
    <row r="141" customFormat="false" ht="15.6" hidden="false" customHeight="true" outlineLevel="0" collapsed="false">
      <c r="A141" s="628"/>
      <c r="B141" s="629"/>
      <c r="C141" s="629"/>
      <c r="D141" s="629"/>
      <c r="E141" s="629"/>
      <c r="F141" s="629"/>
      <c r="G141" s="629"/>
      <c r="H141" s="629"/>
      <c r="I141" s="626"/>
      <c r="J141" s="626"/>
      <c r="K141" s="626"/>
      <c r="L141" s="626"/>
      <c r="M141" s="626"/>
      <c r="N141" s="627"/>
      <c r="O141" s="629"/>
      <c r="P141" s="629"/>
      <c r="Q141" s="629"/>
      <c r="R141" s="629"/>
      <c r="S141" s="629"/>
      <c r="T141" s="629"/>
      <c r="U141" s="629"/>
      <c r="V141" s="629"/>
      <c r="W141" s="629"/>
      <c r="X141" s="629"/>
      <c r="Y141" s="629"/>
      <c r="Z141" s="629"/>
      <c r="AA141" s="629"/>
    </row>
    <row r="142" customFormat="false" ht="15.6" hidden="false" customHeight="true" outlineLevel="0" collapsed="false">
      <c r="A142" s="628"/>
      <c r="B142" s="629"/>
      <c r="C142" s="629"/>
      <c r="D142" s="629"/>
      <c r="E142" s="629"/>
      <c r="F142" s="629"/>
      <c r="G142" s="629"/>
      <c r="H142" s="629"/>
      <c r="I142" s="626"/>
      <c r="J142" s="626"/>
      <c r="K142" s="626"/>
      <c r="L142" s="626"/>
      <c r="M142" s="626"/>
      <c r="N142" s="627"/>
      <c r="O142" s="629"/>
      <c r="P142" s="629"/>
      <c r="Q142" s="629"/>
      <c r="R142" s="629"/>
      <c r="S142" s="629"/>
      <c r="T142" s="629"/>
      <c r="U142" s="629"/>
      <c r="V142" s="629"/>
      <c r="W142" s="629"/>
      <c r="X142" s="629"/>
      <c r="Y142" s="629"/>
      <c r="Z142" s="629"/>
      <c r="AA142" s="629"/>
    </row>
    <row r="143" customFormat="false" ht="15.6" hidden="false" customHeight="true" outlineLevel="0" collapsed="false">
      <c r="A143" s="628"/>
      <c r="B143" s="629"/>
      <c r="C143" s="629"/>
      <c r="D143" s="629"/>
      <c r="E143" s="629"/>
      <c r="F143" s="629"/>
      <c r="G143" s="629"/>
      <c r="H143" s="629"/>
      <c r="I143" s="626"/>
      <c r="J143" s="626"/>
      <c r="K143" s="626"/>
      <c r="L143" s="626"/>
      <c r="M143" s="626"/>
      <c r="N143" s="627"/>
      <c r="O143" s="629"/>
      <c r="P143" s="629"/>
      <c r="Q143" s="629"/>
      <c r="R143" s="629"/>
      <c r="S143" s="629"/>
      <c r="T143" s="629"/>
      <c r="U143" s="629"/>
      <c r="V143" s="629"/>
      <c r="W143" s="629"/>
      <c r="X143" s="629"/>
      <c r="Y143" s="629"/>
      <c r="Z143" s="629"/>
      <c r="AA143" s="629"/>
    </row>
    <row r="144" customFormat="false" ht="15.6" hidden="false" customHeight="true" outlineLevel="0" collapsed="false">
      <c r="A144" s="628"/>
      <c r="B144" s="629"/>
      <c r="C144" s="629"/>
      <c r="D144" s="629"/>
      <c r="E144" s="629"/>
      <c r="F144" s="629"/>
      <c r="G144" s="629"/>
      <c r="H144" s="629"/>
      <c r="I144" s="626"/>
      <c r="J144" s="626"/>
      <c r="K144" s="626"/>
      <c r="L144" s="626"/>
      <c r="M144" s="626"/>
      <c r="N144" s="627"/>
      <c r="O144" s="629"/>
      <c r="P144" s="629"/>
      <c r="Q144" s="629"/>
      <c r="R144" s="629"/>
      <c r="S144" s="629"/>
      <c r="T144" s="629"/>
      <c r="U144" s="629"/>
      <c r="V144" s="629"/>
      <c r="W144" s="629"/>
      <c r="X144" s="629"/>
      <c r="Y144" s="629"/>
      <c r="Z144" s="629"/>
      <c r="AA144" s="629"/>
    </row>
    <row r="145" customFormat="false" ht="15.6" hidden="false" customHeight="true" outlineLevel="0" collapsed="false">
      <c r="A145" s="631"/>
      <c r="B145" s="629"/>
      <c r="C145" s="629"/>
      <c r="D145" s="629"/>
      <c r="E145" s="629"/>
      <c r="F145" s="629"/>
      <c r="G145" s="629"/>
      <c r="H145" s="629"/>
      <c r="I145" s="626"/>
      <c r="J145" s="626"/>
      <c r="K145" s="626"/>
      <c r="L145" s="626"/>
      <c r="M145" s="626"/>
      <c r="N145" s="627"/>
      <c r="O145" s="629"/>
      <c r="P145" s="629"/>
      <c r="Q145" s="629"/>
      <c r="R145" s="629"/>
      <c r="S145" s="629"/>
      <c r="T145" s="629"/>
      <c r="U145" s="629"/>
      <c r="V145" s="629"/>
      <c r="W145" s="629"/>
      <c r="X145" s="629"/>
      <c r="Y145" s="629"/>
      <c r="Z145" s="629"/>
      <c r="AA145" s="629"/>
    </row>
    <row r="146" customFormat="false" ht="15.75" hidden="false" customHeight="false" outlineLevel="0" collapsed="false">
      <c r="A146" s="630" t="s">
        <v>1073</v>
      </c>
      <c r="B146" s="629" t="s">
        <v>1074</v>
      </c>
      <c r="C146" s="629"/>
      <c r="D146" s="629"/>
      <c r="E146" s="629"/>
      <c r="F146" s="629"/>
      <c r="G146" s="629"/>
      <c r="H146" s="629"/>
      <c r="I146" s="626"/>
      <c r="J146" s="626"/>
      <c r="K146" s="626"/>
      <c r="L146" s="626"/>
      <c r="M146" s="625" t="s">
        <v>600</v>
      </c>
      <c r="N146" s="627"/>
      <c r="O146" s="629"/>
      <c r="P146" s="629"/>
      <c r="Q146" s="629"/>
      <c r="R146" s="629"/>
      <c r="S146" s="629"/>
      <c r="T146" s="629"/>
      <c r="U146" s="629"/>
      <c r="V146" s="629"/>
      <c r="W146" s="629"/>
      <c r="X146" s="629"/>
      <c r="Y146" s="629"/>
      <c r="Z146" s="629"/>
      <c r="AA146" s="629"/>
    </row>
    <row r="147" customFormat="false" ht="15.75" hidden="false" customHeight="false" outlineLevel="0" collapsed="false">
      <c r="A147" s="628"/>
      <c r="B147" s="629" t="s">
        <v>1074</v>
      </c>
      <c r="C147" s="629"/>
      <c r="D147" s="629"/>
      <c r="E147" s="629"/>
      <c r="F147" s="629"/>
      <c r="G147" s="629"/>
      <c r="H147" s="629"/>
      <c r="I147" s="626"/>
      <c r="J147" s="626"/>
      <c r="K147" s="626"/>
      <c r="L147" s="626"/>
      <c r="M147" s="625" t="s">
        <v>600</v>
      </c>
      <c r="N147" s="627"/>
      <c r="O147" s="629"/>
      <c r="P147" s="629"/>
      <c r="Q147" s="629"/>
      <c r="R147" s="629"/>
      <c r="S147" s="629"/>
      <c r="T147" s="629"/>
      <c r="U147" s="629"/>
      <c r="V147" s="629"/>
      <c r="W147" s="629"/>
      <c r="X147" s="629"/>
      <c r="Y147" s="629"/>
      <c r="Z147" s="629"/>
      <c r="AA147" s="629"/>
    </row>
    <row r="148" customFormat="false" ht="15.75" hidden="false" customHeight="false" outlineLevel="0" collapsed="false">
      <c r="A148" s="628"/>
      <c r="B148" s="629" t="s">
        <v>1074</v>
      </c>
      <c r="C148" s="629"/>
      <c r="D148" s="629"/>
      <c r="E148" s="629"/>
      <c r="F148" s="629"/>
      <c r="G148" s="629"/>
      <c r="H148" s="629"/>
      <c r="I148" s="626"/>
      <c r="J148" s="626"/>
      <c r="K148" s="626"/>
      <c r="L148" s="626"/>
      <c r="M148" s="625" t="s">
        <v>600</v>
      </c>
      <c r="N148" s="627"/>
      <c r="O148" s="629"/>
      <c r="P148" s="629"/>
      <c r="Q148" s="629"/>
      <c r="R148" s="629"/>
      <c r="S148" s="629"/>
      <c r="T148" s="629"/>
      <c r="U148" s="629"/>
      <c r="V148" s="629"/>
      <c r="W148" s="629"/>
      <c r="X148" s="629"/>
      <c r="Y148" s="629"/>
      <c r="Z148" s="629"/>
      <c r="AA148" s="629"/>
    </row>
    <row r="149" customFormat="false" ht="15.6" hidden="false" customHeight="true" outlineLevel="0" collapsed="false">
      <c r="A149" s="628"/>
      <c r="B149" s="629"/>
      <c r="C149" s="629"/>
      <c r="D149" s="629"/>
      <c r="E149" s="629"/>
      <c r="F149" s="629"/>
      <c r="G149" s="629"/>
      <c r="H149" s="629"/>
      <c r="I149" s="626"/>
      <c r="J149" s="626"/>
      <c r="K149" s="626"/>
      <c r="L149" s="626"/>
      <c r="M149" s="626"/>
      <c r="N149" s="627"/>
      <c r="O149" s="629"/>
      <c r="P149" s="629"/>
      <c r="Q149" s="629"/>
      <c r="R149" s="629"/>
      <c r="S149" s="629"/>
      <c r="T149" s="629"/>
      <c r="U149" s="629"/>
      <c r="V149" s="629"/>
      <c r="W149" s="629"/>
      <c r="X149" s="629"/>
      <c r="Y149" s="629"/>
      <c r="Z149" s="629"/>
      <c r="AA149" s="629"/>
    </row>
    <row r="150" customFormat="false" ht="15.6" hidden="false" customHeight="true" outlineLevel="0" collapsed="false">
      <c r="A150" s="628"/>
      <c r="B150" s="629"/>
      <c r="C150" s="629"/>
      <c r="D150" s="629"/>
      <c r="E150" s="629"/>
      <c r="F150" s="629"/>
      <c r="G150" s="629"/>
      <c r="H150" s="629"/>
      <c r="I150" s="626"/>
      <c r="J150" s="626"/>
      <c r="K150" s="626"/>
      <c r="L150" s="626"/>
      <c r="M150" s="626"/>
      <c r="N150" s="627"/>
      <c r="O150" s="629"/>
      <c r="P150" s="629"/>
      <c r="Q150" s="629"/>
      <c r="R150" s="629"/>
      <c r="S150" s="629"/>
      <c r="T150" s="629"/>
      <c r="U150" s="629"/>
      <c r="V150" s="629"/>
      <c r="W150" s="629"/>
      <c r="X150" s="629"/>
      <c r="Y150" s="629"/>
      <c r="Z150" s="629"/>
      <c r="AA150" s="629"/>
    </row>
    <row r="151" customFormat="false" ht="15.6" hidden="false" customHeight="true" outlineLevel="0" collapsed="false">
      <c r="A151" s="628"/>
      <c r="B151" s="629"/>
      <c r="C151" s="629"/>
      <c r="D151" s="629"/>
      <c r="E151" s="629"/>
      <c r="F151" s="629"/>
      <c r="G151" s="629"/>
      <c r="H151" s="629"/>
      <c r="I151" s="626"/>
      <c r="J151" s="626"/>
      <c r="K151" s="626"/>
      <c r="L151" s="626"/>
      <c r="M151" s="626"/>
      <c r="N151" s="627"/>
      <c r="O151" s="629"/>
      <c r="P151" s="629"/>
      <c r="Q151" s="629"/>
      <c r="R151" s="629"/>
      <c r="S151" s="629"/>
      <c r="T151" s="629"/>
      <c r="U151" s="629"/>
      <c r="V151" s="629"/>
      <c r="W151" s="629"/>
      <c r="X151" s="629"/>
      <c r="Y151" s="629"/>
      <c r="Z151" s="629"/>
      <c r="AA151" s="629"/>
    </row>
    <row r="152" customFormat="false" ht="15.6" hidden="false" customHeight="true" outlineLevel="0" collapsed="false">
      <c r="A152" s="628"/>
      <c r="B152" s="629"/>
      <c r="C152" s="629"/>
      <c r="D152" s="629"/>
      <c r="E152" s="629"/>
      <c r="F152" s="629"/>
      <c r="G152" s="629"/>
      <c r="H152" s="629"/>
      <c r="I152" s="626"/>
      <c r="J152" s="626"/>
      <c r="K152" s="626"/>
      <c r="L152" s="626"/>
      <c r="M152" s="626"/>
      <c r="N152" s="627"/>
      <c r="O152" s="629"/>
      <c r="P152" s="629"/>
      <c r="Q152" s="629"/>
      <c r="R152" s="629"/>
      <c r="S152" s="629"/>
      <c r="T152" s="629"/>
      <c r="U152" s="629"/>
      <c r="V152" s="629"/>
      <c r="W152" s="629"/>
      <c r="X152" s="629"/>
      <c r="Y152" s="629"/>
      <c r="Z152" s="629"/>
      <c r="AA152" s="629"/>
    </row>
    <row r="153" customFormat="false" ht="15.6" hidden="false" customHeight="true" outlineLevel="0" collapsed="false">
      <c r="A153" s="628"/>
      <c r="B153" s="629"/>
      <c r="C153" s="629"/>
      <c r="D153" s="629"/>
      <c r="E153" s="629"/>
      <c r="F153" s="629"/>
      <c r="G153" s="629"/>
      <c r="H153" s="629"/>
      <c r="I153" s="626"/>
      <c r="J153" s="626"/>
      <c r="K153" s="626"/>
      <c r="L153" s="626"/>
      <c r="M153" s="626"/>
      <c r="N153" s="627"/>
      <c r="O153" s="629"/>
      <c r="P153" s="629"/>
      <c r="Q153" s="629"/>
      <c r="R153" s="629"/>
      <c r="S153" s="629"/>
      <c r="T153" s="629"/>
      <c r="U153" s="629"/>
      <c r="V153" s="629"/>
      <c r="W153" s="629"/>
      <c r="X153" s="629"/>
      <c r="Y153" s="629"/>
      <c r="Z153" s="629"/>
      <c r="AA153" s="629"/>
    </row>
    <row r="154" customFormat="false" ht="15.6" hidden="false" customHeight="true" outlineLevel="0" collapsed="false">
      <c r="A154" s="628"/>
      <c r="B154" s="629"/>
      <c r="C154" s="629"/>
      <c r="D154" s="629"/>
      <c r="E154" s="629"/>
      <c r="F154" s="629"/>
      <c r="G154" s="629"/>
      <c r="H154" s="629"/>
      <c r="I154" s="626"/>
      <c r="J154" s="626"/>
      <c r="K154" s="626"/>
      <c r="L154" s="626"/>
      <c r="M154" s="626"/>
      <c r="N154" s="627"/>
      <c r="O154" s="629"/>
      <c r="P154" s="629"/>
      <c r="Q154" s="629"/>
      <c r="R154" s="629"/>
      <c r="S154" s="629"/>
      <c r="T154" s="629"/>
      <c r="U154" s="629"/>
      <c r="V154" s="629"/>
      <c r="W154" s="629"/>
      <c r="X154" s="629"/>
      <c r="Y154" s="629"/>
      <c r="Z154" s="629"/>
      <c r="AA154" s="629"/>
    </row>
    <row r="155" customFormat="false" ht="15.6" hidden="false" customHeight="true" outlineLevel="0" collapsed="false">
      <c r="A155" s="628"/>
      <c r="B155" s="629"/>
      <c r="C155" s="629"/>
      <c r="D155" s="629"/>
      <c r="E155" s="629"/>
      <c r="F155" s="629"/>
      <c r="G155" s="629"/>
      <c r="H155" s="629"/>
      <c r="I155" s="626"/>
      <c r="J155" s="626"/>
      <c r="K155" s="626"/>
      <c r="L155" s="626"/>
      <c r="M155" s="626"/>
      <c r="N155" s="627"/>
      <c r="O155" s="629"/>
      <c r="P155" s="629"/>
      <c r="Q155" s="629"/>
      <c r="R155" s="629"/>
      <c r="S155" s="629"/>
      <c r="T155" s="629"/>
      <c r="U155" s="629"/>
      <c r="V155" s="629"/>
      <c r="W155" s="629"/>
      <c r="X155" s="629"/>
      <c r="Y155" s="629"/>
      <c r="Z155" s="629"/>
      <c r="AA155" s="629"/>
    </row>
    <row r="156" customFormat="false" ht="15.6" hidden="false" customHeight="true" outlineLevel="0" collapsed="false">
      <c r="A156" s="628"/>
      <c r="B156" s="629"/>
      <c r="C156" s="629"/>
      <c r="D156" s="629"/>
      <c r="E156" s="629"/>
      <c r="F156" s="629"/>
      <c r="G156" s="629"/>
      <c r="H156" s="629"/>
      <c r="I156" s="626"/>
      <c r="J156" s="626"/>
      <c r="K156" s="626"/>
      <c r="L156" s="626"/>
      <c r="M156" s="626"/>
      <c r="N156" s="627"/>
      <c r="O156" s="629"/>
      <c r="P156" s="629"/>
      <c r="Q156" s="629"/>
      <c r="R156" s="629"/>
      <c r="S156" s="629"/>
      <c r="T156" s="629"/>
      <c r="U156" s="629"/>
      <c r="V156" s="629"/>
      <c r="W156" s="629"/>
      <c r="X156" s="629"/>
      <c r="Y156" s="629"/>
      <c r="Z156" s="629"/>
      <c r="AA156" s="629"/>
    </row>
    <row r="157" customFormat="false" ht="15.6" hidden="false" customHeight="true" outlineLevel="0" collapsed="false">
      <c r="A157" s="628"/>
      <c r="B157" s="629"/>
      <c r="C157" s="629"/>
      <c r="D157" s="629"/>
      <c r="E157" s="629"/>
      <c r="F157" s="629"/>
      <c r="G157" s="629"/>
      <c r="H157" s="629"/>
      <c r="I157" s="626"/>
      <c r="J157" s="626"/>
      <c r="K157" s="626"/>
      <c r="L157" s="626"/>
      <c r="M157" s="626"/>
      <c r="N157" s="627"/>
      <c r="O157" s="629"/>
      <c r="P157" s="629"/>
      <c r="Q157" s="629"/>
      <c r="R157" s="629"/>
      <c r="S157" s="629"/>
      <c r="T157" s="629"/>
      <c r="U157" s="629"/>
      <c r="V157" s="629"/>
      <c r="W157" s="629"/>
      <c r="X157" s="629"/>
      <c r="Y157" s="629"/>
      <c r="Z157" s="629"/>
      <c r="AA157" s="629"/>
    </row>
    <row r="158" customFormat="false" ht="15.6" hidden="false" customHeight="true" outlineLevel="0" collapsed="false">
      <c r="A158" s="628"/>
      <c r="B158" s="629"/>
      <c r="C158" s="629"/>
      <c r="D158" s="629"/>
      <c r="E158" s="629"/>
      <c r="F158" s="629"/>
      <c r="G158" s="629"/>
      <c r="H158" s="629"/>
      <c r="I158" s="626"/>
      <c r="J158" s="626"/>
      <c r="K158" s="626"/>
      <c r="L158" s="626"/>
      <c r="M158" s="626"/>
      <c r="N158" s="627"/>
      <c r="O158" s="629"/>
      <c r="P158" s="629"/>
      <c r="Q158" s="629"/>
      <c r="R158" s="629"/>
      <c r="S158" s="629"/>
      <c r="T158" s="629"/>
      <c r="U158" s="629"/>
      <c r="V158" s="629"/>
      <c r="W158" s="629"/>
      <c r="X158" s="629"/>
      <c r="Y158" s="629"/>
      <c r="Z158" s="629"/>
      <c r="AA158" s="629"/>
    </row>
    <row r="159" customFormat="false" ht="15.6" hidden="false" customHeight="true" outlineLevel="0" collapsed="false">
      <c r="A159" s="628"/>
      <c r="B159" s="629"/>
      <c r="C159" s="629"/>
      <c r="D159" s="629"/>
      <c r="E159" s="629"/>
      <c r="F159" s="629"/>
      <c r="G159" s="629"/>
      <c r="H159" s="629"/>
      <c r="I159" s="626"/>
      <c r="J159" s="626"/>
      <c r="K159" s="626"/>
      <c r="L159" s="626"/>
      <c r="M159" s="626"/>
      <c r="N159" s="627"/>
      <c r="O159" s="629"/>
      <c r="P159" s="629"/>
      <c r="Q159" s="629"/>
      <c r="R159" s="629"/>
      <c r="S159" s="629"/>
      <c r="T159" s="629"/>
      <c r="U159" s="629"/>
      <c r="V159" s="629"/>
      <c r="W159" s="629"/>
      <c r="X159" s="629"/>
      <c r="Y159" s="629"/>
      <c r="Z159" s="629"/>
      <c r="AA159" s="629"/>
    </row>
    <row r="160" customFormat="false" ht="15.6" hidden="false" customHeight="true" outlineLevel="0" collapsed="false">
      <c r="A160" s="631"/>
      <c r="B160" s="629"/>
      <c r="C160" s="629"/>
      <c r="D160" s="629"/>
      <c r="E160" s="629"/>
      <c r="F160" s="629"/>
      <c r="G160" s="629"/>
      <c r="H160" s="629"/>
      <c r="I160" s="626"/>
      <c r="J160" s="626"/>
      <c r="K160" s="626"/>
      <c r="L160" s="626"/>
      <c r="M160" s="626"/>
      <c r="N160" s="627"/>
      <c r="O160" s="629"/>
      <c r="P160" s="629"/>
      <c r="Q160" s="629"/>
      <c r="R160" s="629"/>
      <c r="S160" s="629"/>
      <c r="T160" s="629"/>
      <c r="U160" s="629"/>
      <c r="V160" s="629"/>
      <c r="W160" s="629"/>
      <c r="X160" s="629"/>
      <c r="Y160" s="629"/>
      <c r="Z160" s="629"/>
      <c r="AA160" s="629"/>
    </row>
    <row r="166" customFormat="false" ht="43.5" hidden="false" customHeight="true" outlineLevel="0" collapsed="false">
      <c r="A166" s="84" t="s">
        <v>329</v>
      </c>
      <c r="B166" s="85" t="n">
        <f aca="false">COUNTA(B171:B180,B183:B192,B195:B204,B207:B216)</f>
        <v>2</v>
      </c>
    </row>
    <row r="170" customFormat="false" ht="17.25" hidden="false" customHeight="false" outlineLevel="0" collapsed="false">
      <c r="A170" s="84" t="s">
        <v>330</v>
      </c>
      <c r="B170" s="84" t="s">
        <v>331</v>
      </c>
      <c r="C170" s="86" t="s">
        <v>16</v>
      </c>
      <c r="D170" s="86" t="s">
        <v>17</v>
      </c>
      <c r="E170" s="86" t="s">
        <v>18</v>
      </c>
      <c r="F170" s="86" t="s">
        <v>21</v>
      </c>
      <c r="G170" s="86" t="s">
        <v>19</v>
      </c>
      <c r="H170" s="86" t="s">
        <v>20</v>
      </c>
    </row>
    <row r="171" customFormat="false" ht="15.75" hidden="false" customHeight="false" outlineLevel="0" collapsed="false">
      <c r="A171" s="88" t="s">
        <v>339</v>
      </c>
      <c r="B171" s="94" t="s">
        <v>340</v>
      </c>
      <c r="C171" s="94"/>
      <c r="D171" s="94"/>
      <c r="E171" s="94"/>
      <c r="F171" s="94"/>
      <c r="G171" s="94"/>
      <c r="H171" s="94"/>
    </row>
    <row r="172" customFormat="false" ht="15" hidden="false" customHeight="false" outlineLevel="0" collapsed="false">
      <c r="A172" s="96"/>
      <c r="B172" s="94"/>
      <c r="C172" s="94"/>
      <c r="D172" s="94"/>
      <c r="E172" s="94"/>
      <c r="F172" s="94"/>
      <c r="G172" s="94"/>
      <c r="H172" s="94"/>
    </row>
    <row r="173" customFormat="false" ht="15" hidden="false" customHeight="false" outlineLevel="0" collapsed="false">
      <c r="A173" s="96"/>
      <c r="B173" s="94"/>
      <c r="C173" s="94"/>
      <c r="D173" s="94"/>
      <c r="E173" s="94"/>
      <c r="F173" s="94"/>
      <c r="G173" s="94"/>
      <c r="H173" s="94"/>
    </row>
    <row r="174" customFormat="false" ht="15" hidden="false" customHeight="false" outlineLevel="0" collapsed="false">
      <c r="A174" s="96"/>
      <c r="B174" s="94"/>
      <c r="C174" s="94"/>
      <c r="D174" s="94"/>
      <c r="E174" s="94"/>
      <c r="F174" s="94"/>
      <c r="G174" s="94"/>
      <c r="H174" s="94"/>
    </row>
    <row r="175" customFormat="false" ht="15" hidden="false" customHeight="false" outlineLevel="0" collapsed="false">
      <c r="A175" s="96"/>
      <c r="B175" s="94"/>
      <c r="C175" s="94"/>
      <c r="D175" s="94"/>
      <c r="E175" s="94"/>
      <c r="F175" s="94"/>
      <c r="G175" s="94"/>
      <c r="H175" s="94"/>
    </row>
    <row r="176" customFormat="false" ht="15" hidden="false" customHeight="false" outlineLevel="0" collapsed="false">
      <c r="A176" s="96"/>
      <c r="B176" s="94"/>
      <c r="C176" s="94"/>
      <c r="D176" s="94"/>
      <c r="E176" s="94"/>
      <c r="F176" s="94"/>
      <c r="G176" s="94"/>
      <c r="H176" s="94"/>
    </row>
    <row r="177" customFormat="false" ht="15" hidden="false" customHeight="false" outlineLevel="0" collapsed="false">
      <c r="A177" s="96"/>
      <c r="B177" s="94"/>
      <c r="C177" s="94"/>
      <c r="D177" s="94"/>
      <c r="E177" s="94"/>
      <c r="F177" s="94"/>
      <c r="G177" s="94"/>
      <c r="H177" s="94"/>
    </row>
    <row r="178" customFormat="false" ht="15" hidden="false" customHeight="false" outlineLevel="0" collapsed="false">
      <c r="A178" s="96"/>
      <c r="B178" s="94"/>
      <c r="C178" s="94"/>
      <c r="D178" s="94"/>
      <c r="E178" s="94"/>
      <c r="F178" s="94"/>
      <c r="G178" s="94"/>
      <c r="H178" s="94"/>
    </row>
    <row r="179" customFormat="false" ht="15" hidden="false" customHeight="false" outlineLevel="0" collapsed="false">
      <c r="A179" s="96"/>
      <c r="B179" s="94"/>
      <c r="C179" s="94"/>
      <c r="D179" s="94"/>
      <c r="E179" s="94"/>
      <c r="F179" s="94"/>
      <c r="G179" s="94"/>
      <c r="H179" s="94"/>
    </row>
    <row r="180" customFormat="false" ht="15" hidden="false" customHeight="false" outlineLevel="0" collapsed="false">
      <c r="A180" s="97"/>
      <c r="B180" s="94"/>
      <c r="C180" s="94"/>
      <c r="D180" s="94"/>
      <c r="E180" s="94"/>
      <c r="F180" s="94"/>
      <c r="G180" s="94"/>
      <c r="H180" s="94"/>
    </row>
    <row r="182" customFormat="false" ht="17.25" hidden="false" customHeight="false" outlineLevel="0" collapsed="false">
      <c r="A182" s="84" t="s">
        <v>330</v>
      </c>
      <c r="B182" s="84" t="s">
        <v>331</v>
      </c>
      <c r="C182" s="84" t="s">
        <v>16</v>
      </c>
      <c r="D182" s="84" t="s">
        <v>17</v>
      </c>
      <c r="E182" s="84" t="s">
        <v>18</v>
      </c>
      <c r="F182" s="84" t="s">
        <v>21</v>
      </c>
      <c r="G182" s="84" t="s">
        <v>19</v>
      </c>
      <c r="H182" s="84" t="s">
        <v>20</v>
      </c>
    </row>
    <row r="183" customFormat="false" ht="15.75" hidden="false" customHeight="false" outlineLevel="0" collapsed="false">
      <c r="A183" s="88" t="s">
        <v>339</v>
      </c>
      <c r="B183" s="94" t="s">
        <v>340</v>
      </c>
      <c r="C183" s="94"/>
      <c r="D183" s="94"/>
      <c r="E183" s="94"/>
      <c r="F183" s="94"/>
      <c r="G183" s="94"/>
      <c r="H183" s="94"/>
    </row>
    <row r="184" customFormat="false" ht="15" hidden="false" customHeight="false" outlineLevel="0" collapsed="false">
      <c r="A184" s="96"/>
      <c r="B184" s="94"/>
      <c r="C184" s="94"/>
      <c r="D184" s="94"/>
      <c r="E184" s="94"/>
      <c r="F184" s="94"/>
      <c r="G184" s="94"/>
      <c r="H184" s="94"/>
    </row>
    <row r="185" customFormat="false" ht="15" hidden="false" customHeight="false" outlineLevel="0" collapsed="false">
      <c r="A185" s="96"/>
      <c r="B185" s="94"/>
      <c r="C185" s="94"/>
      <c r="D185" s="94"/>
      <c r="E185" s="94"/>
      <c r="F185" s="94"/>
      <c r="G185" s="94"/>
      <c r="H185" s="94"/>
    </row>
    <row r="186" customFormat="false" ht="15" hidden="false" customHeight="false" outlineLevel="0" collapsed="false">
      <c r="A186" s="96"/>
      <c r="B186" s="94"/>
      <c r="C186" s="94"/>
      <c r="D186" s="94"/>
      <c r="E186" s="94"/>
      <c r="F186" s="94"/>
      <c r="G186" s="94"/>
      <c r="H186" s="94"/>
    </row>
    <row r="187" customFormat="false" ht="15" hidden="false" customHeight="false" outlineLevel="0" collapsed="false">
      <c r="A187" s="96"/>
      <c r="B187" s="94"/>
      <c r="C187" s="94"/>
      <c r="D187" s="94"/>
      <c r="E187" s="94"/>
      <c r="F187" s="94"/>
      <c r="G187" s="94"/>
      <c r="H187" s="94"/>
    </row>
    <row r="188" customFormat="false" ht="15" hidden="false" customHeight="false" outlineLevel="0" collapsed="false">
      <c r="A188" s="96"/>
      <c r="B188" s="94"/>
      <c r="C188" s="94"/>
      <c r="D188" s="94"/>
      <c r="E188" s="94"/>
      <c r="F188" s="94"/>
      <c r="G188" s="94"/>
      <c r="H188" s="94"/>
    </row>
    <row r="189" customFormat="false" ht="15" hidden="false" customHeight="false" outlineLevel="0" collapsed="false">
      <c r="A189" s="96"/>
      <c r="B189" s="94"/>
      <c r="C189" s="94"/>
      <c r="D189" s="94"/>
      <c r="E189" s="94"/>
      <c r="F189" s="94"/>
      <c r="G189" s="94"/>
      <c r="H189" s="94"/>
    </row>
    <row r="190" customFormat="false" ht="15" hidden="false" customHeight="false" outlineLevel="0" collapsed="false">
      <c r="A190" s="96"/>
      <c r="B190" s="94"/>
      <c r="C190" s="94"/>
      <c r="D190" s="94"/>
      <c r="E190" s="94"/>
      <c r="F190" s="94"/>
      <c r="G190" s="94"/>
      <c r="H190" s="94"/>
    </row>
    <row r="191" customFormat="false" ht="15" hidden="false" customHeight="false" outlineLevel="0" collapsed="false">
      <c r="A191" s="96"/>
      <c r="B191" s="94"/>
      <c r="C191" s="94"/>
      <c r="D191" s="94"/>
      <c r="E191" s="94"/>
      <c r="F191" s="94"/>
      <c r="G191" s="94"/>
      <c r="H191" s="94"/>
    </row>
    <row r="192" customFormat="false" ht="15" hidden="false" customHeight="false" outlineLevel="0" collapsed="false">
      <c r="A192" s="97"/>
      <c r="B192" s="94"/>
      <c r="C192" s="94"/>
      <c r="D192" s="94"/>
      <c r="E192" s="94"/>
      <c r="F192" s="94"/>
      <c r="G192" s="94"/>
      <c r="H192" s="94"/>
    </row>
    <row r="194" customFormat="false" ht="17.25" hidden="false" customHeight="false" outlineLevel="0" collapsed="false">
      <c r="A194" s="84" t="s">
        <v>330</v>
      </c>
      <c r="B194" s="84" t="s">
        <v>331</v>
      </c>
      <c r="C194" s="84" t="s">
        <v>16</v>
      </c>
      <c r="D194" s="84" t="s">
        <v>17</v>
      </c>
      <c r="E194" s="84" t="s">
        <v>18</v>
      </c>
      <c r="F194" s="84" t="s">
        <v>21</v>
      </c>
      <c r="G194" s="84" t="s">
        <v>19</v>
      </c>
      <c r="H194" s="84" t="s">
        <v>20</v>
      </c>
    </row>
    <row r="195" customFormat="false" ht="15.75" hidden="false" customHeight="false" outlineLevel="0" collapsed="false">
      <c r="A195" s="88" t="s">
        <v>339</v>
      </c>
      <c r="B195" s="94"/>
      <c r="C195" s="94"/>
      <c r="D195" s="94"/>
      <c r="E195" s="94"/>
      <c r="F195" s="94"/>
      <c r="G195" s="94"/>
      <c r="H195" s="94"/>
    </row>
    <row r="196" customFormat="false" ht="15" hidden="false" customHeight="false" outlineLevel="0" collapsed="false">
      <c r="A196" s="96"/>
      <c r="B196" s="94"/>
      <c r="C196" s="94"/>
      <c r="D196" s="94"/>
      <c r="E196" s="94"/>
      <c r="F196" s="94"/>
      <c r="G196" s="94"/>
      <c r="H196" s="94"/>
    </row>
    <row r="197" customFormat="false" ht="15" hidden="false" customHeight="false" outlineLevel="0" collapsed="false">
      <c r="A197" s="96"/>
      <c r="B197" s="94"/>
      <c r="C197" s="94"/>
      <c r="D197" s="94"/>
      <c r="E197" s="94"/>
      <c r="F197" s="94"/>
      <c r="G197" s="94"/>
      <c r="H197" s="94"/>
    </row>
    <row r="198" customFormat="false" ht="15" hidden="false" customHeight="false" outlineLevel="0" collapsed="false">
      <c r="A198" s="96"/>
      <c r="B198" s="94"/>
      <c r="C198" s="94"/>
      <c r="D198" s="94"/>
      <c r="E198" s="94"/>
      <c r="F198" s="94"/>
      <c r="G198" s="94"/>
      <c r="H198" s="94"/>
    </row>
    <row r="199" customFormat="false" ht="15" hidden="false" customHeight="false" outlineLevel="0" collapsed="false">
      <c r="A199" s="96"/>
      <c r="B199" s="94"/>
      <c r="C199" s="94"/>
      <c r="D199" s="94"/>
      <c r="E199" s="94"/>
      <c r="F199" s="94"/>
      <c r="G199" s="94"/>
      <c r="H199" s="94"/>
    </row>
    <row r="200" customFormat="false" ht="15" hidden="false" customHeight="false" outlineLevel="0" collapsed="false">
      <c r="A200" s="96"/>
      <c r="B200" s="94"/>
      <c r="C200" s="94"/>
      <c r="D200" s="94"/>
      <c r="E200" s="94"/>
      <c r="F200" s="94"/>
      <c r="G200" s="94"/>
      <c r="H200" s="94"/>
    </row>
    <row r="201" customFormat="false" ht="15" hidden="false" customHeight="false" outlineLevel="0" collapsed="false">
      <c r="A201" s="96"/>
      <c r="B201" s="94"/>
      <c r="C201" s="94"/>
      <c r="D201" s="94"/>
      <c r="E201" s="94"/>
      <c r="F201" s="94"/>
      <c r="G201" s="94"/>
      <c r="H201" s="94"/>
    </row>
    <row r="202" customFormat="false" ht="15" hidden="false" customHeight="false" outlineLevel="0" collapsed="false">
      <c r="A202" s="96"/>
      <c r="B202" s="94"/>
      <c r="C202" s="94"/>
      <c r="D202" s="94"/>
      <c r="E202" s="94"/>
      <c r="F202" s="94"/>
      <c r="G202" s="94"/>
      <c r="H202" s="94"/>
    </row>
    <row r="203" customFormat="false" ht="15" hidden="false" customHeight="false" outlineLevel="0" collapsed="false">
      <c r="A203" s="96"/>
      <c r="B203" s="94"/>
      <c r="C203" s="94"/>
      <c r="D203" s="94"/>
      <c r="E203" s="94"/>
      <c r="F203" s="94"/>
      <c r="G203" s="94"/>
      <c r="H203" s="94"/>
    </row>
    <row r="204" customFormat="false" ht="15" hidden="false" customHeight="false" outlineLevel="0" collapsed="false">
      <c r="A204" s="97"/>
      <c r="B204" s="94"/>
      <c r="C204" s="94"/>
      <c r="D204" s="94"/>
      <c r="E204" s="94"/>
      <c r="F204" s="94"/>
      <c r="G204" s="94"/>
      <c r="H204" s="94"/>
    </row>
    <row r="206" customFormat="false" ht="17.25" hidden="false" customHeight="false" outlineLevel="0" collapsed="false">
      <c r="A206" s="84" t="s">
        <v>330</v>
      </c>
      <c r="B206" s="84" t="s">
        <v>331</v>
      </c>
      <c r="C206" s="84" t="s">
        <v>16</v>
      </c>
      <c r="D206" s="84" t="s">
        <v>17</v>
      </c>
      <c r="E206" s="84" t="s">
        <v>18</v>
      </c>
      <c r="F206" s="84" t="s">
        <v>21</v>
      </c>
      <c r="G206" s="84" t="s">
        <v>19</v>
      </c>
      <c r="H206" s="84" t="s">
        <v>20</v>
      </c>
    </row>
    <row r="207" customFormat="false" ht="15.75" hidden="false" customHeight="false" outlineLevel="0" collapsed="false">
      <c r="A207" s="88" t="s">
        <v>339</v>
      </c>
      <c r="B207" s="94"/>
      <c r="C207" s="94"/>
      <c r="D207" s="94"/>
      <c r="E207" s="94"/>
      <c r="F207" s="94"/>
      <c r="G207" s="94"/>
      <c r="H207" s="94"/>
    </row>
    <row r="208" customFormat="false" ht="15" hidden="false" customHeight="false" outlineLevel="0" collapsed="false">
      <c r="A208" s="96"/>
      <c r="B208" s="94"/>
      <c r="C208" s="94"/>
      <c r="D208" s="94"/>
      <c r="E208" s="94"/>
      <c r="F208" s="94"/>
      <c r="G208" s="94"/>
      <c r="H208" s="94"/>
    </row>
    <row r="209" customFormat="false" ht="15" hidden="false" customHeight="false" outlineLevel="0" collapsed="false">
      <c r="A209" s="96"/>
      <c r="B209" s="94"/>
      <c r="C209" s="94"/>
      <c r="D209" s="94"/>
      <c r="E209" s="94"/>
      <c r="F209" s="94"/>
      <c r="G209" s="94"/>
      <c r="H209" s="94"/>
    </row>
    <row r="210" customFormat="false" ht="15" hidden="false" customHeight="false" outlineLevel="0" collapsed="false">
      <c r="A210" s="96"/>
      <c r="B210" s="94"/>
      <c r="C210" s="94"/>
      <c r="D210" s="94"/>
      <c r="E210" s="94"/>
      <c r="F210" s="94"/>
      <c r="G210" s="94"/>
      <c r="H210" s="94"/>
    </row>
    <row r="211" customFormat="false" ht="15" hidden="false" customHeight="false" outlineLevel="0" collapsed="false">
      <c r="A211" s="96"/>
      <c r="B211" s="94"/>
      <c r="C211" s="94"/>
      <c r="D211" s="94"/>
      <c r="E211" s="94"/>
      <c r="F211" s="94"/>
      <c r="G211" s="94"/>
      <c r="H211" s="94"/>
    </row>
    <row r="212" customFormat="false" ht="15" hidden="false" customHeight="false" outlineLevel="0" collapsed="false">
      <c r="A212" s="96"/>
      <c r="B212" s="94"/>
      <c r="C212" s="94"/>
      <c r="D212" s="94"/>
      <c r="E212" s="94"/>
      <c r="F212" s="94"/>
      <c r="G212" s="94"/>
      <c r="H212" s="94"/>
    </row>
    <row r="213" customFormat="false" ht="15" hidden="false" customHeight="false" outlineLevel="0" collapsed="false">
      <c r="A213" s="96"/>
      <c r="B213" s="94"/>
      <c r="C213" s="94"/>
      <c r="D213" s="94"/>
      <c r="E213" s="94"/>
      <c r="F213" s="94"/>
      <c r="G213" s="94"/>
      <c r="H213" s="94"/>
    </row>
    <row r="214" customFormat="false" ht="15" hidden="false" customHeight="false" outlineLevel="0" collapsed="false">
      <c r="A214" s="96"/>
      <c r="B214" s="94"/>
      <c r="C214" s="94"/>
      <c r="D214" s="94"/>
      <c r="E214" s="94"/>
      <c r="F214" s="94"/>
      <c r="G214" s="94"/>
      <c r="H214" s="94"/>
    </row>
    <row r="215" customFormat="false" ht="15" hidden="false" customHeight="false" outlineLevel="0" collapsed="false">
      <c r="A215" s="96"/>
      <c r="B215" s="94"/>
      <c r="C215" s="94"/>
      <c r="D215" s="94"/>
      <c r="E215" s="94"/>
      <c r="F215" s="94"/>
      <c r="G215" s="94"/>
      <c r="H215" s="94"/>
    </row>
    <row r="216" customFormat="false" ht="15" hidden="false" customHeight="false" outlineLevel="0" collapsed="false">
      <c r="A216" s="97"/>
      <c r="B216" s="94"/>
      <c r="C216" s="94"/>
      <c r="D216" s="94"/>
      <c r="E216" s="94"/>
      <c r="F216" s="94"/>
      <c r="G216" s="94"/>
      <c r="H216" s="94"/>
    </row>
  </sheetData>
  <mergeCells count="2">
    <mergeCell ref="I9:R9"/>
    <mergeCell ref="T9:AA9"/>
  </mergeCells>
  <conditionalFormatting sqref="AF7:AF8">
    <cfRule type="cellIs" priority="2" operator="equal" aboveAverage="0" equalAverage="0" bottom="0" percent="0" rank="0" text="" dxfId="0">
      <formula>$AF$7</formula>
    </cfRule>
  </conditionalFormatting>
  <conditionalFormatting sqref="I11:I27">
    <cfRule type="cellIs" priority="3" operator="equal" aboveAverage="0" equalAverage="0" bottom="0" percent="0" rank="0" text="" dxfId="1">
      <formula>"x"</formula>
    </cfRule>
  </conditionalFormatting>
  <conditionalFormatting sqref="J11:J27">
    <cfRule type="cellIs" priority="4" operator="equal" aboveAverage="0" equalAverage="0" bottom="0" percent="0" rank="0" text="" dxfId="2">
      <formula>"x"</formula>
    </cfRule>
  </conditionalFormatting>
  <conditionalFormatting sqref="K11:K27">
    <cfRule type="cellIs" priority="5" operator="equal" aboveAverage="0" equalAverage="0" bottom="0" percent="0" rank="0" text="" dxfId="3">
      <formula>"x"</formula>
    </cfRule>
  </conditionalFormatting>
  <conditionalFormatting sqref="L11:L27">
    <cfRule type="cellIs" priority="6" operator="equal" aboveAverage="0" equalAverage="0" bottom="0" percent="0" rank="0" text="" dxfId="4">
      <formula>"x"</formula>
    </cfRule>
  </conditionalFormatting>
  <conditionalFormatting sqref="M11:M27">
    <cfRule type="cellIs" priority="7" operator="equal" aboveAverage="0" equalAverage="0" bottom="0" percent="0" rank="0" text="" dxfId="5">
      <formula>"x"</formula>
    </cfRule>
  </conditionalFormatting>
  <conditionalFormatting sqref="I28:I48">
    <cfRule type="cellIs" priority="8" operator="equal" aboveAverage="0" equalAverage="0" bottom="0" percent="0" rank="0" text="" dxfId="6">
      <formula>"x"</formula>
    </cfRule>
  </conditionalFormatting>
  <conditionalFormatting sqref="J28:J48">
    <cfRule type="cellIs" priority="9" operator="equal" aboveAverage="0" equalAverage="0" bottom="0" percent="0" rank="0" text="" dxfId="7">
      <formula>"x"</formula>
    </cfRule>
  </conditionalFormatting>
  <conditionalFormatting sqref="K28:K48">
    <cfRule type="cellIs" priority="10" operator="equal" aboveAverage="0" equalAverage="0" bottom="0" percent="0" rank="0" text="" dxfId="8">
      <formula>"x"</formula>
    </cfRule>
  </conditionalFormatting>
  <conditionalFormatting sqref="L28:L48">
    <cfRule type="cellIs" priority="11" operator="equal" aboveAverage="0" equalAverage="0" bottom="0" percent="0" rank="0" text="" dxfId="9">
      <formula>"x"</formula>
    </cfRule>
  </conditionalFormatting>
  <conditionalFormatting sqref="M28:M48">
    <cfRule type="cellIs" priority="12" operator="equal" aboveAverage="0" equalAverage="0" bottom="0" percent="0" rank="0" text="" dxfId="10">
      <formula>"x"</formula>
    </cfRule>
  </conditionalFormatting>
  <conditionalFormatting sqref="I49:I63">
    <cfRule type="cellIs" priority="13" operator="equal" aboveAverage="0" equalAverage="0" bottom="0" percent="0" rank="0" text="" dxfId="11">
      <formula>"x"</formula>
    </cfRule>
  </conditionalFormatting>
  <conditionalFormatting sqref="J49:J63">
    <cfRule type="cellIs" priority="14" operator="equal" aboveAverage="0" equalAverage="0" bottom="0" percent="0" rank="0" text="" dxfId="12">
      <formula>"x"</formula>
    </cfRule>
  </conditionalFormatting>
  <conditionalFormatting sqref="K49:K63">
    <cfRule type="cellIs" priority="15" operator="equal" aboveAverage="0" equalAverage="0" bottom="0" percent="0" rank="0" text="" dxfId="13">
      <formula>"x"</formula>
    </cfRule>
  </conditionalFormatting>
  <conditionalFormatting sqref="L49:L63">
    <cfRule type="cellIs" priority="16" operator="equal" aboveAverage="0" equalAverage="0" bottom="0" percent="0" rank="0" text="" dxfId="14">
      <formula>"x"</formula>
    </cfRule>
  </conditionalFormatting>
  <conditionalFormatting sqref="M49:M63">
    <cfRule type="cellIs" priority="17" operator="equal" aboveAverage="0" equalAverage="0" bottom="0" percent="0" rank="0" text="" dxfId="15">
      <formula>"x"</formula>
    </cfRule>
  </conditionalFormatting>
  <conditionalFormatting sqref="I64:I73">
    <cfRule type="cellIs" priority="18" operator="equal" aboveAverage="0" equalAverage="0" bottom="0" percent="0" rank="0" text="" dxfId="16">
      <formula>"x"</formula>
    </cfRule>
  </conditionalFormatting>
  <conditionalFormatting sqref="J64:J73">
    <cfRule type="cellIs" priority="19" operator="equal" aboveAverage="0" equalAverage="0" bottom="0" percent="0" rank="0" text="" dxfId="17">
      <formula>"x"</formula>
    </cfRule>
  </conditionalFormatting>
  <conditionalFormatting sqref="K64:K73">
    <cfRule type="cellIs" priority="20" operator="equal" aboveAverage="0" equalAverage="0" bottom="0" percent="0" rank="0" text="" dxfId="18">
      <formula>"x"</formula>
    </cfRule>
  </conditionalFormatting>
  <conditionalFormatting sqref="L64:L73">
    <cfRule type="cellIs" priority="21" operator="equal" aboveAverage="0" equalAverage="0" bottom="0" percent="0" rank="0" text="" dxfId="19">
      <formula>"x"</formula>
    </cfRule>
  </conditionalFormatting>
  <conditionalFormatting sqref="M64:M73">
    <cfRule type="cellIs" priority="22" operator="equal" aboveAverage="0" equalAverage="0" bottom="0" percent="0" rank="0" text="" dxfId="20">
      <formula>"x"</formula>
    </cfRule>
  </conditionalFormatting>
  <conditionalFormatting sqref="I74:I78">
    <cfRule type="cellIs" priority="23" operator="equal" aboveAverage="0" equalAverage="0" bottom="0" percent="0" rank="0" text="" dxfId="21">
      <formula>"x"</formula>
    </cfRule>
  </conditionalFormatting>
  <conditionalFormatting sqref="J74:J78">
    <cfRule type="cellIs" priority="24" operator="equal" aboveAverage="0" equalAverage="0" bottom="0" percent="0" rank="0" text="" dxfId="22">
      <formula>"x"</formula>
    </cfRule>
  </conditionalFormatting>
  <conditionalFormatting sqref="K74:K78">
    <cfRule type="cellIs" priority="25" operator="equal" aboveAverage="0" equalAverage="0" bottom="0" percent="0" rank="0" text="" dxfId="23">
      <formula>"x"</formula>
    </cfRule>
  </conditionalFormatting>
  <conditionalFormatting sqref="L74:L78">
    <cfRule type="cellIs" priority="26" operator="equal" aboveAverage="0" equalAverage="0" bottom="0" percent="0" rank="0" text="" dxfId="24">
      <formula>"x"</formula>
    </cfRule>
  </conditionalFormatting>
  <conditionalFormatting sqref="M74:M78">
    <cfRule type="cellIs" priority="27" operator="equal" aboveAverage="0" equalAverage="0" bottom="0" percent="0" rank="0" text="" dxfId="25">
      <formula>"x"</formula>
    </cfRule>
  </conditionalFormatting>
  <conditionalFormatting sqref="I79">
    <cfRule type="cellIs" priority="28" operator="equal" aboveAverage="0" equalAverage="0" bottom="0" percent="0" rank="0" text="" dxfId="26">
      <formula>"x"</formula>
    </cfRule>
  </conditionalFormatting>
  <conditionalFormatting sqref="J79">
    <cfRule type="cellIs" priority="29" operator="equal" aboveAverage="0" equalAverage="0" bottom="0" percent="0" rank="0" text="" dxfId="27">
      <formula>"x"</formula>
    </cfRule>
  </conditionalFormatting>
  <conditionalFormatting sqref="K79">
    <cfRule type="cellIs" priority="30" operator="equal" aboveAverage="0" equalAverage="0" bottom="0" percent="0" rank="0" text="" dxfId="28">
      <formula>"x"</formula>
    </cfRule>
  </conditionalFormatting>
  <conditionalFormatting sqref="L79">
    <cfRule type="cellIs" priority="31" operator="equal" aboveAverage="0" equalAverage="0" bottom="0" percent="0" rank="0" text="" dxfId="29">
      <formula>"x"</formula>
    </cfRule>
  </conditionalFormatting>
  <conditionalFormatting sqref="M79">
    <cfRule type="cellIs" priority="32" operator="equal" aboveAverage="0" equalAverage="0" bottom="0" percent="0" rank="0" text="" dxfId="30">
      <formula>"x"</formula>
    </cfRule>
  </conditionalFormatting>
  <conditionalFormatting sqref="I80">
    <cfRule type="cellIs" priority="33" operator="equal" aboveAverage="0" equalAverage="0" bottom="0" percent="0" rank="0" text="" dxfId="31">
      <formula>"x"</formula>
    </cfRule>
  </conditionalFormatting>
  <conditionalFormatting sqref="J80">
    <cfRule type="cellIs" priority="34" operator="equal" aboveAverage="0" equalAverage="0" bottom="0" percent="0" rank="0" text="" dxfId="32">
      <formula>"x"</formula>
    </cfRule>
  </conditionalFormatting>
  <conditionalFormatting sqref="K80">
    <cfRule type="cellIs" priority="35" operator="equal" aboveAverage="0" equalAverage="0" bottom="0" percent="0" rank="0" text="" dxfId="33">
      <formula>"x"</formula>
    </cfRule>
  </conditionalFormatting>
  <conditionalFormatting sqref="L80">
    <cfRule type="cellIs" priority="36" operator="equal" aboveAverage="0" equalAverage="0" bottom="0" percent="0" rank="0" text="" dxfId="34">
      <formula>"x"</formula>
    </cfRule>
  </conditionalFormatting>
  <conditionalFormatting sqref="M80">
    <cfRule type="cellIs" priority="37" operator="equal" aboveAverage="0" equalAverage="0" bottom="0" percent="0" rank="0" text="" dxfId="35">
      <formula>"x"</formula>
    </cfRule>
  </conditionalFormatting>
  <conditionalFormatting sqref="I81">
    <cfRule type="cellIs" priority="38" operator="equal" aboveAverage="0" equalAverage="0" bottom="0" percent="0" rank="0" text="" dxfId="36">
      <formula>"x"</formula>
    </cfRule>
  </conditionalFormatting>
  <conditionalFormatting sqref="J81">
    <cfRule type="cellIs" priority="39" operator="equal" aboveAverage="0" equalAverage="0" bottom="0" percent="0" rank="0" text="" dxfId="37">
      <formula>"x"</formula>
    </cfRule>
  </conditionalFormatting>
  <conditionalFormatting sqref="K81">
    <cfRule type="cellIs" priority="40" operator="equal" aboveAverage="0" equalAverage="0" bottom="0" percent="0" rank="0" text="" dxfId="38">
      <formula>"x"</formula>
    </cfRule>
  </conditionalFormatting>
  <conditionalFormatting sqref="L81">
    <cfRule type="cellIs" priority="41" operator="equal" aboveAverage="0" equalAverage="0" bottom="0" percent="0" rank="0" text="" dxfId="39">
      <formula>"x"</formula>
    </cfRule>
  </conditionalFormatting>
  <conditionalFormatting sqref="M81">
    <cfRule type="cellIs" priority="42" operator="equal" aboveAverage="0" equalAverage="0" bottom="0" percent="0" rank="0" text="" dxfId="40">
      <formula>"x"</formula>
    </cfRule>
  </conditionalFormatting>
  <conditionalFormatting sqref="I82:I83">
    <cfRule type="cellIs" priority="43" operator="equal" aboveAverage="0" equalAverage="0" bottom="0" percent="0" rank="0" text="" dxfId="41">
      <formula>"x"</formula>
    </cfRule>
  </conditionalFormatting>
  <conditionalFormatting sqref="J82:J83">
    <cfRule type="cellIs" priority="44" operator="equal" aboveAverage="0" equalAverage="0" bottom="0" percent="0" rank="0" text="" dxfId="42">
      <formula>"x"</formula>
    </cfRule>
  </conditionalFormatting>
  <conditionalFormatting sqref="K82:K83">
    <cfRule type="cellIs" priority="45" operator="equal" aboveAverage="0" equalAverage="0" bottom="0" percent="0" rank="0" text="" dxfId="43">
      <formula>"x"</formula>
    </cfRule>
  </conditionalFormatting>
  <conditionalFormatting sqref="L82:L83">
    <cfRule type="cellIs" priority="46" operator="equal" aboveAverage="0" equalAverage="0" bottom="0" percent="0" rank="0" text="" dxfId="44">
      <formula>"x"</formula>
    </cfRule>
  </conditionalFormatting>
  <conditionalFormatting sqref="M82:M83">
    <cfRule type="cellIs" priority="47" operator="equal" aboveAverage="0" equalAverage="0" bottom="0" percent="0" rank="0" text="" dxfId="45">
      <formula>"x"</formula>
    </cfRule>
  </conditionalFormatting>
  <conditionalFormatting sqref="I84">
    <cfRule type="cellIs" priority="48" operator="equal" aboveAverage="0" equalAverage="0" bottom="0" percent="0" rank="0" text="" dxfId="46">
      <formula>"x"</formula>
    </cfRule>
  </conditionalFormatting>
  <conditionalFormatting sqref="J84">
    <cfRule type="cellIs" priority="49" operator="equal" aboveAverage="0" equalAverage="0" bottom="0" percent="0" rank="0" text="" dxfId="47">
      <formula>"x"</formula>
    </cfRule>
  </conditionalFormatting>
  <conditionalFormatting sqref="K84">
    <cfRule type="cellIs" priority="50" operator="equal" aboveAverage="0" equalAverage="0" bottom="0" percent="0" rank="0" text="" dxfId="48">
      <formula>"x"</formula>
    </cfRule>
  </conditionalFormatting>
  <conditionalFormatting sqref="L84">
    <cfRule type="cellIs" priority="51" operator="equal" aboveAverage="0" equalAverage="0" bottom="0" percent="0" rank="0" text="" dxfId="49">
      <formula>"x"</formula>
    </cfRule>
  </conditionalFormatting>
  <conditionalFormatting sqref="M84">
    <cfRule type="cellIs" priority="52" operator="equal" aboveAverage="0" equalAverage="0" bottom="0" percent="0" rank="0" text="" dxfId="50">
      <formula>"x"</formula>
    </cfRule>
  </conditionalFormatting>
  <conditionalFormatting sqref="I85">
    <cfRule type="cellIs" priority="53" operator="equal" aboveAverage="0" equalAverage="0" bottom="0" percent="0" rank="0" text="" dxfId="51">
      <formula>"x"</formula>
    </cfRule>
  </conditionalFormatting>
  <conditionalFormatting sqref="J85">
    <cfRule type="cellIs" priority="54" operator="equal" aboveAverage="0" equalAverage="0" bottom="0" percent="0" rank="0" text="" dxfId="52">
      <formula>"x"</formula>
    </cfRule>
  </conditionalFormatting>
  <conditionalFormatting sqref="K85">
    <cfRule type="cellIs" priority="55" operator="equal" aboveAverage="0" equalAverage="0" bottom="0" percent="0" rank="0" text="" dxfId="53">
      <formula>"x"</formula>
    </cfRule>
  </conditionalFormatting>
  <conditionalFormatting sqref="L85">
    <cfRule type="cellIs" priority="56" operator="equal" aboveAverage="0" equalAverage="0" bottom="0" percent="0" rank="0" text="" dxfId="54">
      <formula>"x"</formula>
    </cfRule>
  </conditionalFormatting>
  <conditionalFormatting sqref="M85">
    <cfRule type="cellIs" priority="57" operator="equal" aboveAverage="0" equalAverage="0" bottom="0" percent="0" rank="0" text="" dxfId="55">
      <formula>"x"</formula>
    </cfRule>
  </conditionalFormatting>
  <conditionalFormatting sqref="I86:I88">
    <cfRule type="cellIs" priority="58" operator="equal" aboveAverage="0" equalAverage="0" bottom="0" percent="0" rank="0" text="" dxfId="56">
      <formula>"x"</formula>
    </cfRule>
  </conditionalFormatting>
  <conditionalFormatting sqref="J86:J88">
    <cfRule type="cellIs" priority="59" operator="equal" aboveAverage="0" equalAverage="0" bottom="0" percent="0" rank="0" text="" dxfId="57">
      <formula>"x"</formula>
    </cfRule>
  </conditionalFormatting>
  <conditionalFormatting sqref="K86:K88">
    <cfRule type="cellIs" priority="60" operator="equal" aboveAverage="0" equalAverage="0" bottom="0" percent="0" rank="0" text="" dxfId="58">
      <formula>"x"</formula>
    </cfRule>
  </conditionalFormatting>
  <conditionalFormatting sqref="L86:L88">
    <cfRule type="cellIs" priority="61" operator="equal" aboveAverage="0" equalAverage="0" bottom="0" percent="0" rank="0" text="" dxfId="59">
      <formula>"x"</formula>
    </cfRule>
  </conditionalFormatting>
  <conditionalFormatting sqref="M86:M88">
    <cfRule type="cellIs" priority="62" operator="equal" aboveAverage="0" equalAverage="0" bottom="0" percent="0" rank="0" text="" dxfId="60">
      <formula>"x"</formula>
    </cfRule>
  </conditionalFormatting>
  <conditionalFormatting sqref="I89:I93">
    <cfRule type="cellIs" priority="63" operator="equal" aboveAverage="0" equalAverage="0" bottom="0" percent="0" rank="0" text="" dxfId="61">
      <formula>"x"</formula>
    </cfRule>
  </conditionalFormatting>
  <conditionalFormatting sqref="J89:J93">
    <cfRule type="cellIs" priority="64" operator="equal" aboveAverage="0" equalAverage="0" bottom="0" percent="0" rank="0" text="" dxfId="62">
      <formula>"x"</formula>
    </cfRule>
  </conditionalFormatting>
  <conditionalFormatting sqref="K89:K93">
    <cfRule type="cellIs" priority="65" operator="equal" aboveAverage="0" equalAverage="0" bottom="0" percent="0" rank="0" text="" dxfId="63">
      <formula>"x"</formula>
    </cfRule>
  </conditionalFormatting>
  <conditionalFormatting sqref="L89:L93">
    <cfRule type="cellIs" priority="66" operator="equal" aboveAverage="0" equalAverage="0" bottom="0" percent="0" rank="0" text="" dxfId="64">
      <formula>"x"</formula>
    </cfRule>
  </conditionalFormatting>
  <conditionalFormatting sqref="M89:M93">
    <cfRule type="cellIs" priority="67" operator="equal" aboveAverage="0" equalAverage="0" bottom="0" percent="0" rank="0" text="" dxfId="65">
      <formula>"x"</formula>
    </cfRule>
  </conditionalFormatting>
  <conditionalFormatting sqref="I94">
    <cfRule type="cellIs" priority="68" operator="equal" aboveAverage="0" equalAverage="0" bottom="0" percent="0" rank="0" text="" dxfId="66">
      <formula>"x"</formula>
    </cfRule>
  </conditionalFormatting>
  <conditionalFormatting sqref="J94">
    <cfRule type="cellIs" priority="69" operator="equal" aboveAverage="0" equalAverage="0" bottom="0" percent="0" rank="0" text="" dxfId="67">
      <formula>"x"</formula>
    </cfRule>
  </conditionalFormatting>
  <conditionalFormatting sqref="K94">
    <cfRule type="cellIs" priority="70" operator="equal" aboveAverage="0" equalAverage="0" bottom="0" percent="0" rank="0" text="" dxfId="68">
      <formula>"x"</formula>
    </cfRule>
  </conditionalFormatting>
  <conditionalFormatting sqref="L94">
    <cfRule type="cellIs" priority="71" operator="equal" aboveAverage="0" equalAverage="0" bottom="0" percent="0" rank="0" text="" dxfId="69">
      <formula>"x"</formula>
    </cfRule>
  </conditionalFormatting>
  <conditionalFormatting sqref="M94">
    <cfRule type="cellIs" priority="72" operator="equal" aboveAverage="0" equalAverage="0" bottom="0" percent="0" rank="0" text="" dxfId="70">
      <formula>"x"</formula>
    </cfRule>
  </conditionalFormatting>
  <conditionalFormatting sqref="I95">
    <cfRule type="cellIs" priority="73" operator="equal" aboveAverage="0" equalAverage="0" bottom="0" percent="0" rank="0" text="" dxfId="71">
      <formula>"x"</formula>
    </cfRule>
  </conditionalFormatting>
  <conditionalFormatting sqref="J95">
    <cfRule type="cellIs" priority="74" operator="equal" aboveAverage="0" equalAverage="0" bottom="0" percent="0" rank="0" text="" dxfId="72">
      <formula>"x"</formula>
    </cfRule>
  </conditionalFormatting>
  <conditionalFormatting sqref="K95">
    <cfRule type="cellIs" priority="75" operator="equal" aboveAverage="0" equalAverage="0" bottom="0" percent="0" rank="0" text="" dxfId="73">
      <formula>"x"</formula>
    </cfRule>
  </conditionalFormatting>
  <conditionalFormatting sqref="L95">
    <cfRule type="cellIs" priority="76" operator="equal" aboveAverage="0" equalAverage="0" bottom="0" percent="0" rank="0" text="" dxfId="74">
      <formula>"x"</formula>
    </cfRule>
  </conditionalFormatting>
  <conditionalFormatting sqref="M95">
    <cfRule type="cellIs" priority="77" operator="equal" aboveAverage="0" equalAverage="0" bottom="0" percent="0" rank="0" text="" dxfId="75">
      <formula>"x"</formula>
    </cfRule>
  </conditionalFormatting>
  <conditionalFormatting sqref="I96:I97">
    <cfRule type="cellIs" priority="78" operator="equal" aboveAverage="0" equalAverage="0" bottom="0" percent="0" rank="0" text="" dxfId="76">
      <formula>"x"</formula>
    </cfRule>
  </conditionalFormatting>
  <conditionalFormatting sqref="J96:J97">
    <cfRule type="cellIs" priority="79" operator="equal" aboveAverage="0" equalAverage="0" bottom="0" percent="0" rank="0" text="" dxfId="77">
      <formula>"x"</formula>
    </cfRule>
  </conditionalFormatting>
  <conditionalFormatting sqref="K96:K97">
    <cfRule type="cellIs" priority="80" operator="equal" aboveAverage="0" equalAverage="0" bottom="0" percent="0" rank="0" text="" dxfId="78">
      <formula>"x"</formula>
    </cfRule>
  </conditionalFormatting>
  <conditionalFormatting sqref="L96:L97">
    <cfRule type="cellIs" priority="81" operator="equal" aboveAverage="0" equalAverage="0" bottom="0" percent="0" rank="0" text="" dxfId="79">
      <formula>"x"</formula>
    </cfRule>
  </conditionalFormatting>
  <conditionalFormatting sqref="M96:M97">
    <cfRule type="cellIs" priority="82" operator="equal" aboveAverage="0" equalAverage="0" bottom="0" percent="0" rank="0" text="" dxfId="80">
      <formula>"x"</formula>
    </cfRule>
  </conditionalFormatting>
  <conditionalFormatting sqref="I98">
    <cfRule type="cellIs" priority="83" operator="equal" aboveAverage="0" equalAverage="0" bottom="0" percent="0" rank="0" text="" dxfId="81">
      <formula>"x"</formula>
    </cfRule>
  </conditionalFormatting>
  <conditionalFormatting sqref="J98">
    <cfRule type="cellIs" priority="84" operator="equal" aboveAverage="0" equalAverage="0" bottom="0" percent="0" rank="0" text="" dxfId="82">
      <formula>"x"</formula>
    </cfRule>
  </conditionalFormatting>
  <conditionalFormatting sqref="K98">
    <cfRule type="cellIs" priority="85" operator="equal" aboveAverage="0" equalAverage="0" bottom="0" percent="0" rank="0" text="" dxfId="83">
      <formula>"x"</formula>
    </cfRule>
  </conditionalFormatting>
  <conditionalFormatting sqref="L98">
    <cfRule type="cellIs" priority="86" operator="equal" aboveAverage="0" equalAverage="0" bottom="0" percent="0" rank="0" text="" dxfId="84">
      <formula>"x"</formula>
    </cfRule>
  </conditionalFormatting>
  <conditionalFormatting sqref="M98">
    <cfRule type="cellIs" priority="87" operator="equal" aboveAverage="0" equalAverage="0" bottom="0" percent="0" rank="0" text="" dxfId="85">
      <formula>"x"</formula>
    </cfRule>
  </conditionalFormatting>
  <conditionalFormatting sqref="I99">
    <cfRule type="cellIs" priority="88" operator="equal" aboveAverage="0" equalAverage="0" bottom="0" percent="0" rank="0" text="" dxfId="86">
      <formula>"x"</formula>
    </cfRule>
  </conditionalFormatting>
  <conditionalFormatting sqref="J99">
    <cfRule type="cellIs" priority="89" operator="equal" aboveAverage="0" equalAverage="0" bottom="0" percent="0" rank="0" text="" dxfId="87">
      <formula>"x"</formula>
    </cfRule>
  </conditionalFormatting>
  <conditionalFormatting sqref="K99">
    <cfRule type="cellIs" priority="90" operator="equal" aboveAverage="0" equalAverage="0" bottom="0" percent="0" rank="0" text="" dxfId="88">
      <formula>"x"</formula>
    </cfRule>
  </conditionalFormatting>
  <conditionalFormatting sqref="L99">
    <cfRule type="cellIs" priority="91" operator="equal" aboveAverage="0" equalAverage="0" bottom="0" percent="0" rank="0" text="" dxfId="89">
      <formula>"x"</formula>
    </cfRule>
  </conditionalFormatting>
  <conditionalFormatting sqref="M99">
    <cfRule type="cellIs" priority="92" operator="equal" aboveAverage="0" equalAverage="0" bottom="0" percent="0" rank="0" text="" dxfId="90">
      <formula>"x"</formula>
    </cfRule>
  </conditionalFormatting>
  <conditionalFormatting sqref="I100">
    <cfRule type="cellIs" priority="93" operator="equal" aboveAverage="0" equalAverage="0" bottom="0" percent="0" rank="0" text="" dxfId="91">
      <formula>"x"</formula>
    </cfRule>
  </conditionalFormatting>
  <conditionalFormatting sqref="J100">
    <cfRule type="cellIs" priority="94" operator="equal" aboveAverage="0" equalAverage="0" bottom="0" percent="0" rank="0" text="" dxfId="92">
      <formula>"x"</formula>
    </cfRule>
  </conditionalFormatting>
  <conditionalFormatting sqref="K100">
    <cfRule type="cellIs" priority="95" operator="equal" aboveAverage="0" equalAverage="0" bottom="0" percent="0" rank="0" text="" dxfId="93">
      <formula>"x"</formula>
    </cfRule>
  </conditionalFormatting>
  <conditionalFormatting sqref="L100">
    <cfRule type="cellIs" priority="96" operator="equal" aboveAverage="0" equalAverage="0" bottom="0" percent="0" rank="0" text="" dxfId="94">
      <formula>"x"</formula>
    </cfRule>
  </conditionalFormatting>
  <conditionalFormatting sqref="M100">
    <cfRule type="cellIs" priority="97" operator="equal" aboveAverage="0" equalAverage="0" bottom="0" percent="0" rank="0" text="" dxfId="95">
      <formula>"x"</formula>
    </cfRule>
  </conditionalFormatting>
  <conditionalFormatting sqref="I101:I103">
    <cfRule type="cellIs" priority="98" operator="equal" aboveAverage="0" equalAverage="0" bottom="0" percent="0" rank="0" text="" dxfId="96">
      <formula>"x"</formula>
    </cfRule>
  </conditionalFormatting>
  <conditionalFormatting sqref="J101:J103">
    <cfRule type="cellIs" priority="99" operator="equal" aboveAverage="0" equalAverage="0" bottom="0" percent="0" rank="0" text="" dxfId="97">
      <formula>"x"</formula>
    </cfRule>
  </conditionalFormatting>
  <conditionalFormatting sqref="K101:K103">
    <cfRule type="cellIs" priority="100" operator="equal" aboveAverage="0" equalAverage="0" bottom="0" percent="0" rank="0" text="" dxfId="98">
      <formula>"x"</formula>
    </cfRule>
  </conditionalFormatting>
  <conditionalFormatting sqref="L101:L103">
    <cfRule type="cellIs" priority="101" operator="equal" aboveAverage="0" equalAverage="0" bottom="0" percent="0" rank="0" text="" dxfId="99">
      <formula>"x"</formula>
    </cfRule>
  </conditionalFormatting>
  <conditionalFormatting sqref="M101:M103">
    <cfRule type="cellIs" priority="102" operator="equal" aboveAverage="0" equalAverage="0" bottom="0" percent="0" rank="0" text="" dxfId="100">
      <formula>"x"</formula>
    </cfRule>
  </conditionalFormatting>
  <conditionalFormatting sqref="I104">
    <cfRule type="cellIs" priority="103" operator="equal" aboveAverage="0" equalAverage="0" bottom="0" percent="0" rank="0" text="" dxfId="101">
      <formula>"x"</formula>
    </cfRule>
  </conditionalFormatting>
  <conditionalFormatting sqref="J104">
    <cfRule type="cellIs" priority="104" operator="equal" aboveAverage="0" equalAverage="0" bottom="0" percent="0" rank="0" text="" dxfId="102">
      <formula>"x"</formula>
    </cfRule>
  </conditionalFormatting>
  <conditionalFormatting sqref="K104">
    <cfRule type="cellIs" priority="105" operator="equal" aboveAverage="0" equalAverage="0" bottom="0" percent="0" rank="0" text="" dxfId="103">
      <formula>"x"</formula>
    </cfRule>
  </conditionalFormatting>
  <conditionalFormatting sqref="L104">
    <cfRule type="cellIs" priority="106" operator="equal" aboveAverage="0" equalAverage="0" bottom="0" percent="0" rank="0" text="" dxfId="104">
      <formula>"x"</formula>
    </cfRule>
  </conditionalFormatting>
  <conditionalFormatting sqref="M104">
    <cfRule type="cellIs" priority="107" operator="equal" aboveAverage="0" equalAverage="0" bottom="0" percent="0" rank="0" text="" dxfId="105">
      <formula>"x"</formula>
    </cfRule>
  </conditionalFormatting>
  <conditionalFormatting sqref="I105:I110">
    <cfRule type="cellIs" priority="108" operator="equal" aboveAverage="0" equalAverage="0" bottom="0" percent="0" rank="0" text="" dxfId="106">
      <formula>"x"</formula>
    </cfRule>
  </conditionalFormatting>
  <conditionalFormatting sqref="J105:J110">
    <cfRule type="cellIs" priority="109" operator="equal" aboveAverage="0" equalAverage="0" bottom="0" percent="0" rank="0" text="" dxfId="107">
      <formula>"x"</formula>
    </cfRule>
  </conditionalFormatting>
  <conditionalFormatting sqref="K105:K110">
    <cfRule type="cellIs" priority="110" operator="equal" aboveAverage="0" equalAverage="0" bottom="0" percent="0" rank="0" text="" dxfId="108">
      <formula>"x"</formula>
    </cfRule>
  </conditionalFormatting>
  <conditionalFormatting sqref="L105:L110">
    <cfRule type="cellIs" priority="111" operator="equal" aboveAverage="0" equalAverage="0" bottom="0" percent="0" rank="0" text="" dxfId="109">
      <formula>"x"</formula>
    </cfRule>
  </conditionalFormatting>
  <conditionalFormatting sqref="M105:M110">
    <cfRule type="cellIs" priority="112" operator="equal" aboveAverage="0" equalAverage="0" bottom="0" percent="0" rank="0" text="" dxfId="110">
      <formula>"x"</formula>
    </cfRule>
  </conditionalFormatting>
  <conditionalFormatting sqref="I111">
    <cfRule type="cellIs" priority="113" operator="equal" aboveAverage="0" equalAverage="0" bottom="0" percent="0" rank="0" text="" dxfId="111">
      <formula>"x"</formula>
    </cfRule>
  </conditionalFormatting>
  <conditionalFormatting sqref="J111">
    <cfRule type="cellIs" priority="114" operator="equal" aboveAverage="0" equalAverage="0" bottom="0" percent="0" rank="0" text="" dxfId="112">
      <formula>"x"</formula>
    </cfRule>
  </conditionalFormatting>
  <conditionalFormatting sqref="K111">
    <cfRule type="cellIs" priority="115" operator="equal" aboveAverage="0" equalAverage="0" bottom="0" percent="0" rank="0" text="" dxfId="113">
      <formula>"x"</formula>
    </cfRule>
  </conditionalFormatting>
  <conditionalFormatting sqref="L111">
    <cfRule type="cellIs" priority="116" operator="equal" aboveAverage="0" equalAverage="0" bottom="0" percent="0" rank="0" text="" dxfId="114">
      <formula>"x"</formula>
    </cfRule>
  </conditionalFormatting>
  <conditionalFormatting sqref="M111">
    <cfRule type="cellIs" priority="117" operator="equal" aboveAverage="0" equalAverage="0" bottom="0" percent="0" rank="0" text="" dxfId="115">
      <formula>"x"</formula>
    </cfRule>
  </conditionalFormatting>
  <conditionalFormatting sqref="I112">
    <cfRule type="cellIs" priority="118" operator="equal" aboveAverage="0" equalAverage="0" bottom="0" percent="0" rank="0" text="" dxfId="116">
      <formula>"x"</formula>
    </cfRule>
  </conditionalFormatting>
  <conditionalFormatting sqref="J112">
    <cfRule type="cellIs" priority="119" operator="equal" aboveAverage="0" equalAverage="0" bottom="0" percent="0" rank="0" text="" dxfId="117">
      <formula>"x"</formula>
    </cfRule>
  </conditionalFormatting>
  <conditionalFormatting sqref="K112">
    <cfRule type="cellIs" priority="120" operator="equal" aboveAverage="0" equalAverage="0" bottom="0" percent="0" rank="0" text="" dxfId="118">
      <formula>"x"</formula>
    </cfRule>
  </conditionalFormatting>
  <conditionalFormatting sqref="L112">
    <cfRule type="cellIs" priority="121" operator="equal" aboveAverage="0" equalAverage="0" bottom="0" percent="0" rank="0" text="" dxfId="119">
      <formula>"x"</formula>
    </cfRule>
  </conditionalFormatting>
  <conditionalFormatting sqref="M112">
    <cfRule type="cellIs" priority="122" operator="equal" aboveAverage="0" equalAverage="0" bottom="0" percent="0" rank="0" text="" dxfId="120">
      <formula>"x"</formula>
    </cfRule>
  </conditionalFormatting>
  <conditionalFormatting sqref="I113">
    <cfRule type="cellIs" priority="123" operator="equal" aboveAverage="0" equalAverage="0" bottom="0" percent="0" rank="0" text="" dxfId="121">
      <formula>"x"</formula>
    </cfRule>
  </conditionalFormatting>
  <conditionalFormatting sqref="J113">
    <cfRule type="cellIs" priority="124" operator="equal" aboveAverage="0" equalAverage="0" bottom="0" percent="0" rank="0" text="" dxfId="122">
      <formula>"x"</formula>
    </cfRule>
  </conditionalFormatting>
  <conditionalFormatting sqref="K113">
    <cfRule type="cellIs" priority="125" operator="equal" aboveAverage="0" equalAverage="0" bottom="0" percent="0" rank="0" text="" dxfId="123">
      <formula>"x"</formula>
    </cfRule>
  </conditionalFormatting>
  <conditionalFormatting sqref="L113">
    <cfRule type="cellIs" priority="126" operator="equal" aboveAverage="0" equalAverage="0" bottom="0" percent="0" rank="0" text="" dxfId="124">
      <formula>"x"</formula>
    </cfRule>
  </conditionalFormatting>
  <conditionalFormatting sqref="M113">
    <cfRule type="cellIs" priority="127" operator="equal" aboveAverage="0" equalAverage="0" bottom="0" percent="0" rank="0" text="" dxfId="125">
      <formula>"x"</formula>
    </cfRule>
  </conditionalFormatting>
  <conditionalFormatting sqref="I114">
    <cfRule type="cellIs" priority="128" operator="equal" aboveAverage="0" equalAverage="0" bottom="0" percent="0" rank="0" text="" dxfId="126">
      <formula>"x"</formula>
    </cfRule>
  </conditionalFormatting>
  <conditionalFormatting sqref="J114">
    <cfRule type="cellIs" priority="129" operator="equal" aboveAverage="0" equalAverage="0" bottom="0" percent="0" rank="0" text="" dxfId="127">
      <formula>"x"</formula>
    </cfRule>
  </conditionalFormatting>
  <conditionalFormatting sqref="K114">
    <cfRule type="cellIs" priority="130" operator="equal" aboveAverage="0" equalAverage="0" bottom="0" percent="0" rank="0" text="" dxfId="128">
      <formula>"x"</formula>
    </cfRule>
  </conditionalFormatting>
  <conditionalFormatting sqref="L114">
    <cfRule type="cellIs" priority="131" operator="equal" aboveAverage="0" equalAverage="0" bottom="0" percent="0" rank="0" text="" dxfId="129">
      <formula>"x"</formula>
    </cfRule>
  </conditionalFormatting>
  <conditionalFormatting sqref="M114">
    <cfRule type="cellIs" priority="132" operator="equal" aboveAverage="0" equalAverage="0" bottom="0" percent="0" rank="0" text="" dxfId="130">
      <formula>"x"</formula>
    </cfRule>
  </conditionalFormatting>
  <conditionalFormatting sqref="I115">
    <cfRule type="cellIs" priority="133" operator="equal" aboveAverage="0" equalAverage="0" bottom="0" percent="0" rank="0" text="" dxfId="131">
      <formula>"x"</formula>
    </cfRule>
  </conditionalFormatting>
  <conditionalFormatting sqref="J115">
    <cfRule type="cellIs" priority="134" operator="equal" aboveAverage="0" equalAverage="0" bottom="0" percent="0" rank="0" text="" dxfId="132">
      <formula>"x"</formula>
    </cfRule>
  </conditionalFormatting>
  <conditionalFormatting sqref="K115">
    <cfRule type="cellIs" priority="135" operator="equal" aboveAverage="0" equalAverage="0" bottom="0" percent="0" rank="0" text="" dxfId="133">
      <formula>"x"</formula>
    </cfRule>
  </conditionalFormatting>
  <conditionalFormatting sqref="L115">
    <cfRule type="cellIs" priority="136" operator="equal" aboveAverage="0" equalAverage="0" bottom="0" percent="0" rank="0" text="" dxfId="134">
      <formula>"x"</formula>
    </cfRule>
  </conditionalFormatting>
  <conditionalFormatting sqref="M115">
    <cfRule type="cellIs" priority="137" operator="equal" aboveAverage="0" equalAverage="0" bottom="0" percent="0" rank="0" text="" dxfId="135">
      <formula>"x"</formula>
    </cfRule>
  </conditionalFormatting>
  <conditionalFormatting sqref="I116:I118">
    <cfRule type="cellIs" priority="138" operator="equal" aboveAverage="0" equalAverage="0" bottom="0" percent="0" rank="0" text="" dxfId="136">
      <formula>"x"</formula>
    </cfRule>
  </conditionalFormatting>
  <conditionalFormatting sqref="J116:J118">
    <cfRule type="cellIs" priority="139" operator="equal" aboveAverage="0" equalAverage="0" bottom="0" percent="0" rank="0" text="" dxfId="137">
      <formula>"x"</formula>
    </cfRule>
  </conditionalFormatting>
  <conditionalFormatting sqref="K116:K118">
    <cfRule type="cellIs" priority="140" operator="equal" aboveAverage="0" equalAverage="0" bottom="0" percent="0" rank="0" text="" dxfId="138">
      <formula>"x"</formula>
    </cfRule>
  </conditionalFormatting>
  <conditionalFormatting sqref="L116:L118">
    <cfRule type="cellIs" priority="141" operator="equal" aboveAverage="0" equalAverage="0" bottom="0" percent="0" rank="0" text="" dxfId="139">
      <formula>"x"</formula>
    </cfRule>
  </conditionalFormatting>
  <conditionalFormatting sqref="M116:M118">
    <cfRule type="cellIs" priority="142" operator="equal" aboveAverage="0" equalAverage="0" bottom="0" percent="0" rank="0" text="" dxfId="140">
      <formula>"x"</formula>
    </cfRule>
  </conditionalFormatting>
  <conditionalFormatting sqref="I119">
    <cfRule type="cellIs" priority="143" operator="equal" aboveAverage="0" equalAverage="0" bottom="0" percent="0" rank="0" text="" dxfId="141">
      <formula>"x"</formula>
    </cfRule>
  </conditionalFormatting>
  <conditionalFormatting sqref="J119">
    <cfRule type="cellIs" priority="144" operator="equal" aboveAverage="0" equalAverage="0" bottom="0" percent="0" rank="0" text="" dxfId="142">
      <formula>"x"</formula>
    </cfRule>
  </conditionalFormatting>
  <conditionalFormatting sqref="K119">
    <cfRule type="cellIs" priority="145" operator="equal" aboveAverage="0" equalAverage="0" bottom="0" percent="0" rank="0" text="" dxfId="143">
      <formula>"x"</formula>
    </cfRule>
  </conditionalFormatting>
  <conditionalFormatting sqref="L119">
    <cfRule type="cellIs" priority="146" operator="equal" aboveAverage="0" equalAverage="0" bottom="0" percent="0" rank="0" text="" dxfId="144">
      <formula>"x"</formula>
    </cfRule>
  </conditionalFormatting>
  <conditionalFormatting sqref="M119">
    <cfRule type="cellIs" priority="147" operator="equal" aboveAverage="0" equalAverage="0" bottom="0" percent="0" rank="0" text="" dxfId="145">
      <formula>"x"</formula>
    </cfRule>
  </conditionalFormatting>
  <conditionalFormatting sqref="I120:I125">
    <cfRule type="cellIs" priority="148" operator="equal" aboveAverage="0" equalAverage="0" bottom="0" percent="0" rank="0" text="" dxfId="146">
      <formula>"x"</formula>
    </cfRule>
  </conditionalFormatting>
  <conditionalFormatting sqref="J120:J125">
    <cfRule type="cellIs" priority="149" operator="equal" aboveAverage="0" equalAverage="0" bottom="0" percent="0" rank="0" text="" dxfId="147">
      <formula>"x"</formula>
    </cfRule>
  </conditionalFormatting>
  <conditionalFormatting sqref="K120:K125">
    <cfRule type="cellIs" priority="150" operator="equal" aboveAverage="0" equalAverage="0" bottom="0" percent="0" rank="0" text="" dxfId="148">
      <formula>"x"</formula>
    </cfRule>
  </conditionalFormatting>
  <conditionalFormatting sqref="L120:L125">
    <cfRule type="cellIs" priority="151" operator="equal" aboveAverage="0" equalAverage="0" bottom="0" percent="0" rank="0" text="" dxfId="149">
      <formula>"x"</formula>
    </cfRule>
  </conditionalFormatting>
  <conditionalFormatting sqref="M120:M125">
    <cfRule type="cellIs" priority="152" operator="equal" aboveAverage="0" equalAverage="0" bottom="0" percent="0" rank="0" text="" dxfId="150">
      <formula>"x"</formula>
    </cfRule>
  </conditionalFormatting>
  <conditionalFormatting sqref="I126">
    <cfRule type="cellIs" priority="153" operator="equal" aboveAverage="0" equalAverage="0" bottom="0" percent="0" rank="0" text="" dxfId="151">
      <formula>"x"</formula>
    </cfRule>
  </conditionalFormatting>
  <conditionalFormatting sqref="J126">
    <cfRule type="cellIs" priority="154" operator="equal" aboveAverage="0" equalAverage="0" bottom="0" percent="0" rank="0" text="" dxfId="152">
      <formula>"x"</formula>
    </cfRule>
  </conditionalFormatting>
  <conditionalFormatting sqref="K126">
    <cfRule type="cellIs" priority="155" operator="equal" aboveAverage="0" equalAverage="0" bottom="0" percent="0" rank="0" text="" dxfId="153">
      <formula>"x"</formula>
    </cfRule>
  </conditionalFormatting>
  <conditionalFormatting sqref="L126">
    <cfRule type="cellIs" priority="156" operator="equal" aboveAverage="0" equalAverage="0" bottom="0" percent="0" rank="0" text="" dxfId="154">
      <formula>"x"</formula>
    </cfRule>
  </conditionalFormatting>
  <conditionalFormatting sqref="M126">
    <cfRule type="cellIs" priority="157" operator="equal" aboveAverage="0" equalAverage="0" bottom="0" percent="0" rank="0" text="" dxfId="155">
      <formula>"x"</formula>
    </cfRule>
  </conditionalFormatting>
  <conditionalFormatting sqref="I127">
    <cfRule type="cellIs" priority="158" operator="equal" aboveAverage="0" equalAverage="0" bottom="0" percent="0" rank="0" text="" dxfId="156">
      <formula>"x"</formula>
    </cfRule>
  </conditionalFormatting>
  <conditionalFormatting sqref="J127">
    <cfRule type="cellIs" priority="159" operator="equal" aboveAverage="0" equalAverage="0" bottom="0" percent="0" rank="0" text="" dxfId="157">
      <formula>"x"</formula>
    </cfRule>
  </conditionalFormatting>
  <conditionalFormatting sqref="K127">
    <cfRule type="cellIs" priority="160" operator="equal" aboveAverage="0" equalAverage="0" bottom="0" percent="0" rank="0" text="" dxfId="158">
      <formula>"x"</formula>
    </cfRule>
  </conditionalFormatting>
  <conditionalFormatting sqref="L127">
    <cfRule type="cellIs" priority="161" operator="equal" aboveAverage="0" equalAverage="0" bottom="0" percent="0" rank="0" text="" dxfId="159">
      <formula>"x"</formula>
    </cfRule>
  </conditionalFormatting>
  <conditionalFormatting sqref="M127">
    <cfRule type="cellIs" priority="162" operator="equal" aboveAverage="0" equalAverage="0" bottom="0" percent="0" rank="0" text="" dxfId="160">
      <formula>"x"</formula>
    </cfRule>
  </conditionalFormatting>
  <conditionalFormatting sqref="I128">
    <cfRule type="cellIs" priority="163" operator="equal" aboveAverage="0" equalAverage="0" bottom="0" percent="0" rank="0" text="" dxfId="161">
      <formula>"x"</formula>
    </cfRule>
  </conditionalFormatting>
  <conditionalFormatting sqref="J128">
    <cfRule type="cellIs" priority="164" operator="equal" aboveAverage="0" equalAverage="0" bottom="0" percent="0" rank="0" text="" dxfId="162">
      <formula>"x"</formula>
    </cfRule>
  </conditionalFormatting>
  <conditionalFormatting sqref="K128">
    <cfRule type="cellIs" priority="165" operator="equal" aboveAverage="0" equalAverage="0" bottom="0" percent="0" rank="0" text="" dxfId="163">
      <formula>"x"</formula>
    </cfRule>
  </conditionalFormatting>
  <conditionalFormatting sqref="L128">
    <cfRule type="cellIs" priority="166" operator="equal" aboveAverage="0" equalAverage="0" bottom="0" percent="0" rank="0" text="" dxfId="164">
      <formula>"x"</formula>
    </cfRule>
  </conditionalFormatting>
  <conditionalFormatting sqref="M128">
    <cfRule type="cellIs" priority="167" operator="equal" aboveAverage="0" equalAverage="0" bottom="0" percent="0" rank="0" text="" dxfId="165">
      <formula>"x"</formula>
    </cfRule>
  </conditionalFormatting>
  <conditionalFormatting sqref="I129">
    <cfRule type="cellIs" priority="168" operator="equal" aboveAverage="0" equalAverage="0" bottom="0" percent="0" rank="0" text="" dxfId="166">
      <formula>"x"</formula>
    </cfRule>
  </conditionalFormatting>
  <conditionalFormatting sqref="J129">
    <cfRule type="cellIs" priority="169" operator="equal" aboveAverage="0" equalAverage="0" bottom="0" percent="0" rank="0" text="" dxfId="167">
      <formula>"x"</formula>
    </cfRule>
  </conditionalFormatting>
  <conditionalFormatting sqref="K129">
    <cfRule type="cellIs" priority="170" operator="equal" aboveAverage="0" equalAverage="0" bottom="0" percent="0" rank="0" text="" dxfId="168">
      <formula>"x"</formula>
    </cfRule>
  </conditionalFormatting>
  <conditionalFormatting sqref="L129">
    <cfRule type="cellIs" priority="171" operator="equal" aboveAverage="0" equalAverage="0" bottom="0" percent="0" rank="0" text="" dxfId="169">
      <formula>"x"</formula>
    </cfRule>
  </conditionalFormatting>
  <conditionalFormatting sqref="M129">
    <cfRule type="cellIs" priority="172" operator="equal" aboveAverage="0" equalAverage="0" bottom="0" percent="0" rank="0" text="" dxfId="170">
      <formula>"x"</formula>
    </cfRule>
  </conditionalFormatting>
  <conditionalFormatting sqref="I130">
    <cfRule type="cellIs" priority="173" operator="equal" aboveAverage="0" equalAverage="0" bottom="0" percent="0" rank="0" text="" dxfId="171">
      <formula>"x"</formula>
    </cfRule>
  </conditionalFormatting>
  <conditionalFormatting sqref="J130">
    <cfRule type="cellIs" priority="174" operator="equal" aboveAverage="0" equalAverage="0" bottom="0" percent="0" rank="0" text="" dxfId="172">
      <formula>"x"</formula>
    </cfRule>
  </conditionalFormatting>
  <conditionalFormatting sqref="K130">
    <cfRule type="cellIs" priority="175" operator="equal" aboveAverage="0" equalAverage="0" bottom="0" percent="0" rank="0" text="" dxfId="173">
      <formula>"x"</formula>
    </cfRule>
  </conditionalFormatting>
  <conditionalFormatting sqref="L130">
    <cfRule type="cellIs" priority="176" operator="equal" aboveAverage="0" equalAverage="0" bottom="0" percent="0" rank="0" text="" dxfId="174">
      <formula>"x"</formula>
    </cfRule>
  </conditionalFormatting>
  <conditionalFormatting sqref="M130">
    <cfRule type="cellIs" priority="177" operator="equal" aboveAverage="0" equalAverage="0" bottom="0" percent="0" rank="0" text="" dxfId="175">
      <formula>"x"</formula>
    </cfRule>
  </conditionalFormatting>
  <conditionalFormatting sqref="I131:I133">
    <cfRule type="cellIs" priority="178" operator="equal" aboveAverage="0" equalAverage="0" bottom="0" percent="0" rank="0" text="" dxfId="176">
      <formula>"x"</formula>
    </cfRule>
  </conditionalFormatting>
  <conditionalFormatting sqref="J131:J133">
    <cfRule type="cellIs" priority="179" operator="equal" aboveAverage="0" equalAverage="0" bottom="0" percent="0" rank="0" text="" dxfId="177">
      <formula>"x"</formula>
    </cfRule>
  </conditionalFormatting>
  <conditionalFormatting sqref="K131:K133">
    <cfRule type="cellIs" priority="180" operator="equal" aboveAverage="0" equalAverage="0" bottom="0" percent="0" rank="0" text="" dxfId="178">
      <formula>"x"</formula>
    </cfRule>
  </conditionalFormatting>
  <conditionalFormatting sqref="L131:L133">
    <cfRule type="cellIs" priority="181" operator="equal" aboveAverage="0" equalAverage="0" bottom="0" percent="0" rank="0" text="" dxfId="179">
      <formula>"x"</formula>
    </cfRule>
  </conditionalFormatting>
  <conditionalFormatting sqref="M131:M133">
    <cfRule type="cellIs" priority="182" operator="equal" aboveAverage="0" equalAverage="0" bottom="0" percent="0" rank="0" text="" dxfId="180">
      <formula>"x"</formula>
    </cfRule>
  </conditionalFormatting>
  <conditionalFormatting sqref="I134">
    <cfRule type="cellIs" priority="183" operator="equal" aboveAverage="0" equalAverage="0" bottom="0" percent="0" rank="0" text="" dxfId="181">
      <formula>"x"</formula>
    </cfRule>
  </conditionalFormatting>
  <conditionalFormatting sqref="J134">
    <cfRule type="cellIs" priority="184" operator="equal" aboveAverage="0" equalAverage="0" bottom="0" percent="0" rank="0" text="" dxfId="182">
      <formula>"x"</formula>
    </cfRule>
  </conditionalFormatting>
  <conditionalFormatting sqref="K134">
    <cfRule type="cellIs" priority="185" operator="equal" aboveAverage="0" equalAverage="0" bottom="0" percent="0" rank="0" text="" dxfId="183">
      <formula>"x"</formula>
    </cfRule>
  </conditionalFormatting>
  <conditionalFormatting sqref="L134">
    <cfRule type="cellIs" priority="186" operator="equal" aboveAverage="0" equalAverage="0" bottom="0" percent="0" rank="0" text="" dxfId="184">
      <formula>"x"</formula>
    </cfRule>
  </conditionalFormatting>
  <conditionalFormatting sqref="M134">
    <cfRule type="cellIs" priority="187" operator="equal" aboveAverage="0" equalAverage="0" bottom="0" percent="0" rank="0" text="" dxfId="185">
      <formula>"x"</formula>
    </cfRule>
  </conditionalFormatting>
  <conditionalFormatting sqref="I135:I140">
    <cfRule type="cellIs" priority="188" operator="equal" aboveAverage="0" equalAverage="0" bottom="0" percent="0" rank="0" text="" dxfId="186">
      <formula>"x"</formula>
    </cfRule>
  </conditionalFormatting>
  <conditionalFormatting sqref="J135:J140">
    <cfRule type="cellIs" priority="189" operator="equal" aboveAverage="0" equalAverage="0" bottom="0" percent="0" rank="0" text="" dxfId="187">
      <formula>"x"</formula>
    </cfRule>
  </conditionalFormatting>
  <conditionalFormatting sqref="K135:K140">
    <cfRule type="cellIs" priority="190" operator="equal" aboveAverage="0" equalAverage="0" bottom="0" percent="0" rank="0" text="" dxfId="188">
      <formula>"x"</formula>
    </cfRule>
  </conditionalFormatting>
  <conditionalFormatting sqref="L135:L140">
    <cfRule type="cellIs" priority="191" operator="equal" aboveAverage="0" equalAverage="0" bottom="0" percent="0" rank="0" text="" dxfId="189">
      <formula>"x"</formula>
    </cfRule>
  </conditionalFormatting>
  <conditionalFormatting sqref="M135:M140">
    <cfRule type="cellIs" priority="192" operator="equal" aboveAverage="0" equalAverage="0" bottom="0" percent="0" rank="0" text="" dxfId="190">
      <formula>"x"</formula>
    </cfRule>
  </conditionalFormatting>
  <conditionalFormatting sqref="I141">
    <cfRule type="cellIs" priority="193" operator="equal" aboveAverage="0" equalAverage="0" bottom="0" percent="0" rank="0" text="" dxfId="191">
      <formula>"x"</formula>
    </cfRule>
  </conditionalFormatting>
  <conditionalFormatting sqref="J141">
    <cfRule type="cellIs" priority="194" operator="equal" aboveAverage="0" equalAverage="0" bottom="0" percent="0" rank="0" text="" dxfId="192">
      <formula>"x"</formula>
    </cfRule>
  </conditionalFormatting>
  <conditionalFormatting sqref="K141">
    <cfRule type="cellIs" priority="195" operator="equal" aboveAverage="0" equalAverage="0" bottom="0" percent="0" rank="0" text="" dxfId="193">
      <formula>"x"</formula>
    </cfRule>
  </conditionalFormatting>
  <conditionalFormatting sqref="L141">
    <cfRule type="cellIs" priority="196" operator="equal" aboveAverage="0" equalAverage="0" bottom="0" percent="0" rank="0" text="" dxfId="194">
      <formula>"x"</formula>
    </cfRule>
  </conditionalFormatting>
  <conditionalFormatting sqref="M141">
    <cfRule type="cellIs" priority="197" operator="equal" aboveAverage="0" equalAverage="0" bottom="0" percent="0" rank="0" text="" dxfId="195">
      <formula>"x"</formula>
    </cfRule>
  </conditionalFormatting>
  <conditionalFormatting sqref="I142">
    <cfRule type="cellIs" priority="198" operator="equal" aboveAverage="0" equalAverage="0" bottom="0" percent="0" rank="0" text="" dxfId="196">
      <formula>"x"</formula>
    </cfRule>
  </conditionalFormatting>
  <conditionalFormatting sqref="J142">
    <cfRule type="cellIs" priority="199" operator="equal" aboveAverage="0" equalAverage="0" bottom="0" percent="0" rank="0" text="" dxfId="197">
      <formula>"x"</formula>
    </cfRule>
  </conditionalFormatting>
  <conditionalFormatting sqref="K142">
    <cfRule type="cellIs" priority="200" operator="equal" aboveAverage="0" equalAverage="0" bottom="0" percent="0" rank="0" text="" dxfId="198">
      <formula>"x"</formula>
    </cfRule>
  </conditionalFormatting>
  <conditionalFormatting sqref="L142">
    <cfRule type="cellIs" priority="201" operator="equal" aboveAverage="0" equalAverage="0" bottom="0" percent="0" rank="0" text="" dxfId="199">
      <formula>"x"</formula>
    </cfRule>
  </conditionalFormatting>
  <conditionalFormatting sqref="M142">
    <cfRule type="cellIs" priority="202" operator="equal" aboveAverage="0" equalAverage="0" bottom="0" percent="0" rank="0" text="" dxfId="200">
      <formula>"x"</formula>
    </cfRule>
  </conditionalFormatting>
  <conditionalFormatting sqref="I143">
    <cfRule type="cellIs" priority="203" operator="equal" aboveAverage="0" equalAverage="0" bottom="0" percent="0" rank="0" text="" dxfId="201">
      <formula>"x"</formula>
    </cfRule>
  </conditionalFormatting>
  <conditionalFormatting sqref="J143">
    <cfRule type="cellIs" priority="204" operator="equal" aboveAverage="0" equalAverage="0" bottom="0" percent="0" rank="0" text="" dxfId="202">
      <formula>"x"</formula>
    </cfRule>
  </conditionalFormatting>
  <conditionalFormatting sqref="K143">
    <cfRule type="cellIs" priority="205" operator="equal" aboveAverage="0" equalAverage="0" bottom="0" percent="0" rank="0" text="" dxfId="203">
      <formula>"x"</formula>
    </cfRule>
  </conditionalFormatting>
  <conditionalFormatting sqref="L143">
    <cfRule type="cellIs" priority="206" operator="equal" aboveAverage="0" equalAverage="0" bottom="0" percent="0" rank="0" text="" dxfId="204">
      <formula>"x"</formula>
    </cfRule>
  </conditionalFormatting>
  <conditionalFormatting sqref="M143">
    <cfRule type="cellIs" priority="207" operator="equal" aboveAverage="0" equalAverage="0" bottom="0" percent="0" rank="0" text="" dxfId="205">
      <formula>"x"</formula>
    </cfRule>
  </conditionalFormatting>
  <conditionalFormatting sqref="I144">
    <cfRule type="cellIs" priority="208" operator="equal" aboveAverage="0" equalAverage="0" bottom="0" percent="0" rank="0" text="" dxfId="206">
      <formula>"x"</formula>
    </cfRule>
  </conditionalFormatting>
  <conditionalFormatting sqref="J144">
    <cfRule type="cellIs" priority="209" operator="equal" aboveAverage="0" equalAverage="0" bottom="0" percent="0" rank="0" text="" dxfId="207">
      <formula>"x"</formula>
    </cfRule>
  </conditionalFormatting>
  <conditionalFormatting sqref="K144">
    <cfRule type="cellIs" priority="210" operator="equal" aboveAverage="0" equalAverage="0" bottom="0" percent="0" rank="0" text="" dxfId="208">
      <formula>"x"</formula>
    </cfRule>
  </conditionalFormatting>
  <conditionalFormatting sqref="L144">
    <cfRule type="cellIs" priority="211" operator="equal" aboveAverage="0" equalAverage="0" bottom="0" percent="0" rank="0" text="" dxfId="209">
      <formula>"x"</formula>
    </cfRule>
  </conditionalFormatting>
  <conditionalFormatting sqref="M144">
    <cfRule type="cellIs" priority="212" operator="equal" aboveAverage="0" equalAverage="0" bottom="0" percent="0" rank="0" text="" dxfId="210">
      <formula>"x"</formula>
    </cfRule>
  </conditionalFormatting>
  <conditionalFormatting sqref="I145">
    <cfRule type="cellIs" priority="213" operator="equal" aboveAverage="0" equalAverage="0" bottom="0" percent="0" rank="0" text="" dxfId="211">
      <formula>"x"</formula>
    </cfRule>
  </conditionalFormatting>
  <conditionalFormatting sqref="J145">
    <cfRule type="cellIs" priority="214" operator="equal" aboveAverage="0" equalAverage="0" bottom="0" percent="0" rank="0" text="" dxfId="212">
      <formula>"x"</formula>
    </cfRule>
  </conditionalFormatting>
  <conditionalFormatting sqref="K145">
    <cfRule type="cellIs" priority="215" operator="equal" aboveAverage="0" equalAverage="0" bottom="0" percent="0" rank="0" text="" dxfId="213">
      <formula>"x"</formula>
    </cfRule>
  </conditionalFormatting>
  <conditionalFormatting sqref="L145">
    <cfRule type="cellIs" priority="216" operator="equal" aboveAverage="0" equalAverage="0" bottom="0" percent="0" rank="0" text="" dxfId="214">
      <formula>"x"</formula>
    </cfRule>
  </conditionalFormatting>
  <conditionalFormatting sqref="M145">
    <cfRule type="cellIs" priority="217" operator="equal" aboveAverage="0" equalAverage="0" bottom="0" percent="0" rank="0" text="" dxfId="215">
      <formula>"x"</formula>
    </cfRule>
  </conditionalFormatting>
  <conditionalFormatting sqref="I146:I148">
    <cfRule type="cellIs" priority="218" operator="equal" aboveAverage="0" equalAverage="0" bottom="0" percent="0" rank="0" text="" dxfId="216">
      <formula>"x"</formula>
    </cfRule>
  </conditionalFormatting>
  <conditionalFormatting sqref="J146:J148">
    <cfRule type="cellIs" priority="219" operator="equal" aboveAverage="0" equalAverage="0" bottom="0" percent="0" rank="0" text="" dxfId="217">
      <formula>"x"</formula>
    </cfRule>
  </conditionalFormatting>
  <conditionalFormatting sqref="K146:K148">
    <cfRule type="cellIs" priority="220" operator="equal" aboveAverage="0" equalAverage="0" bottom="0" percent="0" rank="0" text="" dxfId="218">
      <formula>"x"</formula>
    </cfRule>
  </conditionalFormatting>
  <conditionalFormatting sqref="L146:L148">
    <cfRule type="cellIs" priority="221" operator="equal" aboveAverage="0" equalAverage="0" bottom="0" percent="0" rank="0" text="" dxfId="219">
      <formula>"x"</formula>
    </cfRule>
  </conditionalFormatting>
  <conditionalFormatting sqref="M146:M148">
    <cfRule type="cellIs" priority="222" operator="equal" aboveAverage="0" equalAverage="0" bottom="0" percent="0" rank="0" text="" dxfId="220">
      <formula>"x"</formula>
    </cfRule>
  </conditionalFormatting>
  <conditionalFormatting sqref="I149">
    <cfRule type="cellIs" priority="223" operator="equal" aboveAverage="0" equalAverage="0" bottom="0" percent="0" rank="0" text="" dxfId="221">
      <formula>"x"</formula>
    </cfRule>
  </conditionalFormatting>
  <conditionalFormatting sqref="J149">
    <cfRule type="cellIs" priority="224" operator="equal" aboveAverage="0" equalAverage="0" bottom="0" percent="0" rank="0" text="" dxfId="222">
      <formula>"x"</formula>
    </cfRule>
  </conditionalFormatting>
  <conditionalFormatting sqref="K149">
    <cfRule type="cellIs" priority="225" operator="equal" aboveAverage="0" equalAverage="0" bottom="0" percent="0" rank="0" text="" dxfId="223">
      <formula>"x"</formula>
    </cfRule>
  </conditionalFormatting>
  <conditionalFormatting sqref="L149">
    <cfRule type="cellIs" priority="226" operator="equal" aboveAverage="0" equalAverage="0" bottom="0" percent="0" rank="0" text="" dxfId="224">
      <formula>"x"</formula>
    </cfRule>
  </conditionalFormatting>
  <conditionalFormatting sqref="M149">
    <cfRule type="cellIs" priority="227" operator="equal" aboveAverage="0" equalAverage="0" bottom="0" percent="0" rank="0" text="" dxfId="225">
      <formula>"x"</formula>
    </cfRule>
  </conditionalFormatting>
  <conditionalFormatting sqref="N149">
    <cfRule type="cellIs" priority="228" operator="equal" aboveAverage="0" equalAverage="0" bottom="0" percent="0" rank="0" text="" dxfId="226">
      <formula>"x"</formula>
    </cfRule>
  </conditionalFormatting>
  <conditionalFormatting sqref="I150:I155">
    <cfRule type="cellIs" priority="229" operator="equal" aboveAverage="0" equalAverage="0" bottom="0" percent="0" rank="0" text="" dxfId="227">
      <formula>"x"</formula>
    </cfRule>
  </conditionalFormatting>
  <conditionalFormatting sqref="J150:J155">
    <cfRule type="cellIs" priority="230" operator="equal" aboveAverage="0" equalAverage="0" bottom="0" percent="0" rank="0" text="" dxfId="228">
      <formula>"x"</formula>
    </cfRule>
  </conditionalFormatting>
  <conditionalFormatting sqref="K150:K155">
    <cfRule type="cellIs" priority="231" operator="equal" aboveAverage="0" equalAverage="0" bottom="0" percent="0" rank="0" text="" dxfId="229">
      <formula>"x"</formula>
    </cfRule>
  </conditionalFormatting>
  <conditionalFormatting sqref="L150:L155">
    <cfRule type="cellIs" priority="232" operator="equal" aboveAverage="0" equalAverage="0" bottom="0" percent="0" rank="0" text="" dxfId="230">
      <formula>"x"</formula>
    </cfRule>
  </conditionalFormatting>
  <conditionalFormatting sqref="M150:M155">
    <cfRule type="cellIs" priority="233" operator="equal" aboveAverage="0" equalAverage="0" bottom="0" percent="0" rank="0" text="" dxfId="231">
      <formula>"x"</formula>
    </cfRule>
  </conditionalFormatting>
  <conditionalFormatting sqref="N150:N155">
    <cfRule type="cellIs" priority="234" operator="equal" aboveAverage="0" equalAverage="0" bottom="0" percent="0" rank="0" text="" dxfId="232">
      <formula>"x"</formula>
    </cfRule>
  </conditionalFormatting>
  <conditionalFormatting sqref="I156">
    <cfRule type="cellIs" priority="235" operator="equal" aboveAverage="0" equalAverage="0" bottom="0" percent="0" rank="0" text="" dxfId="233">
      <formula>"x"</formula>
    </cfRule>
  </conditionalFormatting>
  <conditionalFormatting sqref="J156">
    <cfRule type="cellIs" priority="236" operator="equal" aboveAverage="0" equalAverage="0" bottom="0" percent="0" rank="0" text="" dxfId="234">
      <formula>"x"</formula>
    </cfRule>
  </conditionalFormatting>
  <conditionalFormatting sqref="K156">
    <cfRule type="cellIs" priority="237" operator="equal" aboveAverage="0" equalAverage="0" bottom="0" percent="0" rank="0" text="" dxfId="235">
      <formula>"x"</formula>
    </cfRule>
  </conditionalFormatting>
  <conditionalFormatting sqref="L156">
    <cfRule type="cellIs" priority="238" operator="equal" aboveAverage="0" equalAverage="0" bottom="0" percent="0" rank="0" text="" dxfId="236">
      <formula>"x"</formula>
    </cfRule>
  </conditionalFormatting>
  <conditionalFormatting sqref="M156">
    <cfRule type="cellIs" priority="239" operator="equal" aboveAverage="0" equalAverage="0" bottom="0" percent="0" rank="0" text="" dxfId="237">
      <formula>"x"</formula>
    </cfRule>
  </conditionalFormatting>
  <conditionalFormatting sqref="N156">
    <cfRule type="cellIs" priority="240" operator="equal" aboveAverage="0" equalAverage="0" bottom="0" percent="0" rank="0" text="" dxfId="238">
      <formula>"x"</formula>
    </cfRule>
  </conditionalFormatting>
  <conditionalFormatting sqref="I157">
    <cfRule type="cellIs" priority="241" operator="equal" aboveAverage="0" equalAverage="0" bottom="0" percent="0" rank="0" text="" dxfId="239">
      <formula>"x"</formula>
    </cfRule>
  </conditionalFormatting>
  <conditionalFormatting sqref="J157">
    <cfRule type="cellIs" priority="242" operator="equal" aboveAverage="0" equalAverage="0" bottom="0" percent="0" rank="0" text="" dxfId="240">
      <formula>"x"</formula>
    </cfRule>
  </conditionalFormatting>
  <conditionalFormatting sqref="K157">
    <cfRule type="cellIs" priority="243" operator="equal" aboveAverage="0" equalAverage="0" bottom="0" percent="0" rank="0" text="" dxfId="241">
      <formula>"x"</formula>
    </cfRule>
  </conditionalFormatting>
  <conditionalFormatting sqref="L157">
    <cfRule type="cellIs" priority="244" operator="equal" aboveAverage="0" equalAverage="0" bottom="0" percent="0" rank="0" text="" dxfId="242">
      <formula>"x"</formula>
    </cfRule>
  </conditionalFormatting>
  <conditionalFormatting sqref="M157">
    <cfRule type="cellIs" priority="245" operator="equal" aboveAverage="0" equalAverage="0" bottom="0" percent="0" rank="0" text="" dxfId="243">
      <formula>"x"</formula>
    </cfRule>
  </conditionalFormatting>
  <conditionalFormatting sqref="N157">
    <cfRule type="cellIs" priority="246" operator="equal" aboveAverage="0" equalAverage="0" bottom="0" percent="0" rank="0" text="" dxfId="244">
      <formula>"x"</formula>
    </cfRule>
  </conditionalFormatting>
  <conditionalFormatting sqref="I158">
    <cfRule type="cellIs" priority="247" operator="equal" aboveAverage="0" equalAverage="0" bottom="0" percent="0" rank="0" text="" dxfId="245">
      <formula>"x"</formula>
    </cfRule>
  </conditionalFormatting>
  <conditionalFormatting sqref="J158">
    <cfRule type="cellIs" priority="248" operator="equal" aboveAverage="0" equalAverage="0" bottom="0" percent="0" rank="0" text="" dxfId="246">
      <formula>"x"</formula>
    </cfRule>
  </conditionalFormatting>
  <conditionalFormatting sqref="K158">
    <cfRule type="cellIs" priority="249" operator="equal" aboveAverage="0" equalAverage="0" bottom="0" percent="0" rank="0" text="" dxfId="247">
      <formula>"x"</formula>
    </cfRule>
  </conditionalFormatting>
  <conditionalFormatting sqref="L158">
    <cfRule type="cellIs" priority="250" operator="equal" aboveAverage="0" equalAverage="0" bottom="0" percent="0" rank="0" text="" dxfId="248">
      <formula>"x"</formula>
    </cfRule>
  </conditionalFormatting>
  <conditionalFormatting sqref="M158">
    <cfRule type="cellIs" priority="251" operator="equal" aboveAverage="0" equalAverage="0" bottom="0" percent="0" rank="0" text="" dxfId="249">
      <formula>"x"</formula>
    </cfRule>
  </conditionalFormatting>
  <conditionalFormatting sqref="N158">
    <cfRule type="cellIs" priority="252" operator="equal" aboveAverage="0" equalAverage="0" bottom="0" percent="0" rank="0" text="" dxfId="250">
      <formula>"x"</formula>
    </cfRule>
  </conditionalFormatting>
  <conditionalFormatting sqref="I159">
    <cfRule type="cellIs" priority="253" operator="equal" aboveAverage="0" equalAverage="0" bottom="0" percent="0" rank="0" text="" dxfId="251">
      <formula>"x"</formula>
    </cfRule>
  </conditionalFormatting>
  <conditionalFormatting sqref="J159">
    <cfRule type="cellIs" priority="254" operator="equal" aboveAverage="0" equalAverage="0" bottom="0" percent="0" rank="0" text="" dxfId="252">
      <formula>"x"</formula>
    </cfRule>
  </conditionalFormatting>
  <conditionalFormatting sqref="K159">
    <cfRule type="cellIs" priority="255" operator="equal" aboveAverage="0" equalAverage="0" bottom="0" percent="0" rank="0" text="" dxfId="253">
      <formula>"x"</formula>
    </cfRule>
  </conditionalFormatting>
  <conditionalFormatting sqref="L159">
    <cfRule type="cellIs" priority="256" operator="equal" aboveAverage="0" equalAverage="0" bottom="0" percent="0" rank="0" text="" dxfId="254">
      <formula>"x"</formula>
    </cfRule>
  </conditionalFormatting>
  <conditionalFormatting sqref="M159">
    <cfRule type="cellIs" priority="257" operator="equal" aboveAverage="0" equalAverage="0" bottom="0" percent="0" rank="0" text="" dxfId="255">
      <formula>"x"</formula>
    </cfRule>
  </conditionalFormatting>
  <conditionalFormatting sqref="N159">
    <cfRule type="cellIs" priority="258" operator="equal" aboveAverage="0" equalAverage="0" bottom="0" percent="0" rank="0" text="" dxfId="256">
      <formula>"x"</formula>
    </cfRule>
  </conditionalFormatting>
  <conditionalFormatting sqref="I160">
    <cfRule type="cellIs" priority="259" operator="equal" aboveAverage="0" equalAverage="0" bottom="0" percent="0" rank="0" text="" dxfId="257">
      <formula>"x"</formula>
    </cfRule>
  </conditionalFormatting>
  <conditionalFormatting sqref="J160">
    <cfRule type="cellIs" priority="260" operator="equal" aboveAverage="0" equalAverage="0" bottom="0" percent="0" rank="0" text="" dxfId="258">
      <formula>"x"</formula>
    </cfRule>
  </conditionalFormatting>
  <conditionalFormatting sqref="K160">
    <cfRule type="cellIs" priority="261" operator="equal" aboveAverage="0" equalAverage="0" bottom="0" percent="0" rank="0" text="" dxfId="259">
      <formula>"x"</formula>
    </cfRule>
  </conditionalFormatting>
  <conditionalFormatting sqref="L160">
    <cfRule type="cellIs" priority="262" operator="equal" aboveAverage="0" equalAverage="0" bottom="0" percent="0" rank="0" text="" dxfId="260">
      <formula>"x"</formula>
    </cfRule>
  </conditionalFormatting>
  <conditionalFormatting sqref="M160">
    <cfRule type="cellIs" priority="263" operator="equal" aboveAverage="0" equalAverage="0" bottom="0" percent="0" rank="0" text="" dxfId="261">
      <formula>"x"</formula>
    </cfRule>
  </conditionalFormatting>
  <conditionalFormatting sqref="N160">
    <cfRule type="cellIs" priority="264" operator="equal" aboveAverage="0" equalAverage="0" bottom="0" percent="0" rank="0" text="" dxfId="262">
      <formula>"x"</formula>
    </cfRule>
  </conditionalFormatting>
  <conditionalFormatting sqref="N11:N148">
    <cfRule type="cellIs" priority="265" operator="equal" aboveAverage="0" equalAverage="0" bottom="0" percent="0" rank="0" text="" dxfId="263">
      <formula>$AF$8</formula>
    </cfRule>
    <cfRule type="cellIs" priority="266" operator="equal" aboveAverage="0" equalAverage="0" bottom="0" percent="0" rank="0" text="" dxfId="264">
      <formula>$AF$7</formula>
    </cfRule>
  </conditionalFormatting>
  <dataValidations count="1">
    <dataValidation allowBlank="true" operator="between" showDropDown="false" showErrorMessage="true" showInputMessage="false" sqref="N11:N148" type="list">
      <formula1>$AF$7:$AF$8</formula1>
      <formula2>0</formula2>
    </dataValidation>
  </dataValidations>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12.xml><?xml version="1.0" encoding="utf-8"?>
<worksheet xmlns="http://schemas.openxmlformats.org/spreadsheetml/2006/main" xmlns:r="http://schemas.openxmlformats.org/officeDocument/2006/relationships">
  <sheetPr filterMode="false">
    <pageSetUpPr fitToPage="false"/>
  </sheetPr>
  <dimension ref="A1:S40"/>
  <sheetViews>
    <sheetView showFormulas="false" showGridLines="false" showRowColHeaders="true" showZeros="true" rightToLeft="false" tabSelected="false" showOutlineSymbols="true" defaultGridColor="true" view="normal" topLeftCell="A4" colorId="64" zoomScale="65" zoomScaleNormal="65" zoomScalePageLayoutView="100" workbookViewId="0">
      <selection pane="topLeft" activeCell="E17" activeCellId="0" sqref="E17"/>
    </sheetView>
  </sheetViews>
  <sheetFormatPr defaultRowHeight="15" zeroHeight="false" outlineLevelRow="0" outlineLevelCol="0"/>
  <cols>
    <col collapsed="false" customWidth="true" hidden="false" outlineLevel="0" max="1025" min="1" style="0" width="8.86"/>
  </cols>
  <sheetData>
    <row r="1" s="10" customFormat="true" ht="15" hidden="false" customHeight="false" outlineLevel="0" collapsed="false">
      <c r="A1" s="9" t="s">
        <v>4</v>
      </c>
      <c r="H1" s="11"/>
      <c r="I1" s="11"/>
      <c r="J1" s="11"/>
      <c r="K1" s="11"/>
      <c r="L1" s="11"/>
      <c r="M1" s="11"/>
    </row>
    <row r="2" s="6" customFormat="true" ht="4.35" hidden="false" customHeight="true" outlineLevel="0" collapsed="false">
      <c r="H2" s="15"/>
      <c r="I2" s="15"/>
      <c r="J2" s="15"/>
      <c r="K2" s="15"/>
      <c r="L2" s="15"/>
      <c r="M2" s="15"/>
    </row>
    <row r="3" s="18" customFormat="true" ht="15" hidden="false" customHeight="false" outlineLevel="0" collapsed="false">
      <c r="A3" s="16" t="str">
        <f aca="false">'Monitoria Anual 1'!A3</f>
        <v>Plano de Ação Nacional para Conservação dos Quelônios Amazônicos</v>
      </c>
      <c r="B3" s="16"/>
      <c r="C3" s="16"/>
      <c r="D3" s="16"/>
      <c r="E3" s="16"/>
      <c r="F3" s="16"/>
      <c r="G3" s="16"/>
      <c r="H3" s="16"/>
      <c r="I3" s="16"/>
      <c r="J3" s="16"/>
      <c r="K3" s="16"/>
      <c r="L3" s="16"/>
      <c r="M3" s="16"/>
      <c r="N3" s="16"/>
      <c r="O3" s="16"/>
      <c r="P3" s="16"/>
    </row>
    <row r="4" s="99" customFormat="true" ht="15" hidden="false" customHeight="false" outlineLevel="0" collapsed="false">
      <c r="H4" s="100"/>
      <c r="I4" s="100"/>
      <c r="J4" s="100"/>
      <c r="K4" s="100"/>
      <c r="L4" s="100"/>
      <c r="M4" s="100"/>
    </row>
    <row r="5" s="25" customFormat="true" ht="26.1" hidden="false" customHeight="true" outlineLevel="0" collapsed="false">
      <c r="A5" s="20" t="s">
        <v>6</v>
      </c>
      <c r="B5" s="20"/>
      <c r="C5" s="23" t="str">
        <f aca="false">'Monitoria Anual 1'!D5</f>
        <v>Aperfeiçoar as estratégias de conservação para os quelônios amazônicos, especialmente as espécies alvo do PAN, e promover sua recuperação e uso sustentável, até 2019.</v>
      </c>
      <c r="D5" s="23"/>
      <c r="E5" s="23"/>
      <c r="F5" s="23"/>
      <c r="G5" s="23"/>
      <c r="H5" s="23"/>
      <c r="I5" s="23"/>
      <c r="J5" s="23"/>
      <c r="K5" s="23"/>
      <c r="L5" s="23"/>
      <c r="M5" s="23"/>
      <c r="N5" s="23"/>
      <c r="O5" s="23"/>
      <c r="P5" s="24"/>
    </row>
    <row r="6" s="99" customFormat="true" ht="15" hidden="false" customHeight="false" outlineLevel="0" collapsed="false">
      <c r="H6" s="100"/>
      <c r="I6" s="100"/>
      <c r="J6" s="100"/>
      <c r="K6" s="100"/>
      <c r="L6" s="100"/>
      <c r="M6" s="100"/>
    </row>
    <row r="7" customFormat="false" ht="15" hidden="false" customHeight="false" outlineLevel="0" collapsed="false">
      <c r="A7" s="20" t="s">
        <v>8</v>
      </c>
      <c r="B7" s="20"/>
      <c r="C7" s="103" t="s">
        <v>375</v>
      </c>
      <c r="D7" s="103"/>
      <c r="E7" s="27"/>
      <c r="F7" s="27"/>
      <c r="G7" s="28"/>
      <c r="H7" s="100"/>
      <c r="I7" s="100"/>
      <c r="J7" s="100"/>
      <c r="K7" s="100"/>
      <c r="L7" s="100"/>
      <c r="M7" s="100"/>
    </row>
    <row r="9" customFormat="false" ht="18.75" hidden="false" customHeight="false" outlineLevel="0" collapsed="false">
      <c r="A9" s="104" t="s">
        <v>341</v>
      </c>
      <c r="B9" s="104"/>
      <c r="C9" s="104"/>
      <c r="D9" s="104"/>
      <c r="E9" s="104"/>
      <c r="F9" s="104"/>
      <c r="G9" s="104"/>
      <c r="H9" s="104"/>
      <c r="I9" s="104"/>
      <c r="J9" s="104"/>
      <c r="K9" s="104"/>
      <c r="L9" s="104"/>
      <c r="M9" s="104"/>
      <c r="N9" s="104"/>
      <c r="O9" s="104"/>
      <c r="P9" s="104"/>
      <c r="Q9" s="104"/>
      <c r="R9" s="104"/>
      <c r="S9" s="104"/>
    </row>
    <row r="11" customFormat="false" ht="15" hidden="false" customHeight="false" outlineLevel="0" collapsed="false">
      <c r="B11" s="105" t="s">
        <v>342</v>
      </c>
      <c r="C11" s="106"/>
      <c r="D11" s="106"/>
    </row>
    <row r="12" customFormat="false" ht="15" hidden="false" customHeight="false" outlineLevel="0" collapsed="false">
      <c r="E12" s="107" t="s">
        <v>343</v>
      </c>
      <c r="F12" s="107"/>
    </row>
    <row r="13" customFormat="false" ht="55.5" hidden="false" customHeight="true" outlineLevel="0" collapsed="false">
      <c r="B13" s="235" t="s">
        <v>344</v>
      </c>
      <c r="C13" s="235"/>
      <c r="D13" s="235"/>
      <c r="E13" s="109" t="s">
        <v>345</v>
      </c>
      <c r="F13" s="109"/>
    </row>
    <row r="14" s="110" customFormat="true" ht="32.1" hidden="false" customHeight="true" outlineLevel="0" collapsed="false">
      <c r="B14" s="111" t="s">
        <v>346</v>
      </c>
      <c r="C14" s="112" t="s">
        <v>347</v>
      </c>
      <c r="D14" s="113" t="s">
        <v>348</v>
      </c>
      <c r="E14" s="112" t="s">
        <v>349</v>
      </c>
      <c r="F14" s="113" t="s">
        <v>348</v>
      </c>
    </row>
    <row r="15" customFormat="false" ht="15.75" hidden="false" customHeight="false" outlineLevel="0" collapsed="false">
      <c r="B15" s="116" t="s">
        <v>350</v>
      </c>
      <c r="C15" s="117"/>
      <c r="D15" s="118"/>
      <c r="E15" s="117" t="n">
        <f aca="false">COUNTA('Monitoria Anual 5'!N11:N160)</f>
        <v>2</v>
      </c>
      <c r="F15" s="118"/>
    </row>
    <row r="16" customFormat="false" ht="15.75" hidden="false" customHeight="false" outlineLevel="0" collapsed="false">
      <c r="B16" s="119" t="s">
        <v>351</v>
      </c>
      <c r="C16" s="120" t="n">
        <f aca="false">COUNTA('Monitoria Anual 5'!I11:I160)</f>
        <v>9</v>
      </c>
      <c r="D16" s="121" t="n">
        <f aca="false">C16/C22</f>
        <v>0.257142857142857</v>
      </c>
      <c r="E16" s="120" t="n">
        <v>3</v>
      </c>
      <c r="F16" s="121" t="n">
        <f aca="false">E16/$E$22</f>
        <v>0.0967741935483871</v>
      </c>
    </row>
    <row r="17" customFormat="false" ht="15.75" hidden="false" customHeight="false" outlineLevel="0" collapsed="false">
      <c r="B17" s="122" t="s">
        <v>352</v>
      </c>
      <c r="C17" s="123" t="n">
        <f aca="false">COUNTA('Monitoria Anual 5'!J11:J160)</f>
        <v>3</v>
      </c>
      <c r="D17" s="124" t="n">
        <f aca="false">C17/C22</f>
        <v>0.0857142857142857</v>
      </c>
      <c r="E17" s="123" t="n">
        <v>3</v>
      </c>
      <c r="F17" s="121" t="n">
        <f aca="false">E17/$E$22</f>
        <v>0.0967741935483871</v>
      </c>
    </row>
    <row r="18" customFormat="false" ht="15.75" hidden="false" customHeight="false" outlineLevel="0" collapsed="false">
      <c r="B18" s="125" t="s">
        <v>353</v>
      </c>
      <c r="C18" s="123" t="n">
        <f aca="false">COUNTA('Monitoria Anual 5'!K11:K160)</f>
        <v>1</v>
      </c>
      <c r="D18" s="124" t="n">
        <f aca="false">C18/C22</f>
        <v>0.0285714285714286</v>
      </c>
      <c r="E18" s="123" t="n">
        <v>1</v>
      </c>
      <c r="F18" s="121" t="n">
        <f aca="false">E18/$E$22</f>
        <v>0.032258064516129</v>
      </c>
    </row>
    <row r="19" customFormat="false" ht="15.75" hidden="false" customHeight="false" outlineLevel="0" collapsed="false">
      <c r="B19" s="126" t="s">
        <v>354</v>
      </c>
      <c r="C19" s="123" t="n">
        <f aca="false">COUNTA('Monitoria Anual 5'!L11:L160)</f>
        <v>1</v>
      </c>
      <c r="D19" s="124" t="n">
        <f aca="false">C19/C22</f>
        <v>0.0285714285714286</v>
      </c>
      <c r="E19" s="123" t="n">
        <v>1</v>
      </c>
      <c r="F19" s="121" t="n">
        <f aca="false">E19/$E$22</f>
        <v>0.032258064516129</v>
      </c>
    </row>
    <row r="20" customFormat="false" ht="15.75" hidden="false" customHeight="false" outlineLevel="0" collapsed="false">
      <c r="B20" s="127" t="s">
        <v>355</v>
      </c>
      <c r="C20" s="123" t="n">
        <f aca="false">COUNTA('Monitoria Anual 5'!M11:M160)</f>
        <v>21</v>
      </c>
      <c r="D20" s="124" t="n">
        <f aca="false">C20/C22</f>
        <v>0.6</v>
      </c>
      <c r="E20" s="123" t="n">
        <v>21</v>
      </c>
      <c r="F20" s="121" t="n">
        <f aca="false">E20/$E$22</f>
        <v>0.67741935483871</v>
      </c>
    </row>
    <row r="21" customFormat="false" ht="15.75" hidden="false" customHeight="false" outlineLevel="0" collapsed="false">
      <c r="B21" s="128" t="s">
        <v>356</v>
      </c>
      <c r="C21" s="123"/>
      <c r="D21" s="124"/>
      <c r="E21" s="123" t="n">
        <f aca="false">'Monitoria Anual 5'!B166</f>
        <v>2</v>
      </c>
      <c r="F21" s="121" t="n">
        <f aca="false">E21/$E$22</f>
        <v>0.0645161290322581</v>
      </c>
    </row>
    <row r="22" customFormat="false" ht="60" hidden="false" customHeight="false" outlineLevel="0" collapsed="false">
      <c r="B22" s="129" t="s">
        <v>357</v>
      </c>
      <c r="C22" s="130" t="n">
        <f aca="false">C16+C17+C18+C19+C20</f>
        <v>35</v>
      </c>
      <c r="D22" s="131" t="n">
        <f aca="false">SUM(D15:D21)</f>
        <v>1</v>
      </c>
      <c r="E22" s="130" t="n">
        <f aca="false">SUM(E16:E21)</f>
        <v>31</v>
      </c>
      <c r="F22" s="132" t="n">
        <f aca="false">SUM(F16:F21)</f>
        <v>1</v>
      </c>
    </row>
    <row r="23" customFormat="false" ht="15" hidden="false" customHeight="false" outlineLevel="0" collapsed="false">
      <c r="B23" s="133" t="s">
        <v>358</v>
      </c>
      <c r="C23" s="133"/>
      <c r="D23" s="133"/>
      <c r="E23" s="133" t="n">
        <f aca="false">COUNTIF('Monitoria Anual 5'!N11:N148,'Monitoria Anual 5'!AF7)</f>
        <v>0</v>
      </c>
      <c r="F23" s="134"/>
    </row>
    <row r="24" customFormat="false" ht="15" hidden="false" customHeight="false" outlineLevel="0" collapsed="false">
      <c r="B24" s="133" t="s">
        <v>359</v>
      </c>
      <c r="C24" s="133"/>
      <c r="D24" s="133"/>
      <c r="E24" s="133" t="n">
        <f aca="false">COUNTIF('Monitoria Anual 5'!N11:N148,'Monitoria Anual 5'!AF8)</f>
        <v>2</v>
      </c>
      <c r="F24" s="135"/>
    </row>
    <row r="26" customFormat="false" ht="15" hidden="false" customHeight="false" outlineLevel="0" collapsed="false">
      <c r="B26" s="105" t="s">
        <v>360</v>
      </c>
      <c r="C26" s="106"/>
      <c r="D26" s="106"/>
    </row>
    <row r="27" customFormat="false" ht="3" hidden="false" customHeight="true" outlineLevel="0" collapsed="false"/>
    <row r="28" customFormat="false" ht="36" hidden="false" customHeight="true" outlineLevel="0" collapsed="false">
      <c r="B28" s="136" t="s">
        <v>361</v>
      </c>
      <c r="C28" s="137" t="n">
        <f aca="false">COUNTA('Monitoria Anual 5'!A11:A160)</f>
        <v>10</v>
      </c>
      <c r="O28" s="0" t="s">
        <v>362</v>
      </c>
      <c r="Q28" s="0" t="s">
        <v>363</v>
      </c>
    </row>
    <row r="29" customFormat="false" ht="6.6" hidden="false" customHeight="true" outlineLevel="0" collapsed="false"/>
    <row r="30" customFormat="false" ht="60" hidden="false" customHeight="false" outlineLevel="0" collapsed="false">
      <c r="B30" s="138" t="s">
        <v>364</v>
      </c>
      <c r="C30" s="108" t="s">
        <v>365</v>
      </c>
      <c r="D30" s="139"/>
      <c r="E30" s="140"/>
      <c r="F30" s="141"/>
      <c r="G30" s="142"/>
      <c r="H30" s="143"/>
      <c r="I30" s="144"/>
    </row>
    <row r="31" customFormat="false" ht="15" hidden="false" customHeight="false" outlineLevel="0" collapsed="false">
      <c r="B31" s="145" t="s">
        <v>366</v>
      </c>
      <c r="C31" s="146" t="n">
        <f aca="false">COUNTA('Monitoria Anual 5'!B11:B25)</f>
        <v>2</v>
      </c>
      <c r="D31" s="147" t="n">
        <f aca="false">COUNTA('Monitoria Anual 5'!N11:N25)</f>
        <v>2</v>
      </c>
      <c r="E31" s="147" t="n">
        <f aca="false">COUNTA('Monitoria Anual 5'!I11:I25)</f>
        <v>6</v>
      </c>
      <c r="F31" s="147" t="n">
        <f aca="false">COUNTA('Monitoria Anual 5'!J11:J25)</f>
        <v>0</v>
      </c>
      <c r="G31" s="147" t="n">
        <f aca="false">COUNTA('Monitoria Anual 5'!K11:K25)</f>
        <v>0</v>
      </c>
      <c r="H31" s="147" t="n">
        <f aca="false">COUNTA('Monitoria Anual 5'!L11:L25)</f>
        <v>0</v>
      </c>
      <c r="I31" s="147" t="n">
        <f aca="false">COUNTA('Monitoria Anual 5'!M11:M25)</f>
        <v>0</v>
      </c>
    </row>
    <row r="32" customFormat="false" ht="15" hidden="false" customHeight="false" outlineLevel="0" collapsed="false">
      <c r="B32" s="148" t="s">
        <v>367</v>
      </c>
      <c r="C32" s="149" t="n">
        <f aca="false">COUNTA('Monitoria Anual 5'!B26:B40)</f>
        <v>3</v>
      </c>
      <c r="D32" s="149" t="n">
        <f aca="false">COUNTA('Monitoria Anual 5'!N26:N40)</f>
        <v>0</v>
      </c>
      <c r="E32" s="149" t="n">
        <f aca="false">COUNTA('Monitoria Anual 5'!I26:I40)</f>
        <v>0</v>
      </c>
      <c r="F32" s="149" t="n">
        <f aca="false">COUNTA('Monitoria Anual 5'!J26:J40)</f>
        <v>0</v>
      </c>
      <c r="G32" s="149" t="n">
        <f aca="false">COUNTA('Monitoria Anual 5'!K26:K40)</f>
        <v>0</v>
      </c>
      <c r="H32" s="149" t="n">
        <f aca="false">COUNTA('Monitoria Anual 5'!L26:L40)</f>
        <v>0</v>
      </c>
      <c r="I32" s="149" t="n">
        <f aca="false">COUNTA('Monitoria Anual 5'!M26:M40)</f>
        <v>3</v>
      </c>
    </row>
    <row r="33" customFormat="false" ht="15" hidden="false" customHeight="false" outlineLevel="0" collapsed="false">
      <c r="B33" s="148" t="s">
        <v>368</v>
      </c>
      <c r="C33" s="149" t="n">
        <f aca="false">COUNTA('Monitoria Anual 5'!B41:B55)</f>
        <v>4</v>
      </c>
      <c r="D33" s="149" t="n">
        <f aca="false">COUNTA('Monitoria Anual 5'!N41:N55)</f>
        <v>0</v>
      </c>
      <c r="E33" s="149" t="n">
        <f aca="false">COUNTA('Monitoria Anual 5'!I41:I55)</f>
        <v>3</v>
      </c>
      <c r="F33" s="149" t="n">
        <f aca="false">COUNTA('Monitoria Anual 5'!J41:J55)</f>
        <v>1</v>
      </c>
      <c r="G33" s="149" t="n">
        <f aca="false">COUNTA('Monitoria Anual 5'!K41:K55)</f>
        <v>0</v>
      </c>
      <c r="H33" s="149" t="n">
        <f aca="false">COUNTA('Monitoria Anual 5'!L41:L55)</f>
        <v>0</v>
      </c>
      <c r="I33" s="149" t="n">
        <f aca="false">COUNTA('Monitoria Anual 5'!M41:M55)</f>
        <v>0</v>
      </c>
    </row>
    <row r="34" customFormat="false" ht="15" hidden="false" customHeight="false" outlineLevel="0" collapsed="false">
      <c r="B34" s="148" t="s">
        <v>369</v>
      </c>
      <c r="C34" s="149" t="n">
        <f aca="false">COUNTA('Monitoria Anual 5'!B56:B70)</f>
        <v>4</v>
      </c>
      <c r="D34" s="149" t="n">
        <f aca="false">COUNTA('Monitoria Anual 5'!N56:N70)</f>
        <v>0</v>
      </c>
      <c r="E34" s="149" t="n">
        <f aca="false">COUNTA('Monitoria Anual 5'!I56:I70)</f>
        <v>0</v>
      </c>
      <c r="F34" s="149" t="n">
        <f aca="false">COUNTA('Monitoria Anual 5'!J56:J70)</f>
        <v>2</v>
      </c>
      <c r="G34" s="149" t="n">
        <f aca="false">COUNTA('Monitoria Anual 5'!K56:K70)</f>
        <v>1</v>
      </c>
      <c r="H34" s="149" t="n">
        <f aca="false">COUNTA('Monitoria Anual 5'!L56:L70)</f>
        <v>1</v>
      </c>
      <c r="I34" s="149" t="n">
        <f aca="false">COUNTA('Monitoria Anual 5'!M56:M70)</f>
        <v>0</v>
      </c>
    </row>
    <row r="35" customFormat="false" ht="15" hidden="false" customHeight="false" outlineLevel="0" collapsed="false">
      <c r="B35" s="148" t="s">
        <v>370</v>
      </c>
      <c r="C35" s="149" t="n">
        <f aca="false">COUNTA('Monitoria Anual 5'!B71:B85)</f>
        <v>3</v>
      </c>
      <c r="D35" s="149" t="n">
        <f aca="false">COUNTA('Monitoria Anual 5'!N71:N85)</f>
        <v>0</v>
      </c>
      <c r="E35" s="149" t="n">
        <f aca="false">COUNTA('Monitoria Anual 5'!I71:I85)</f>
        <v>0</v>
      </c>
      <c r="F35" s="149" t="n">
        <f aca="false">COUNTA('Monitoria Anual 5'!J71:J85)</f>
        <v>0</v>
      </c>
      <c r="G35" s="149" t="n">
        <f aca="false">COUNTA('Monitoria Anual 5'!K71:K85)</f>
        <v>0</v>
      </c>
      <c r="H35" s="149" t="n">
        <f aca="false">COUNTA('Monitoria Anual 5'!L71:L85)</f>
        <v>0</v>
      </c>
      <c r="I35" s="149" t="n">
        <f aca="false">COUNTA('Monitoria Anual 5'!M71:M85)</f>
        <v>3</v>
      </c>
    </row>
    <row r="36" customFormat="false" ht="15" hidden="false" customHeight="false" outlineLevel="0" collapsed="false">
      <c r="B36" s="148" t="s">
        <v>371</v>
      </c>
      <c r="C36" s="149" t="n">
        <f aca="false">COUNTA('Monitoria Anual 5'!B86:B100)</f>
        <v>3</v>
      </c>
      <c r="D36" s="149" t="n">
        <f aca="false">COUNTA('Monitoria Anual 5'!N86:N100)</f>
        <v>0</v>
      </c>
      <c r="E36" s="149" t="n">
        <f aca="false">COUNTA('Monitoria Anual 5'!I86:I100)</f>
        <v>0</v>
      </c>
      <c r="F36" s="149" t="n">
        <f aca="false">COUNTA('Monitoria Anual 5'!J86:J100)</f>
        <v>0</v>
      </c>
      <c r="G36" s="149" t="n">
        <f aca="false">COUNTA('Monitoria Anual 5'!K86:K100)</f>
        <v>0</v>
      </c>
      <c r="H36" s="149" t="n">
        <f aca="false">COUNTA('Monitoria Anual 5'!L86:L100)</f>
        <v>0</v>
      </c>
      <c r="I36" s="149" t="n">
        <f aca="false">COUNTA('Monitoria Anual 5'!M86:M100)</f>
        <v>3</v>
      </c>
    </row>
    <row r="37" customFormat="false" ht="15" hidden="false" customHeight="false" outlineLevel="0" collapsed="false">
      <c r="B37" s="148" t="s">
        <v>372</v>
      </c>
      <c r="C37" s="149" t="n">
        <f aca="false">COUNTA('Monitoria Anual 5'!B101:B115)</f>
        <v>3</v>
      </c>
      <c r="D37" s="149" t="n">
        <f aca="false">COUNTA('Monitoria Anual 5'!N101:N115)</f>
        <v>0</v>
      </c>
      <c r="E37" s="149" t="n">
        <f aca="false">COUNTA('Monitoria Anual 5'!I101:I115)</f>
        <v>0</v>
      </c>
      <c r="F37" s="149" t="n">
        <f aca="false">COUNTA('Monitoria Anual 5'!J101:J115)</f>
        <v>0</v>
      </c>
      <c r="G37" s="149" t="n">
        <f aca="false">COUNTA('Monitoria Anual 5'!K101:K115)</f>
        <v>0</v>
      </c>
      <c r="H37" s="149" t="n">
        <f aca="false">COUNTA('Monitoria Anual 5'!L101:L115)</f>
        <v>0</v>
      </c>
      <c r="I37" s="149" t="n">
        <f aca="false">COUNTA('Monitoria Anual 5'!M101:M115)</f>
        <v>3</v>
      </c>
    </row>
    <row r="38" customFormat="false" ht="15" hidden="false" customHeight="false" outlineLevel="0" collapsed="false">
      <c r="B38" s="148" t="s">
        <v>373</v>
      </c>
      <c r="C38" s="149" t="n">
        <f aca="false">COUNTA('Monitoria Anual 5'!B116:B130)</f>
        <v>3</v>
      </c>
      <c r="D38" s="149" t="n">
        <f aca="false">COUNTA('Monitoria Anual 5'!N116:N130)</f>
        <v>0</v>
      </c>
      <c r="E38" s="149" t="n">
        <f aca="false">COUNTA('Monitoria Anual 5'!I116:I130)</f>
        <v>0</v>
      </c>
      <c r="F38" s="149" t="n">
        <f aca="false">COUNTA('Monitoria Anual 5'!J116:J130)</f>
        <v>0</v>
      </c>
      <c r="G38" s="149" t="n">
        <f aca="false">COUNTA('Monitoria Anual 5'!K116:K130)</f>
        <v>0</v>
      </c>
      <c r="H38" s="149" t="n">
        <f aca="false">COUNTA('Monitoria Anual 5'!L116:L130)</f>
        <v>0</v>
      </c>
      <c r="I38" s="149" t="n">
        <f aca="false">COUNTA('Monitoria Anual 5'!M116:M130)</f>
        <v>3</v>
      </c>
    </row>
    <row r="39" customFormat="false" ht="15" hidden="false" customHeight="false" outlineLevel="0" collapsed="false">
      <c r="B39" s="148" t="s">
        <v>1075</v>
      </c>
      <c r="C39" s="149" t="n">
        <f aca="false">COUNTA('Monitoria Anual 5'!B131:B145)</f>
        <v>3</v>
      </c>
      <c r="D39" s="149" t="n">
        <f aca="false">COUNTA('Monitoria Anual 5'!N131:N145)</f>
        <v>0</v>
      </c>
      <c r="E39" s="149" t="n">
        <f aca="false">COUNTA('Monitoria Anual 5'!I131:I145)</f>
        <v>0</v>
      </c>
      <c r="F39" s="149" t="n">
        <f aca="false">COUNTA('Monitoria Anual 5'!J131:J145)</f>
        <v>0</v>
      </c>
      <c r="G39" s="149" t="n">
        <f aca="false">COUNTA('Monitoria Anual 5'!K131:K145)</f>
        <v>0</v>
      </c>
      <c r="H39" s="149" t="n">
        <f aca="false">COUNTA('Monitoria Anual 5'!L131:L145)</f>
        <v>0</v>
      </c>
      <c r="I39" s="149" t="n">
        <f aca="false">COUNTA('Monitoria Anual 5'!M131:M145)</f>
        <v>3</v>
      </c>
    </row>
    <row r="40" customFormat="false" ht="15" hidden="false" customHeight="false" outlineLevel="0" collapsed="false">
      <c r="B40" s="632" t="s">
        <v>1076</v>
      </c>
      <c r="C40" s="633" t="n">
        <f aca="false">COUNTA('Monitoria Anual 5'!B146:B160)</f>
        <v>3</v>
      </c>
      <c r="D40" s="633" t="n">
        <f aca="false">COUNTA('Monitoria Anual 5'!N146:N160)</f>
        <v>0</v>
      </c>
      <c r="E40" s="633" t="n">
        <f aca="false">COUNTA('Monitoria Anual 5'!I146:I160)</f>
        <v>0</v>
      </c>
      <c r="F40" s="633" t="n">
        <f aca="false">COUNTA('Monitoria Anual 5'!J146:J160)</f>
        <v>0</v>
      </c>
      <c r="G40" s="633" t="n">
        <f aca="false">COUNTA('Monitoria Anual 5'!K146:K160)</f>
        <v>0</v>
      </c>
      <c r="H40" s="633" t="n">
        <f aca="false">COUNTA('Monitoria Anual 5'!L146:L160)</f>
        <v>0</v>
      </c>
      <c r="I40" s="633" t="n">
        <f aca="false">COUNTA('Monitoria Anual 5'!M146:M160)</f>
        <v>3</v>
      </c>
    </row>
  </sheetData>
  <mergeCells count="6">
    <mergeCell ref="A3:P3"/>
    <mergeCell ref="E12:F12"/>
    <mergeCell ref="B13:D13"/>
    <mergeCell ref="E13:F13"/>
    <mergeCell ref="B23:D23"/>
    <mergeCell ref="B24:D24"/>
  </mergeCells>
  <conditionalFormatting sqref="D31:I40">
    <cfRule type="cellIs" priority="2" operator="equal" aboveAverage="0" equalAverage="0" bottom="0" percent="0" rank="0" text="" dxfId="0">
      <formula>0</formula>
    </cfRule>
  </conditionalFormatting>
  <conditionalFormatting sqref="F31">
    <cfRule type="cellIs" priority="3" operator="equal" aboveAverage="0" equalAverage="0" bottom="0" percent="0" rank="0" text="" dxfId="1">
      <formula>0</formula>
    </cfRule>
  </conditionalFormatting>
  <conditionalFormatting sqref="G31">
    <cfRule type="cellIs" priority="4" operator="equal" aboveAverage="0" equalAverage="0" bottom="0" percent="0" rank="0" text="" dxfId="2">
      <formula>0</formula>
    </cfRule>
  </conditionalFormatting>
  <conditionalFormatting sqref="H31">
    <cfRule type="cellIs" priority="5" operator="equal" aboveAverage="0" equalAverage="0" bottom="0" percent="0" rank="0" text="" dxfId="3">
      <formula>0</formula>
    </cfRule>
  </conditionalFormatting>
  <conditionalFormatting sqref="I31">
    <cfRule type="cellIs" priority="6" operator="equal" aboveAverage="0" equalAverage="0" bottom="0" percent="0" rank="0" text="" dxfId="4">
      <formula>0</formula>
    </cfRule>
  </conditionalFormatting>
  <conditionalFormatting sqref="F31">
    <cfRule type="cellIs" priority="7" operator="equal" aboveAverage="0" equalAverage="0" bottom="0" percent="0" rank="0" text="" dxfId="5">
      <formula>0</formula>
    </cfRule>
  </conditionalFormatting>
  <conditionalFormatting sqref="G31">
    <cfRule type="cellIs" priority="8" operator="equal" aboveAverage="0" equalAverage="0" bottom="0" percent="0" rank="0" text="" dxfId="6">
      <formula>0</formula>
    </cfRule>
  </conditionalFormatting>
  <conditionalFormatting sqref="H31">
    <cfRule type="cellIs" priority="9" operator="equal" aboveAverage="0" equalAverage="0" bottom="0" percent="0" rank="0" text="" dxfId="7">
      <formula>0</formula>
    </cfRule>
  </conditionalFormatting>
  <conditionalFormatting sqref="I31">
    <cfRule type="cellIs" priority="10" operator="equal" aboveAverage="0" equalAverage="0" bottom="0" percent="0" rank="0" text="" dxfId="8">
      <formula>0</formula>
    </cfRule>
  </conditionalFormatting>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9" man="true" max="65535" min="0"/>
  </colBreaks>
  <drawing r:id="rId2"/>
  <legacyDrawing r:id="rId3"/>
</worksheet>
</file>

<file path=xl/worksheets/sheet2.xml><?xml version="1.0" encoding="utf-8"?>
<worksheet xmlns="http://schemas.openxmlformats.org/spreadsheetml/2006/main" xmlns:r="http://schemas.openxmlformats.org/officeDocument/2006/relationships">
  <sheetPr filterMode="false">
    <pageSetUpPr fitToPage="false"/>
  </sheetPr>
  <dimension ref="A1:R40"/>
  <sheetViews>
    <sheetView showFormulas="false" showGridLines="false" showRowColHeaders="true" showZeros="true" rightToLeft="false" tabSelected="false" showOutlineSymbols="true" defaultGridColor="true" view="normal" topLeftCell="A1" colorId="64" zoomScale="65" zoomScaleNormal="65" zoomScalePageLayoutView="100" workbookViewId="0">
      <selection pane="topLeft" activeCell="A54" activeCellId="0" sqref="A54"/>
    </sheetView>
  </sheetViews>
  <sheetFormatPr defaultRowHeight="15" zeroHeight="false" outlineLevelRow="0" outlineLevelCol="0"/>
  <cols>
    <col collapsed="false" customWidth="true" hidden="false" outlineLevel="0" max="1025" min="1" style="0" width="8.86"/>
  </cols>
  <sheetData>
    <row r="1" s="10" customFormat="true" ht="15" hidden="false" customHeight="false" outlineLevel="0" collapsed="false">
      <c r="A1" s="9" t="s">
        <v>3</v>
      </c>
      <c r="I1" s="11"/>
      <c r="J1" s="11"/>
      <c r="K1" s="11"/>
      <c r="L1" s="11"/>
      <c r="M1" s="11"/>
      <c r="R1" s="11"/>
    </row>
    <row r="40" customFormat="false" ht="14.25" hidden="false" customHeight="true" outlineLevel="0" collapsed="false"/>
  </sheetData>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false"/>
  </sheetPr>
  <dimension ref="A1:AF99"/>
  <sheetViews>
    <sheetView showFormulas="false" showGridLines="false" showRowColHeaders="true" showZeros="true" rightToLeft="false" tabSelected="false" showOutlineSymbols="true" defaultGridColor="true" view="normal" topLeftCell="A8" colorId="64" zoomScale="100" zoomScaleNormal="100" zoomScalePageLayoutView="100" workbookViewId="0">
      <pane xSplit="0" ySplit="3" topLeftCell="A29" activePane="bottomLeft" state="frozen"/>
      <selection pane="topLeft" activeCell="A8" activeCellId="0" sqref="A8"/>
      <selection pane="bottomLeft" activeCell="B30" activeCellId="0" sqref="B30"/>
    </sheetView>
  </sheetViews>
  <sheetFormatPr defaultRowHeight="15" zeroHeight="false" outlineLevelRow="0" outlineLevelCol="0"/>
  <cols>
    <col collapsed="false" customWidth="true" hidden="false" outlineLevel="0" max="1" min="1" style="0" width="17.86"/>
    <col collapsed="false" customWidth="true" hidden="false" outlineLevel="0" max="2" min="2" style="0" width="30.14"/>
    <col collapsed="false" customWidth="true" hidden="false" outlineLevel="0" max="3" min="3" style="0" width="24.15"/>
    <col collapsed="false" customWidth="true" hidden="false" outlineLevel="0" max="4" min="4" style="0" width="13.29"/>
    <col collapsed="false" customWidth="true" hidden="false" outlineLevel="0" max="5" min="5" style="0" width="16"/>
    <col collapsed="false" customWidth="true" hidden="false" outlineLevel="0" max="6" min="6" style="0" width="16.14"/>
    <col collapsed="false" customWidth="true" hidden="false" outlineLevel="0" max="7" min="7" style="0" width="25.71"/>
    <col collapsed="false" customWidth="true" hidden="false" outlineLevel="0" max="8" min="8" style="0" width="17.58"/>
    <col collapsed="false" customWidth="true" hidden="false" outlineLevel="0" max="10" min="9" style="12" width="13.43"/>
    <col collapsed="false" customWidth="true" hidden="false" outlineLevel="0" max="11" min="11" style="12" width="14.7"/>
    <col collapsed="false" customWidth="true" hidden="false" outlineLevel="0" max="12" min="12" style="12" width="13.01"/>
    <col collapsed="false" customWidth="true" hidden="false" outlineLevel="0" max="13" min="13" style="12" width="14.43"/>
    <col collapsed="false" customWidth="true" hidden="false" outlineLevel="0" max="14" min="14" style="12" width="17.29"/>
    <col collapsed="false" customWidth="true" hidden="false" outlineLevel="0" max="15" min="15" style="0" width="61.99"/>
    <col collapsed="false" customWidth="true" hidden="false" outlineLevel="0" max="16" min="16" style="0" width="21.43"/>
    <col collapsed="false" customWidth="true" hidden="false" outlineLevel="0" max="17" min="17" style="0" width="36.42"/>
    <col collapsed="false" customWidth="true" hidden="false" outlineLevel="0" max="18" min="18" style="0" width="24.86"/>
    <col collapsed="false" customWidth="true" hidden="false" outlineLevel="0" max="19" min="19" style="0" width="20.71"/>
    <col collapsed="false" customWidth="true" hidden="false" outlineLevel="0" max="20" min="20" style="0" width="27"/>
    <col collapsed="false" customWidth="true" hidden="false" outlineLevel="0" max="21" min="21" style="0" width="17.58"/>
    <col collapsed="false" customWidth="true" hidden="false" outlineLevel="0" max="22" min="22" style="0" width="11.99"/>
    <col collapsed="false" customWidth="true" hidden="false" outlineLevel="0" max="23" min="23" style="0" width="12.86"/>
    <col collapsed="false" customWidth="true" hidden="false" outlineLevel="0" max="24" min="24" style="0" width="21.43"/>
    <col collapsed="false" customWidth="true" hidden="false" outlineLevel="0" max="25" min="25" style="0" width="13.43"/>
    <col collapsed="false" customWidth="true" hidden="false" outlineLevel="0" max="26" min="26" style="0" width="20.86"/>
    <col collapsed="false" customWidth="true" hidden="false" outlineLevel="0" max="27" min="27" style="0" width="31.01"/>
    <col collapsed="false" customWidth="true" hidden="false" outlineLevel="0" max="31" min="28" style="0" width="8.86"/>
    <col collapsed="false" customWidth="true" hidden="true" outlineLevel="0" max="32" min="32" style="0" width="11.57"/>
    <col collapsed="false" customWidth="true" hidden="false" outlineLevel="0" max="1025" min="33" style="0" width="8.86"/>
  </cols>
  <sheetData>
    <row r="1" s="10" customFormat="true" ht="15" hidden="false" customHeight="false" outlineLevel="0" collapsed="false">
      <c r="A1" s="9" t="s">
        <v>4</v>
      </c>
      <c r="H1" s="13"/>
      <c r="I1" s="11"/>
      <c r="J1" s="11"/>
      <c r="K1" s="11"/>
      <c r="L1" s="11"/>
      <c r="M1" s="11"/>
      <c r="N1" s="11"/>
    </row>
    <row r="2" s="6" customFormat="true" ht="4.35" hidden="false" customHeight="true" outlineLevel="0" collapsed="false">
      <c r="H2" s="14"/>
      <c r="I2" s="15"/>
      <c r="J2" s="15"/>
      <c r="K2" s="15"/>
      <c r="L2" s="15"/>
      <c r="M2" s="15"/>
      <c r="N2" s="15"/>
    </row>
    <row r="3" s="18" customFormat="true" ht="15" hidden="false" customHeight="false" outlineLevel="0" collapsed="false">
      <c r="A3" s="16" t="s">
        <v>5</v>
      </c>
      <c r="B3" s="16"/>
      <c r="C3" s="16"/>
      <c r="D3" s="16"/>
      <c r="E3" s="16"/>
      <c r="F3" s="16"/>
      <c r="G3" s="16"/>
      <c r="H3" s="17"/>
      <c r="I3" s="16"/>
      <c r="J3" s="16"/>
      <c r="K3" s="16"/>
      <c r="L3" s="16"/>
      <c r="M3" s="16"/>
      <c r="O3" s="16"/>
      <c r="P3" s="16"/>
      <c r="Q3" s="16"/>
    </row>
    <row r="4" customFormat="false" ht="15" hidden="false" customHeight="false" outlineLevel="0" collapsed="false">
      <c r="H4" s="19"/>
    </row>
    <row r="5" s="25" customFormat="true" ht="54" hidden="false" customHeight="true" outlineLevel="0" collapsed="false">
      <c r="A5" s="20" t="s">
        <v>6</v>
      </c>
      <c r="B5" s="20"/>
      <c r="C5" s="21"/>
      <c r="D5" s="22" t="s">
        <v>7</v>
      </c>
      <c r="E5" s="22"/>
      <c r="F5" s="22"/>
      <c r="G5" s="22"/>
      <c r="H5" s="22"/>
      <c r="I5" s="22"/>
      <c r="J5" s="22"/>
      <c r="K5" s="23"/>
      <c r="L5" s="23"/>
      <c r="M5" s="24"/>
    </row>
    <row r="6" customFormat="false" ht="15" hidden="false" customHeight="false" outlineLevel="0" collapsed="false">
      <c r="H6" s="19"/>
    </row>
    <row r="7" customFormat="false" ht="15" hidden="false" customHeight="false" outlineLevel="0" collapsed="false">
      <c r="A7" s="20" t="s">
        <v>8</v>
      </c>
      <c r="B7" s="20"/>
      <c r="C7" s="21"/>
      <c r="D7" s="26" t="n">
        <v>42465</v>
      </c>
      <c r="E7" s="27"/>
      <c r="F7" s="27"/>
      <c r="G7" s="28"/>
      <c r="H7" s="29"/>
      <c r="AF7" s="30" t="s">
        <v>9</v>
      </c>
    </row>
    <row r="8" customFormat="false" ht="15" hidden="false" customHeight="false" outlineLevel="0" collapsed="false">
      <c r="H8" s="19"/>
      <c r="AF8" s="31" t="s">
        <v>10</v>
      </c>
    </row>
    <row r="9" customFormat="false" ht="15.75" hidden="false" customHeight="false" outlineLevel="0" collapsed="false">
      <c r="A9" s="32" t="s">
        <v>11</v>
      </c>
      <c r="B9" s="33"/>
      <c r="C9" s="33"/>
      <c r="D9" s="33"/>
      <c r="E9" s="33"/>
      <c r="F9" s="33"/>
      <c r="G9" s="33"/>
      <c r="H9" s="34"/>
      <c r="I9" s="35" t="s">
        <v>12</v>
      </c>
      <c r="J9" s="35"/>
      <c r="K9" s="35"/>
      <c r="L9" s="35"/>
      <c r="M9" s="35"/>
      <c r="N9" s="35"/>
      <c r="O9" s="35"/>
      <c r="P9" s="35"/>
      <c r="Q9" s="35"/>
      <c r="R9" s="35"/>
      <c r="S9" s="36"/>
      <c r="T9" s="37" t="s">
        <v>13</v>
      </c>
      <c r="U9" s="37"/>
      <c r="V9" s="37"/>
      <c r="W9" s="37"/>
      <c r="X9" s="37"/>
      <c r="Y9" s="37"/>
      <c r="Z9" s="37"/>
      <c r="AA9" s="37"/>
    </row>
    <row r="10" customFormat="false" ht="107.1" hidden="false" customHeight="true" outlineLevel="0" collapsed="false">
      <c r="A10" s="38" t="s">
        <v>14</v>
      </c>
      <c r="B10" s="39" t="s">
        <v>15</v>
      </c>
      <c r="C10" s="39" t="s">
        <v>16</v>
      </c>
      <c r="D10" s="39" t="s">
        <v>17</v>
      </c>
      <c r="E10" s="39" t="s">
        <v>18</v>
      </c>
      <c r="F10" s="39" t="s">
        <v>19</v>
      </c>
      <c r="G10" s="39" t="s">
        <v>20</v>
      </c>
      <c r="H10" s="40" t="s">
        <v>21</v>
      </c>
      <c r="I10" s="41" t="s">
        <v>22</v>
      </c>
      <c r="J10" s="42" t="s">
        <v>23</v>
      </c>
      <c r="K10" s="43" t="s">
        <v>24</v>
      </c>
      <c r="L10" s="44" t="s">
        <v>25</v>
      </c>
      <c r="M10" s="45" t="s">
        <v>26</v>
      </c>
      <c r="N10" s="46" t="s">
        <v>27</v>
      </c>
      <c r="O10" s="47" t="s">
        <v>28</v>
      </c>
      <c r="P10" s="47" t="s">
        <v>29</v>
      </c>
      <c r="Q10" s="47" t="s">
        <v>30</v>
      </c>
      <c r="R10" s="47" t="s">
        <v>31</v>
      </c>
      <c r="S10" s="47" t="s">
        <v>32</v>
      </c>
      <c r="T10" s="48" t="s">
        <v>33</v>
      </c>
      <c r="U10" s="49" t="s">
        <v>34</v>
      </c>
      <c r="V10" s="49" t="s">
        <v>35</v>
      </c>
      <c r="W10" s="49" t="s">
        <v>36</v>
      </c>
      <c r="X10" s="49" t="s">
        <v>37</v>
      </c>
      <c r="Y10" s="49" t="s">
        <v>38</v>
      </c>
      <c r="Z10" s="49" t="s">
        <v>39</v>
      </c>
      <c r="AA10" s="49" t="s">
        <v>40</v>
      </c>
    </row>
    <row r="11" customFormat="false" ht="171.75" hidden="false" customHeight="true" outlineLevel="0" collapsed="false">
      <c r="A11" s="50" t="s">
        <v>41</v>
      </c>
      <c r="B11" s="51" t="s">
        <v>42</v>
      </c>
      <c r="C11" s="52" t="s">
        <v>43</v>
      </c>
      <c r="D11" s="53" t="n">
        <v>42005</v>
      </c>
      <c r="E11" s="53" t="n">
        <v>42370</v>
      </c>
      <c r="F11" s="52" t="s">
        <v>44</v>
      </c>
      <c r="G11" s="52" t="s">
        <v>45</v>
      </c>
      <c r="H11" s="54" t="n">
        <v>100000</v>
      </c>
      <c r="I11" s="52"/>
      <c r="J11" s="55"/>
      <c r="K11" s="52"/>
      <c r="L11" s="52"/>
      <c r="M11" s="52"/>
      <c r="N11" s="52"/>
      <c r="O11" s="52"/>
      <c r="P11" s="52"/>
      <c r="Q11" s="52" t="s">
        <v>46</v>
      </c>
      <c r="R11" s="52" t="s">
        <v>44</v>
      </c>
      <c r="S11" s="52"/>
      <c r="T11" s="51" t="s">
        <v>47</v>
      </c>
      <c r="U11" s="52" t="s">
        <v>48</v>
      </c>
      <c r="V11" s="53" t="n">
        <v>42005</v>
      </c>
      <c r="W11" s="53" t="n">
        <v>43101</v>
      </c>
      <c r="X11" s="52"/>
      <c r="Y11" s="54" t="n">
        <v>5000</v>
      </c>
      <c r="Z11" s="52" t="s">
        <v>49</v>
      </c>
      <c r="AA11" s="52"/>
    </row>
    <row r="12" customFormat="false" ht="123" hidden="false" customHeight="true" outlineLevel="0" collapsed="false">
      <c r="A12" s="56"/>
      <c r="B12" s="51" t="s">
        <v>50</v>
      </c>
      <c r="C12" s="52" t="s">
        <v>51</v>
      </c>
      <c r="D12" s="53" t="n">
        <v>42064</v>
      </c>
      <c r="E12" s="53" t="n">
        <v>42795</v>
      </c>
      <c r="F12" s="52" t="s">
        <v>44</v>
      </c>
      <c r="G12" s="52" t="s">
        <v>52</v>
      </c>
      <c r="H12" s="54" t="n">
        <v>100000</v>
      </c>
      <c r="I12" s="52"/>
      <c r="J12" s="52"/>
      <c r="K12" s="57"/>
      <c r="L12" s="52"/>
      <c r="M12" s="52"/>
      <c r="N12" s="52"/>
      <c r="O12" s="52"/>
      <c r="P12" s="52"/>
      <c r="Q12" s="52" t="s">
        <v>46</v>
      </c>
      <c r="R12" s="52" t="s">
        <v>44</v>
      </c>
      <c r="S12" s="52"/>
      <c r="T12" s="52"/>
      <c r="U12" s="52"/>
      <c r="V12" s="52"/>
      <c r="W12" s="52"/>
      <c r="X12" s="52"/>
      <c r="Y12" s="54" t="n">
        <v>5000</v>
      </c>
      <c r="Z12" s="52"/>
      <c r="AA12" s="52" t="s">
        <v>53</v>
      </c>
    </row>
    <row r="13" customFormat="false" ht="93" hidden="false" customHeight="true" outlineLevel="0" collapsed="false">
      <c r="A13" s="56"/>
      <c r="B13" s="51" t="s">
        <v>54</v>
      </c>
      <c r="C13" s="52" t="s">
        <v>55</v>
      </c>
      <c r="D13" s="53" t="n">
        <v>42186</v>
      </c>
      <c r="E13" s="53" t="n">
        <v>42339</v>
      </c>
      <c r="F13" s="52" t="s">
        <v>44</v>
      </c>
      <c r="G13" s="52" t="s">
        <v>56</v>
      </c>
      <c r="H13" s="54" t="n">
        <v>20000</v>
      </c>
      <c r="I13" s="52"/>
      <c r="J13" s="52"/>
      <c r="K13" s="58"/>
      <c r="L13" s="52"/>
      <c r="M13" s="52"/>
      <c r="N13" s="52"/>
      <c r="O13" s="52"/>
      <c r="P13" s="52"/>
      <c r="Q13" s="52" t="s">
        <v>57</v>
      </c>
      <c r="R13" s="52" t="s">
        <v>44</v>
      </c>
      <c r="S13" s="52"/>
      <c r="T13" s="51"/>
      <c r="U13" s="52"/>
      <c r="V13" s="53"/>
      <c r="W13" s="53" t="n">
        <v>42736</v>
      </c>
      <c r="X13" s="59"/>
      <c r="Y13" s="52"/>
      <c r="Z13" s="59" t="s">
        <v>58</v>
      </c>
      <c r="AA13" s="52" t="s">
        <v>59</v>
      </c>
    </row>
    <row r="14" customFormat="false" ht="117" hidden="false" customHeight="true" outlineLevel="0" collapsed="false">
      <c r="A14" s="56"/>
      <c r="B14" s="51" t="s">
        <v>60</v>
      </c>
      <c r="C14" s="52" t="s">
        <v>55</v>
      </c>
      <c r="D14" s="53" t="n">
        <v>41974</v>
      </c>
      <c r="E14" s="53" t="n">
        <v>42339</v>
      </c>
      <c r="F14" s="52" t="s">
        <v>61</v>
      </c>
      <c r="G14" s="52" t="s">
        <v>62</v>
      </c>
      <c r="H14" s="54" t="n">
        <v>50000</v>
      </c>
      <c r="I14" s="52"/>
      <c r="J14" s="55"/>
      <c r="K14" s="52"/>
      <c r="L14" s="52"/>
      <c r="M14" s="52"/>
      <c r="N14" s="52"/>
      <c r="O14" s="52" t="s">
        <v>63</v>
      </c>
      <c r="P14" s="52" t="s">
        <v>64</v>
      </c>
      <c r="Q14" s="52" t="s">
        <v>65</v>
      </c>
      <c r="R14" s="52" t="s">
        <v>66</v>
      </c>
      <c r="S14" s="52" t="s">
        <v>67</v>
      </c>
      <c r="T14" s="52"/>
      <c r="U14" s="52"/>
      <c r="V14" s="52"/>
      <c r="W14" s="52" t="s">
        <v>68</v>
      </c>
      <c r="X14" s="52" t="s">
        <v>69</v>
      </c>
      <c r="Y14" s="54" t="n">
        <v>50000</v>
      </c>
      <c r="Z14" s="60" t="s">
        <v>70</v>
      </c>
      <c r="AA14" s="52"/>
    </row>
    <row r="15" customFormat="false" ht="90.75" hidden="false" customHeight="true" outlineLevel="0" collapsed="false">
      <c r="A15" s="56"/>
      <c r="B15" s="51" t="s">
        <v>71</v>
      </c>
      <c r="C15" s="52" t="s">
        <v>72</v>
      </c>
      <c r="D15" s="53" t="n">
        <v>42064</v>
      </c>
      <c r="E15" s="53" t="n">
        <v>42430</v>
      </c>
      <c r="F15" s="52" t="s">
        <v>73</v>
      </c>
      <c r="G15" s="52" t="s">
        <v>74</v>
      </c>
      <c r="H15" s="54" t="n">
        <v>0</v>
      </c>
      <c r="I15" s="52"/>
      <c r="J15" s="52"/>
      <c r="K15" s="57"/>
      <c r="L15" s="52"/>
      <c r="M15" s="52"/>
      <c r="N15" s="52"/>
      <c r="O15" s="52" t="s">
        <v>75</v>
      </c>
      <c r="P15" s="52" t="s">
        <v>76</v>
      </c>
      <c r="Q15" s="52" t="s">
        <v>77</v>
      </c>
      <c r="R15" s="52" t="s">
        <v>73</v>
      </c>
      <c r="S15" s="52" t="s">
        <v>78</v>
      </c>
      <c r="T15" s="52"/>
      <c r="U15" s="52"/>
      <c r="V15" s="52"/>
      <c r="W15" s="52" t="s">
        <v>79</v>
      </c>
      <c r="X15" s="52"/>
      <c r="Y15" s="52"/>
      <c r="Z15" s="52" t="s">
        <v>80</v>
      </c>
      <c r="AA15" s="52"/>
    </row>
    <row r="16" customFormat="false" ht="90.75" hidden="false" customHeight="true" outlineLevel="0" collapsed="false">
      <c r="A16" s="61" t="s">
        <v>81</v>
      </c>
      <c r="B16" s="51" t="s">
        <v>82</v>
      </c>
      <c r="C16" s="52" t="s">
        <v>83</v>
      </c>
      <c r="D16" s="53" t="n">
        <v>42064</v>
      </c>
      <c r="E16" s="53" t="n">
        <v>43800</v>
      </c>
      <c r="F16" s="52" t="s">
        <v>61</v>
      </c>
      <c r="G16" s="52" t="s">
        <v>84</v>
      </c>
      <c r="H16" s="54" t="n">
        <v>200000</v>
      </c>
      <c r="I16" s="52"/>
      <c r="J16" s="55"/>
      <c r="K16" s="62"/>
      <c r="L16" s="52"/>
      <c r="M16" s="52"/>
      <c r="N16" s="52"/>
      <c r="O16" s="52" t="s">
        <v>85</v>
      </c>
      <c r="P16" s="52" t="s">
        <v>86</v>
      </c>
      <c r="Q16" s="52" t="s">
        <v>87</v>
      </c>
      <c r="R16" s="52" t="s">
        <v>88</v>
      </c>
      <c r="S16" s="52" t="s">
        <v>89</v>
      </c>
      <c r="T16" s="52"/>
      <c r="U16" s="52"/>
      <c r="V16" s="52"/>
      <c r="W16" s="52"/>
      <c r="X16" s="52"/>
      <c r="Y16" s="52"/>
      <c r="Z16" s="52"/>
      <c r="AA16" s="63" t="s">
        <v>90</v>
      </c>
    </row>
    <row r="17" customFormat="false" ht="95.1" hidden="false" customHeight="true" outlineLevel="0" collapsed="false">
      <c r="A17" s="56"/>
      <c r="B17" s="51" t="s">
        <v>91</v>
      </c>
      <c r="C17" s="52" t="s">
        <v>92</v>
      </c>
      <c r="D17" s="53" t="n">
        <v>42064</v>
      </c>
      <c r="E17" s="53" t="n">
        <v>43800</v>
      </c>
      <c r="F17" s="52" t="s">
        <v>93</v>
      </c>
      <c r="G17" s="52" t="s">
        <v>94</v>
      </c>
      <c r="H17" s="54" t="n">
        <v>2000000</v>
      </c>
      <c r="I17" s="52"/>
      <c r="J17" s="52"/>
      <c r="K17" s="57"/>
      <c r="L17" s="52"/>
      <c r="M17" s="52"/>
      <c r="N17" s="52"/>
      <c r="O17" s="52" t="s">
        <v>95</v>
      </c>
      <c r="P17" s="52" t="s">
        <v>96</v>
      </c>
      <c r="Q17" s="59" t="s">
        <v>97</v>
      </c>
      <c r="R17" s="52" t="s">
        <v>98</v>
      </c>
      <c r="S17" s="59" t="s">
        <v>99</v>
      </c>
      <c r="T17" s="52"/>
      <c r="U17" s="52"/>
      <c r="V17" s="52"/>
      <c r="W17" s="52"/>
      <c r="X17" s="52" t="s">
        <v>100</v>
      </c>
      <c r="Y17" s="54" t="n">
        <v>10000</v>
      </c>
      <c r="Z17" s="52" t="s">
        <v>101</v>
      </c>
      <c r="AA17" s="52"/>
    </row>
    <row r="18" customFormat="false" ht="65.1" hidden="false" customHeight="true" outlineLevel="0" collapsed="false">
      <c r="A18" s="56"/>
      <c r="B18" s="51" t="s">
        <v>102</v>
      </c>
      <c r="C18" s="52" t="s">
        <v>103</v>
      </c>
      <c r="D18" s="53" t="n">
        <v>42064</v>
      </c>
      <c r="E18" s="53" t="n">
        <v>43800</v>
      </c>
      <c r="F18" s="52" t="s">
        <v>104</v>
      </c>
      <c r="G18" s="52" t="s">
        <v>105</v>
      </c>
      <c r="H18" s="54" t="n">
        <v>20000</v>
      </c>
      <c r="I18" s="52"/>
      <c r="J18" s="52"/>
      <c r="K18" s="57"/>
      <c r="L18" s="52"/>
      <c r="M18" s="52"/>
      <c r="N18" s="52"/>
      <c r="O18" s="52"/>
      <c r="P18" s="52"/>
      <c r="Q18" s="52"/>
      <c r="R18" s="52"/>
      <c r="S18" s="52"/>
      <c r="T18" s="52"/>
      <c r="U18" s="52"/>
      <c r="V18" s="52"/>
      <c r="W18" s="52" t="s">
        <v>106</v>
      </c>
      <c r="X18" s="52" t="s">
        <v>107</v>
      </c>
      <c r="Y18" s="52"/>
      <c r="Z18" s="52" t="s">
        <v>108</v>
      </c>
      <c r="AA18" s="52" t="s">
        <v>109</v>
      </c>
    </row>
    <row r="19" customFormat="false" ht="66.75" hidden="false" customHeight="true" outlineLevel="0" collapsed="false">
      <c r="A19" s="56"/>
      <c r="B19" s="51" t="s">
        <v>110</v>
      </c>
      <c r="C19" s="52" t="s">
        <v>111</v>
      </c>
      <c r="D19" s="53" t="n">
        <v>42064</v>
      </c>
      <c r="E19" s="53" t="n">
        <v>43800</v>
      </c>
      <c r="F19" s="52" t="s">
        <v>112</v>
      </c>
      <c r="G19" s="52" t="s">
        <v>113</v>
      </c>
      <c r="H19" s="54" t="n">
        <v>0</v>
      </c>
      <c r="I19" s="52"/>
      <c r="J19" s="52"/>
      <c r="K19" s="57"/>
      <c r="L19" s="64"/>
      <c r="M19" s="52"/>
      <c r="N19" s="52"/>
      <c r="O19" s="65" t="s">
        <v>114</v>
      </c>
      <c r="P19" s="52" t="s">
        <v>115</v>
      </c>
      <c r="Q19" s="63" t="s">
        <v>116</v>
      </c>
      <c r="R19" s="52" t="s">
        <v>117</v>
      </c>
      <c r="S19" s="63" t="s">
        <v>118</v>
      </c>
      <c r="T19" s="52" t="s">
        <v>119</v>
      </c>
      <c r="U19" s="63" t="s">
        <v>120</v>
      </c>
      <c r="V19" s="66"/>
      <c r="W19" s="52"/>
      <c r="X19" s="63"/>
      <c r="Y19" s="52"/>
      <c r="Z19" s="63" t="s">
        <v>121</v>
      </c>
      <c r="AA19" s="60"/>
    </row>
    <row r="20" customFormat="false" ht="117" hidden="false" customHeight="true" outlineLevel="0" collapsed="false">
      <c r="A20" s="61" t="s">
        <v>122</v>
      </c>
      <c r="B20" s="51" t="s">
        <v>123</v>
      </c>
      <c r="C20" s="52" t="s">
        <v>124</v>
      </c>
      <c r="D20" s="53" t="n">
        <v>42064</v>
      </c>
      <c r="E20" s="53" t="n">
        <v>43800</v>
      </c>
      <c r="F20" s="52" t="s">
        <v>125</v>
      </c>
      <c r="G20" s="52" t="s">
        <v>126</v>
      </c>
      <c r="H20" s="54" t="n">
        <v>2000000</v>
      </c>
      <c r="I20" s="52"/>
      <c r="J20" s="52"/>
      <c r="K20" s="57"/>
      <c r="L20" s="52"/>
      <c r="M20" s="52"/>
      <c r="N20" s="52"/>
      <c r="O20" s="52"/>
      <c r="P20" s="52"/>
      <c r="Q20" s="52"/>
      <c r="R20" s="52"/>
      <c r="S20" s="52"/>
      <c r="T20" s="52"/>
      <c r="U20" s="52" t="s">
        <v>127</v>
      </c>
      <c r="V20" s="52"/>
      <c r="W20" s="52"/>
      <c r="Y20" s="52"/>
      <c r="Z20" s="52" t="s">
        <v>128</v>
      </c>
      <c r="AA20" s="52" t="s">
        <v>129</v>
      </c>
    </row>
    <row r="21" customFormat="false" ht="60.75" hidden="false" customHeight="true" outlineLevel="0" collapsed="false">
      <c r="A21" s="56"/>
      <c r="B21" s="51" t="s">
        <v>130</v>
      </c>
      <c r="C21" s="52" t="s">
        <v>131</v>
      </c>
      <c r="D21" s="53" t="n">
        <v>42064</v>
      </c>
      <c r="E21" s="53" t="n">
        <v>43800</v>
      </c>
      <c r="F21" s="52" t="s">
        <v>132</v>
      </c>
      <c r="G21" s="52" t="s">
        <v>133</v>
      </c>
      <c r="H21" s="54" t="n">
        <v>3000000</v>
      </c>
      <c r="I21" s="52"/>
      <c r="J21" s="52"/>
      <c r="K21" s="58"/>
      <c r="L21" s="52"/>
      <c r="M21" s="52"/>
      <c r="N21" s="52"/>
      <c r="O21" s="52" t="s">
        <v>134</v>
      </c>
      <c r="P21" s="52" t="s">
        <v>135</v>
      </c>
      <c r="Q21" s="52" t="s">
        <v>136</v>
      </c>
      <c r="R21" s="52" t="s">
        <v>137</v>
      </c>
      <c r="S21" s="52"/>
      <c r="T21" s="52"/>
      <c r="U21" s="52" t="s">
        <v>138</v>
      </c>
      <c r="V21" s="52"/>
      <c r="W21" s="52"/>
      <c r="X21" s="52"/>
      <c r="Y21" s="52"/>
      <c r="Z21" s="52" t="s">
        <v>139</v>
      </c>
      <c r="AA21" s="52" t="s">
        <v>140</v>
      </c>
    </row>
    <row r="22" customFormat="false" ht="75.75" hidden="false" customHeight="true" outlineLevel="0" collapsed="false">
      <c r="A22" s="56"/>
      <c r="B22" s="51" t="s">
        <v>141</v>
      </c>
      <c r="C22" s="52" t="s">
        <v>142</v>
      </c>
      <c r="D22" s="53" t="n">
        <v>42064</v>
      </c>
      <c r="E22" s="53" t="n">
        <v>43800</v>
      </c>
      <c r="F22" s="52" t="s">
        <v>143</v>
      </c>
      <c r="G22" s="52" t="s">
        <v>144</v>
      </c>
      <c r="H22" s="54" t="n">
        <v>2500000</v>
      </c>
      <c r="I22" s="52"/>
      <c r="J22" s="52"/>
      <c r="K22" s="57"/>
      <c r="L22" s="67"/>
      <c r="M22" s="52"/>
      <c r="N22" s="52"/>
      <c r="O22" s="63" t="s">
        <v>145</v>
      </c>
      <c r="P22" s="52" t="s">
        <v>146</v>
      </c>
      <c r="Q22" s="52"/>
      <c r="R22" s="52" t="s">
        <v>147</v>
      </c>
      <c r="S22" s="52"/>
      <c r="T22" s="52"/>
      <c r="U22" s="52"/>
      <c r="V22" s="52"/>
      <c r="W22" s="52"/>
      <c r="X22" s="52"/>
      <c r="Y22" s="52"/>
      <c r="Z22" s="52" t="s">
        <v>148</v>
      </c>
      <c r="AA22" s="52" t="s">
        <v>149</v>
      </c>
    </row>
    <row r="23" customFormat="false" ht="114" hidden="false" customHeight="true" outlineLevel="0" collapsed="false">
      <c r="A23" s="56"/>
      <c r="B23" s="51" t="s">
        <v>150</v>
      </c>
      <c r="C23" s="52" t="s">
        <v>92</v>
      </c>
      <c r="D23" s="53" t="n">
        <v>42064</v>
      </c>
      <c r="E23" s="53" t="n">
        <v>43800</v>
      </c>
      <c r="F23" s="52" t="s">
        <v>151</v>
      </c>
      <c r="G23" s="52" t="s">
        <v>152</v>
      </c>
      <c r="H23" s="54" t="n">
        <v>10000000</v>
      </c>
      <c r="I23" s="52"/>
      <c r="J23" s="52"/>
      <c r="K23" s="57"/>
      <c r="L23" s="52"/>
      <c r="M23" s="52"/>
      <c r="N23" s="52"/>
      <c r="O23" s="52" t="s">
        <v>153</v>
      </c>
      <c r="P23" s="52" t="s">
        <v>154</v>
      </c>
      <c r="Q23" s="52" t="s">
        <v>155</v>
      </c>
      <c r="R23" s="52" t="s">
        <v>156</v>
      </c>
      <c r="S23" s="52" t="s">
        <v>157</v>
      </c>
      <c r="T23" s="52"/>
      <c r="U23" s="52" t="s">
        <v>158</v>
      </c>
      <c r="V23" s="52"/>
      <c r="W23" s="52"/>
      <c r="X23" s="52"/>
      <c r="Y23" s="52"/>
      <c r="Z23" s="52" t="s">
        <v>159</v>
      </c>
      <c r="AA23" s="52" t="s">
        <v>160</v>
      </c>
    </row>
    <row r="24" customFormat="false" ht="75" hidden="false" customHeight="true" outlineLevel="0" collapsed="false">
      <c r="A24" s="61" t="s">
        <v>161</v>
      </c>
      <c r="B24" s="51" t="s">
        <v>162</v>
      </c>
      <c r="C24" s="52" t="s">
        <v>163</v>
      </c>
      <c r="D24" s="53" t="n">
        <v>41974</v>
      </c>
      <c r="E24" s="53" t="n">
        <v>42005</v>
      </c>
      <c r="F24" s="52" t="s">
        <v>164</v>
      </c>
      <c r="G24" s="52" t="s">
        <v>165</v>
      </c>
      <c r="H24" s="54" t="n">
        <v>30000</v>
      </c>
      <c r="I24" s="52"/>
      <c r="J24" s="52"/>
      <c r="K24" s="57"/>
      <c r="L24" s="52"/>
      <c r="M24" s="52"/>
      <c r="N24" s="52"/>
      <c r="O24" s="63" t="s">
        <v>166</v>
      </c>
      <c r="P24" s="63" t="s">
        <v>167</v>
      </c>
      <c r="Q24" s="52" t="s">
        <v>168</v>
      </c>
      <c r="R24" s="52" t="s">
        <v>169</v>
      </c>
      <c r="S24" s="52" t="s">
        <v>170</v>
      </c>
      <c r="T24" s="52"/>
      <c r="U24" s="52"/>
      <c r="V24" s="52"/>
      <c r="W24" s="52" t="s">
        <v>171</v>
      </c>
      <c r="X24" s="52"/>
      <c r="Y24" s="52"/>
      <c r="Z24" s="52"/>
      <c r="AA24" s="52" t="s">
        <v>172</v>
      </c>
    </row>
    <row r="25" customFormat="false" ht="102.75" hidden="false" customHeight="true" outlineLevel="0" collapsed="false">
      <c r="A25" s="56"/>
      <c r="B25" s="68" t="s">
        <v>173</v>
      </c>
      <c r="C25" s="52" t="s">
        <v>174</v>
      </c>
      <c r="D25" s="53" t="n">
        <v>42005</v>
      </c>
      <c r="E25" s="53" t="n">
        <v>43800</v>
      </c>
      <c r="F25" s="52" t="s">
        <v>175</v>
      </c>
      <c r="G25" s="52" t="s">
        <v>176</v>
      </c>
      <c r="H25" s="54" t="n">
        <v>1000000</v>
      </c>
      <c r="I25" s="52"/>
      <c r="J25" s="52"/>
      <c r="K25" s="52"/>
      <c r="L25" s="44"/>
      <c r="M25" s="52"/>
      <c r="N25" s="52"/>
      <c r="O25" s="52" t="s">
        <v>177</v>
      </c>
      <c r="P25" s="52" t="s">
        <v>178</v>
      </c>
      <c r="Q25" s="63" t="s">
        <v>179</v>
      </c>
      <c r="R25" s="52" t="s">
        <v>180</v>
      </c>
      <c r="S25" s="52" t="s">
        <v>181</v>
      </c>
      <c r="T25" s="52"/>
      <c r="U25" s="52"/>
      <c r="V25" s="52"/>
      <c r="W25" s="52"/>
      <c r="X25" s="52"/>
      <c r="Y25" s="52"/>
      <c r="Z25" s="52" t="s">
        <v>182</v>
      </c>
      <c r="AA25" s="60" t="s">
        <v>183</v>
      </c>
    </row>
    <row r="26" customFormat="false" ht="84.75" hidden="false" customHeight="true" outlineLevel="0" collapsed="false">
      <c r="A26" s="56"/>
      <c r="B26" s="51" t="s">
        <v>184</v>
      </c>
      <c r="C26" s="52" t="s">
        <v>185</v>
      </c>
      <c r="D26" s="53" t="n">
        <v>42186</v>
      </c>
      <c r="E26" s="53" t="n">
        <v>42552</v>
      </c>
      <c r="F26" s="52" t="s">
        <v>156</v>
      </c>
      <c r="G26" s="52" t="s">
        <v>186</v>
      </c>
      <c r="H26" s="54" t="n">
        <v>50000</v>
      </c>
      <c r="I26" s="52"/>
      <c r="J26" s="55"/>
      <c r="K26" s="52"/>
      <c r="L26" s="52"/>
      <c r="M26" s="52"/>
      <c r="N26" s="52"/>
      <c r="O26" s="52" t="s">
        <v>187</v>
      </c>
      <c r="P26" s="52" t="s">
        <v>187</v>
      </c>
      <c r="Q26" s="52" t="s">
        <v>188</v>
      </c>
      <c r="R26" s="52" t="s">
        <v>156</v>
      </c>
      <c r="S26" s="52"/>
      <c r="T26" s="52"/>
      <c r="U26" s="52"/>
      <c r="V26" s="52"/>
      <c r="W26" s="69" t="n">
        <v>42705</v>
      </c>
      <c r="Y26" s="52"/>
      <c r="Z26" s="52" t="s">
        <v>189</v>
      </c>
      <c r="AA26" s="52"/>
    </row>
    <row r="27" customFormat="false" ht="99.75" hidden="false" customHeight="true" outlineLevel="0" collapsed="false">
      <c r="A27" s="56"/>
      <c r="B27" s="51" t="s">
        <v>190</v>
      </c>
      <c r="C27" s="52" t="s">
        <v>191</v>
      </c>
      <c r="D27" s="53" t="n">
        <v>42795</v>
      </c>
      <c r="E27" s="53" t="n">
        <v>43800</v>
      </c>
      <c r="F27" s="52" t="s">
        <v>192</v>
      </c>
      <c r="G27" s="52" t="s">
        <v>193</v>
      </c>
      <c r="H27" s="54" t="n">
        <v>500000</v>
      </c>
      <c r="I27" s="41"/>
      <c r="J27" s="52"/>
      <c r="K27" s="52"/>
      <c r="L27" s="52"/>
      <c r="M27" s="52"/>
      <c r="N27" s="52"/>
      <c r="O27" s="52"/>
      <c r="P27" s="52"/>
      <c r="Q27" s="52"/>
      <c r="R27" s="52"/>
      <c r="S27" s="52"/>
      <c r="T27" s="51" t="s">
        <v>194</v>
      </c>
      <c r="U27" s="63" t="s">
        <v>195</v>
      </c>
      <c r="V27" s="52"/>
      <c r="W27" s="52"/>
      <c r="X27" s="52"/>
      <c r="Y27" s="52"/>
      <c r="Z27" s="52" t="s">
        <v>196</v>
      </c>
      <c r="AA27" s="52"/>
    </row>
    <row r="28" customFormat="false" ht="87" hidden="false" customHeight="true" outlineLevel="0" collapsed="false">
      <c r="A28" s="56"/>
      <c r="B28" s="51" t="s">
        <v>197</v>
      </c>
      <c r="C28" s="52" t="s">
        <v>198</v>
      </c>
      <c r="D28" s="53" t="n">
        <v>41974</v>
      </c>
      <c r="E28" s="53" t="n">
        <v>43800</v>
      </c>
      <c r="F28" s="52" t="s">
        <v>164</v>
      </c>
      <c r="G28" s="52" t="s">
        <v>193</v>
      </c>
      <c r="H28" s="54" t="n">
        <v>100000</v>
      </c>
      <c r="I28" s="52"/>
      <c r="J28" s="52"/>
      <c r="K28" s="43"/>
      <c r="L28" s="64"/>
      <c r="M28" s="52"/>
      <c r="N28" s="52"/>
      <c r="O28" s="52" t="s">
        <v>199</v>
      </c>
      <c r="P28" s="52" t="s">
        <v>200</v>
      </c>
      <c r="Q28" s="52"/>
      <c r="R28" s="52" t="s">
        <v>201</v>
      </c>
      <c r="S28" s="52" t="s">
        <v>202</v>
      </c>
      <c r="T28" s="52"/>
      <c r="U28" s="52" t="s">
        <v>203</v>
      </c>
      <c r="V28" s="52"/>
      <c r="W28" s="52"/>
      <c r="X28" s="52"/>
      <c r="Y28" s="52"/>
      <c r="Z28" s="52" t="s">
        <v>204</v>
      </c>
      <c r="AA28" s="52" t="s">
        <v>205</v>
      </c>
    </row>
    <row r="29" customFormat="false" ht="84" hidden="false" customHeight="true" outlineLevel="0" collapsed="false">
      <c r="A29" s="56"/>
      <c r="B29" s="68" t="s">
        <v>206</v>
      </c>
      <c r="C29" s="52" t="s">
        <v>207</v>
      </c>
      <c r="D29" s="53" t="n">
        <v>41974</v>
      </c>
      <c r="E29" s="53" t="n">
        <v>43800</v>
      </c>
      <c r="F29" s="52" t="s">
        <v>208</v>
      </c>
      <c r="G29" s="52" t="s">
        <v>209</v>
      </c>
      <c r="H29" s="54" t="n">
        <v>500000</v>
      </c>
      <c r="I29" s="52"/>
      <c r="J29" s="52"/>
      <c r="K29" s="52"/>
      <c r="L29" s="70"/>
      <c r="M29" s="52"/>
      <c r="N29" s="52"/>
      <c r="O29" s="52" t="s">
        <v>210</v>
      </c>
      <c r="P29" s="52"/>
      <c r="Q29" s="52"/>
      <c r="R29" s="52"/>
      <c r="S29" s="52"/>
      <c r="T29" s="52"/>
      <c r="U29" s="52" t="s">
        <v>211</v>
      </c>
      <c r="V29" s="52"/>
      <c r="W29" s="52"/>
      <c r="X29" s="52"/>
      <c r="Y29" s="52"/>
      <c r="Z29" s="52" t="s">
        <v>212</v>
      </c>
      <c r="AA29" s="60" t="s">
        <v>213</v>
      </c>
    </row>
    <row r="30" s="77" customFormat="true" ht="68.1" hidden="false" customHeight="true" outlineLevel="0" collapsed="false">
      <c r="A30" s="71"/>
      <c r="B30" s="52" t="s">
        <v>214</v>
      </c>
      <c r="C30" s="52" t="s">
        <v>215</v>
      </c>
      <c r="D30" s="72" t="n">
        <v>42370</v>
      </c>
      <c r="E30" s="72" t="n">
        <v>43800</v>
      </c>
      <c r="F30" s="52" t="s">
        <v>175</v>
      </c>
      <c r="G30" s="52" t="s">
        <v>216</v>
      </c>
      <c r="H30" s="73" t="n">
        <v>1500000</v>
      </c>
      <c r="I30" s="74"/>
      <c r="J30" s="75"/>
      <c r="K30" s="74"/>
      <c r="L30" s="70"/>
      <c r="M30" s="74"/>
      <c r="N30" s="76"/>
      <c r="O30" s="52" t="s">
        <v>217</v>
      </c>
      <c r="P30" s="52" t="s">
        <v>218</v>
      </c>
      <c r="Q30" s="52" t="s">
        <v>219</v>
      </c>
      <c r="R30" s="52" t="s">
        <v>220</v>
      </c>
      <c r="S30" s="52" t="s">
        <v>221</v>
      </c>
      <c r="T30" s="52" t="s">
        <v>222</v>
      </c>
      <c r="U30" s="52"/>
      <c r="V30" s="52"/>
      <c r="W30" s="52" t="s">
        <v>223</v>
      </c>
      <c r="X30" s="52"/>
      <c r="Y30" s="52"/>
      <c r="Z30" s="52" t="s">
        <v>224</v>
      </c>
      <c r="AA30" s="52" t="s">
        <v>225</v>
      </c>
    </row>
    <row r="31" customFormat="false" ht="87" hidden="false" customHeight="true" outlineLevel="0" collapsed="false">
      <c r="A31" s="61" t="s">
        <v>226</v>
      </c>
      <c r="B31" s="68" t="s">
        <v>227</v>
      </c>
      <c r="C31" s="52" t="s">
        <v>215</v>
      </c>
      <c r="D31" s="53" t="n">
        <v>42370</v>
      </c>
      <c r="E31" s="53" t="n">
        <v>43800</v>
      </c>
      <c r="F31" s="52" t="s">
        <v>175</v>
      </c>
      <c r="G31" s="52" t="s">
        <v>228</v>
      </c>
      <c r="H31" s="54" t="n">
        <v>1500000</v>
      </c>
      <c r="I31" s="52"/>
      <c r="J31" s="52"/>
      <c r="K31" s="52"/>
      <c r="L31" s="78"/>
      <c r="M31" s="52"/>
      <c r="N31" s="52"/>
      <c r="O31" s="52" t="s">
        <v>229</v>
      </c>
      <c r="P31" s="52" t="s">
        <v>230</v>
      </c>
      <c r="Q31" s="52" t="s">
        <v>219</v>
      </c>
      <c r="R31" s="52" t="s">
        <v>220</v>
      </c>
      <c r="S31" s="52"/>
      <c r="T31" s="68" t="s">
        <v>231</v>
      </c>
      <c r="U31" s="52" t="s">
        <v>232</v>
      </c>
      <c r="V31" s="52"/>
      <c r="W31" s="52"/>
      <c r="X31" s="52"/>
      <c r="Y31" s="52"/>
      <c r="Z31" s="52"/>
      <c r="AA31" s="52"/>
    </row>
    <row r="32" customFormat="false" ht="53.1" hidden="false" customHeight="true" outlineLevel="0" collapsed="false">
      <c r="A32" s="56"/>
      <c r="B32" s="51" t="s">
        <v>233</v>
      </c>
      <c r="C32" s="52" t="s">
        <v>234</v>
      </c>
      <c r="D32" s="53" t="n">
        <v>42705</v>
      </c>
      <c r="E32" s="53" t="n">
        <v>43435</v>
      </c>
      <c r="F32" s="52" t="s">
        <v>235</v>
      </c>
      <c r="G32" s="52" t="s">
        <v>236</v>
      </c>
      <c r="H32" s="54" t="n">
        <v>300000</v>
      </c>
      <c r="I32" s="41"/>
      <c r="J32" s="52"/>
      <c r="K32" s="52"/>
      <c r="L32" s="52"/>
      <c r="M32" s="52"/>
      <c r="N32" s="52"/>
      <c r="O32" s="52"/>
      <c r="P32" s="52"/>
      <c r="Q32" s="52"/>
      <c r="R32" s="52"/>
      <c r="S32" s="52"/>
      <c r="T32" s="52"/>
      <c r="U32" s="52"/>
      <c r="V32" s="52"/>
      <c r="W32" s="52"/>
      <c r="X32" s="52"/>
      <c r="Y32" s="52"/>
      <c r="Z32" s="52"/>
      <c r="AA32" s="52"/>
    </row>
    <row r="33" customFormat="false" ht="99" hidden="false" customHeight="true" outlineLevel="0" collapsed="false">
      <c r="A33" s="61" t="s">
        <v>237</v>
      </c>
      <c r="B33" s="68" t="s">
        <v>238</v>
      </c>
      <c r="C33" s="52" t="s">
        <v>239</v>
      </c>
      <c r="D33" s="53" t="n">
        <v>41974</v>
      </c>
      <c r="E33" s="53" t="n">
        <v>43800</v>
      </c>
      <c r="F33" s="52" t="s">
        <v>44</v>
      </c>
      <c r="G33" s="52" t="s">
        <v>240</v>
      </c>
      <c r="H33" s="54" t="n">
        <v>50000</v>
      </c>
      <c r="I33" s="52"/>
      <c r="J33" s="52"/>
      <c r="K33" s="57"/>
      <c r="L33" s="52"/>
      <c r="M33" s="52"/>
      <c r="N33" s="52"/>
      <c r="O33" s="52"/>
      <c r="P33" s="52"/>
      <c r="Q33" s="52" t="s">
        <v>241</v>
      </c>
      <c r="R33" s="52" t="s">
        <v>44</v>
      </c>
      <c r="S33" s="52"/>
      <c r="T33" s="68"/>
      <c r="U33" s="52"/>
      <c r="V33" s="52"/>
      <c r="W33" s="52"/>
      <c r="X33" s="52"/>
      <c r="Y33" s="52"/>
      <c r="Z33" s="59" t="s">
        <v>242</v>
      </c>
      <c r="AA33" s="60" t="s">
        <v>243</v>
      </c>
    </row>
    <row r="34" customFormat="false" ht="92.1" hidden="false" customHeight="true" outlineLevel="0" collapsed="false">
      <c r="A34" s="56"/>
      <c r="B34" s="51" t="s">
        <v>244</v>
      </c>
      <c r="C34" s="52" t="s">
        <v>245</v>
      </c>
      <c r="D34" s="53" t="n">
        <v>41974</v>
      </c>
      <c r="E34" s="53" t="n">
        <v>43800</v>
      </c>
      <c r="F34" s="52" t="s">
        <v>156</v>
      </c>
      <c r="G34" s="52" t="s">
        <v>246</v>
      </c>
      <c r="H34" s="54" t="n">
        <v>50000</v>
      </c>
      <c r="I34" s="52"/>
      <c r="J34" s="52"/>
      <c r="K34" s="57"/>
      <c r="L34" s="52"/>
      <c r="M34" s="52"/>
      <c r="N34" s="52"/>
      <c r="O34" s="52" t="s">
        <v>247</v>
      </c>
      <c r="P34" s="52" t="s">
        <v>248</v>
      </c>
      <c r="Q34" s="52" t="s">
        <v>249</v>
      </c>
      <c r="R34" s="52" t="s">
        <v>156</v>
      </c>
      <c r="S34" s="52" t="s">
        <v>250</v>
      </c>
      <c r="T34" s="52"/>
      <c r="U34" s="52" t="s">
        <v>251</v>
      </c>
      <c r="V34" s="52"/>
      <c r="W34" s="52"/>
      <c r="X34" s="52"/>
      <c r="Y34" s="52"/>
      <c r="Z34" s="52"/>
      <c r="AA34" s="52"/>
    </row>
    <row r="35" customFormat="false" ht="72" hidden="false" customHeight="true" outlineLevel="0" collapsed="false">
      <c r="A35" s="56"/>
      <c r="B35" s="51" t="s">
        <v>252</v>
      </c>
      <c r="C35" s="52" t="s">
        <v>253</v>
      </c>
      <c r="D35" s="53" t="n">
        <v>41974</v>
      </c>
      <c r="E35" s="53" t="n">
        <v>43800</v>
      </c>
      <c r="F35" s="52" t="s">
        <v>104</v>
      </c>
      <c r="G35" s="52" t="s">
        <v>254</v>
      </c>
      <c r="H35" s="54" t="n">
        <v>50000</v>
      </c>
      <c r="I35" s="52"/>
      <c r="J35" s="52"/>
      <c r="K35" s="52"/>
      <c r="L35" s="44"/>
      <c r="M35" s="52"/>
      <c r="N35" s="52"/>
      <c r="O35" s="52" t="s">
        <v>255</v>
      </c>
      <c r="P35" s="52" t="s">
        <v>256</v>
      </c>
      <c r="Q35" s="52"/>
      <c r="R35" s="52" t="s">
        <v>257</v>
      </c>
      <c r="S35" s="52"/>
      <c r="T35" s="52"/>
      <c r="U35" s="52"/>
      <c r="V35" s="52"/>
      <c r="W35" s="52"/>
      <c r="X35" s="52"/>
      <c r="Y35" s="52"/>
      <c r="Z35" s="52" t="s">
        <v>258</v>
      </c>
      <c r="AA35" s="52" t="s">
        <v>259</v>
      </c>
    </row>
    <row r="36" customFormat="false" ht="111.75" hidden="false" customHeight="true" outlineLevel="0" collapsed="false">
      <c r="A36" s="79" t="s">
        <v>260</v>
      </c>
      <c r="B36" s="51" t="s">
        <v>261</v>
      </c>
      <c r="C36" s="52" t="s">
        <v>262</v>
      </c>
      <c r="D36" s="53" t="n">
        <v>42005</v>
      </c>
      <c r="E36" s="53" t="n">
        <v>42339</v>
      </c>
      <c r="F36" s="52" t="s">
        <v>263</v>
      </c>
      <c r="G36" s="52" t="s">
        <v>264</v>
      </c>
      <c r="H36" s="54" t="n">
        <v>0</v>
      </c>
      <c r="I36" s="52"/>
      <c r="J36" s="55"/>
      <c r="K36" s="52"/>
      <c r="L36" s="52"/>
      <c r="M36" s="52"/>
      <c r="N36" s="52"/>
      <c r="O36" s="52" t="s">
        <v>265</v>
      </c>
      <c r="P36" s="52"/>
      <c r="Q36" s="52" t="s">
        <v>266</v>
      </c>
      <c r="R36" s="52" t="s">
        <v>263</v>
      </c>
      <c r="S36" s="52" t="s">
        <v>267</v>
      </c>
      <c r="T36" s="52"/>
      <c r="U36" s="52" t="s">
        <v>268</v>
      </c>
      <c r="V36" s="52"/>
      <c r="W36" s="52" t="s">
        <v>269</v>
      </c>
      <c r="X36" s="52" t="s">
        <v>192</v>
      </c>
      <c r="Y36" s="52"/>
      <c r="Z36" s="52" t="s">
        <v>270</v>
      </c>
      <c r="AA36" s="52"/>
    </row>
    <row r="37" customFormat="false" ht="87.75" hidden="false" customHeight="true" outlineLevel="0" collapsed="false">
      <c r="A37" s="56"/>
      <c r="B37" s="51" t="s">
        <v>271</v>
      </c>
      <c r="C37" s="52" t="s">
        <v>262</v>
      </c>
      <c r="D37" s="53" t="n">
        <v>42005</v>
      </c>
      <c r="E37" s="53" t="n">
        <v>43070</v>
      </c>
      <c r="F37" s="52" t="s">
        <v>93</v>
      </c>
      <c r="G37" s="52" t="s">
        <v>272</v>
      </c>
      <c r="H37" s="54" t="n">
        <v>300000</v>
      </c>
      <c r="I37" s="52"/>
      <c r="J37" s="55"/>
      <c r="K37" s="52"/>
      <c r="L37" s="52"/>
      <c r="M37" s="52"/>
      <c r="N37" s="80" t="s">
        <v>273</v>
      </c>
      <c r="O37" s="52" t="s">
        <v>274</v>
      </c>
      <c r="P37" s="52"/>
      <c r="Q37" s="52"/>
      <c r="R37" s="52" t="s">
        <v>93</v>
      </c>
      <c r="S37" s="52"/>
      <c r="T37" s="52"/>
      <c r="U37" s="52"/>
      <c r="V37" s="52"/>
      <c r="W37" s="52"/>
      <c r="X37" s="52"/>
      <c r="Y37" s="52"/>
      <c r="Z37" s="52"/>
      <c r="AA37" s="52" t="s">
        <v>275</v>
      </c>
    </row>
    <row r="38" customFormat="false" ht="114.75" hidden="false" customHeight="true" outlineLevel="0" collapsed="false">
      <c r="A38" s="56"/>
      <c r="B38" s="68" t="s">
        <v>276</v>
      </c>
      <c r="C38" s="52" t="s">
        <v>277</v>
      </c>
      <c r="D38" s="53" t="n">
        <v>42005</v>
      </c>
      <c r="E38" s="53" t="n">
        <v>43800</v>
      </c>
      <c r="F38" s="52" t="s">
        <v>278</v>
      </c>
      <c r="G38" s="52" t="s">
        <v>279</v>
      </c>
      <c r="H38" s="54" t="n">
        <v>200000</v>
      </c>
      <c r="I38" s="52"/>
      <c r="J38" s="55"/>
      <c r="K38" s="52"/>
      <c r="L38" s="52"/>
      <c r="M38" s="52"/>
      <c r="N38" s="52"/>
      <c r="O38" s="52"/>
      <c r="P38" s="52"/>
      <c r="Q38" s="52"/>
      <c r="R38" s="52"/>
      <c r="S38" s="52"/>
      <c r="T38" s="52"/>
      <c r="U38" s="52" t="s">
        <v>280</v>
      </c>
      <c r="V38" s="53" t="n">
        <v>43466</v>
      </c>
      <c r="W38" s="52"/>
      <c r="X38" s="52"/>
      <c r="Y38" s="52"/>
      <c r="Z38" s="52"/>
      <c r="AA38" s="60"/>
    </row>
    <row r="39" customFormat="false" ht="105" hidden="false" customHeight="true" outlineLevel="0" collapsed="false">
      <c r="A39" s="56"/>
      <c r="B39" s="51" t="s">
        <v>281</v>
      </c>
      <c r="C39" s="52" t="s">
        <v>282</v>
      </c>
      <c r="D39" s="53" t="n">
        <v>42005</v>
      </c>
      <c r="E39" s="53" t="n">
        <v>43282</v>
      </c>
      <c r="F39" s="52" t="s">
        <v>73</v>
      </c>
      <c r="G39" s="52" t="s">
        <v>283</v>
      </c>
      <c r="H39" s="54" t="n">
        <v>80000</v>
      </c>
      <c r="I39" s="52"/>
      <c r="J39" s="42"/>
      <c r="K39" s="52"/>
      <c r="L39" s="52"/>
      <c r="M39" s="52"/>
      <c r="N39" s="52"/>
      <c r="O39" s="52" t="s">
        <v>284</v>
      </c>
      <c r="P39" s="52" t="s">
        <v>285</v>
      </c>
      <c r="Q39" s="52" t="s">
        <v>77</v>
      </c>
      <c r="R39" s="52" t="s">
        <v>73</v>
      </c>
      <c r="S39" s="52" t="s">
        <v>286</v>
      </c>
      <c r="T39" s="81" t="s">
        <v>287</v>
      </c>
      <c r="U39" s="52"/>
      <c r="V39" s="52" t="s">
        <v>288</v>
      </c>
      <c r="W39" s="52"/>
      <c r="X39" s="52"/>
      <c r="Y39" s="52"/>
      <c r="Z39" s="52" t="s">
        <v>289</v>
      </c>
      <c r="AA39" s="52"/>
    </row>
    <row r="40" customFormat="false" ht="159.6" hidden="false" customHeight="true" outlineLevel="0" collapsed="false">
      <c r="A40" s="61" t="s">
        <v>290</v>
      </c>
      <c r="B40" s="51" t="s">
        <v>291</v>
      </c>
      <c r="C40" s="52" t="s">
        <v>292</v>
      </c>
      <c r="D40" s="53" t="n">
        <v>42005</v>
      </c>
      <c r="E40" s="53" t="n">
        <v>42705</v>
      </c>
      <c r="F40" s="52" t="s">
        <v>104</v>
      </c>
      <c r="G40" s="52" t="s">
        <v>293</v>
      </c>
      <c r="H40" s="54" t="n">
        <v>1000000</v>
      </c>
      <c r="I40" s="52"/>
      <c r="J40" s="52"/>
      <c r="K40" s="57"/>
      <c r="L40" s="52"/>
      <c r="M40" s="52"/>
      <c r="N40" s="52"/>
      <c r="O40" s="52" t="s">
        <v>294</v>
      </c>
      <c r="P40" s="52" t="s">
        <v>295</v>
      </c>
      <c r="Q40" s="52" t="s">
        <v>296</v>
      </c>
      <c r="R40" s="52" t="s">
        <v>297</v>
      </c>
      <c r="S40" s="52"/>
      <c r="T40" s="51" t="s">
        <v>298</v>
      </c>
      <c r="U40" s="52" t="s">
        <v>299</v>
      </c>
      <c r="V40" s="52"/>
      <c r="W40" s="52" t="s">
        <v>300</v>
      </c>
      <c r="X40" s="52"/>
      <c r="Y40" s="52"/>
      <c r="Z40" s="52" t="s">
        <v>301</v>
      </c>
      <c r="AA40" s="52"/>
    </row>
    <row r="41" customFormat="false" ht="111.2" hidden="false" customHeight="true" outlineLevel="0" collapsed="false">
      <c r="A41" s="82"/>
      <c r="B41" s="51" t="s">
        <v>302</v>
      </c>
      <c r="C41" s="52" t="s">
        <v>303</v>
      </c>
      <c r="D41" s="53" t="n">
        <v>42005</v>
      </c>
      <c r="E41" s="53" t="n">
        <v>42705</v>
      </c>
      <c r="F41" s="52" t="s">
        <v>263</v>
      </c>
      <c r="G41" s="52" t="s">
        <v>304</v>
      </c>
      <c r="H41" s="54" t="n">
        <v>10000</v>
      </c>
      <c r="I41" s="52"/>
      <c r="J41" s="55"/>
      <c r="K41" s="52"/>
      <c r="L41" s="52"/>
      <c r="M41" s="52"/>
      <c r="N41" s="52"/>
      <c r="O41" s="52" t="s">
        <v>265</v>
      </c>
      <c r="P41" s="52"/>
      <c r="Q41" s="52" t="s">
        <v>266</v>
      </c>
      <c r="R41" s="52" t="s">
        <v>263</v>
      </c>
      <c r="S41" s="52"/>
      <c r="T41" s="51" t="s">
        <v>305</v>
      </c>
      <c r="U41" s="52" t="s">
        <v>306</v>
      </c>
      <c r="V41" s="53" t="n">
        <v>42491</v>
      </c>
      <c r="W41" s="53" t="s">
        <v>300</v>
      </c>
      <c r="X41" s="52" t="s">
        <v>307</v>
      </c>
      <c r="Y41" s="52"/>
      <c r="Z41" s="59" t="s">
        <v>308</v>
      </c>
      <c r="AA41" s="52"/>
    </row>
    <row r="42" customFormat="false" ht="134.1" hidden="false" customHeight="true" outlineLevel="0" collapsed="false">
      <c r="A42" s="82"/>
      <c r="B42" s="51" t="s">
        <v>309</v>
      </c>
      <c r="C42" s="52" t="s">
        <v>310</v>
      </c>
      <c r="D42" s="53" t="n">
        <v>42005</v>
      </c>
      <c r="E42" s="53" t="n">
        <v>42705</v>
      </c>
      <c r="F42" s="52" t="s">
        <v>156</v>
      </c>
      <c r="G42" s="52" t="s">
        <v>311</v>
      </c>
      <c r="H42" s="54" t="n">
        <v>60000</v>
      </c>
      <c r="I42" s="52"/>
      <c r="J42" s="55"/>
      <c r="K42" s="52"/>
      <c r="L42" s="52"/>
      <c r="M42" s="52"/>
      <c r="N42" s="52"/>
      <c r="O42" s="52" t="s">
        <v>312</v>
      </c>
      <c r="P42" s="52" t="s">
        <v>313</v>
      </c>
      <c r="Q42" s="52"/>
      <c r="R42" s="52" t="s">
        <v>156</v>
      </c>
      <c r="S42" s="52"/>
      <c r="T42" s="52"/>
      <c r="U42" s="52" t="s">
        <v>314</v>
      </c>
      <c r="V42" s="52"/>
      <c r="W42" s="52" t="s">
        <v>300</v>
      </c>
      <c r="X42" s="52"/>
      <c r="Y42" s="54"/>
      <c r="Z42" s="60" t="s">
        <v>315</v>
      </c>
      <c r="AA42" s="52" t="s">
        <v>316</v>
      </c>
    </row>
    <row r="43" customFormat="false" ht="105" hidden="false" customHeight="true" outlineLevel="0" collapsed="false">
      <c r="A43" s="75"/>
      <c r="B43" s="51" t="s">
        <v>317</v>
      </c>
      <c r="C43" s="52" t="s">
        <v>318</v>
      </c>
      <c r="D43" s="53" t="n">
        <v>42005</v>
      </c>
      <c r="E43" s="53" t="n">
        <v>42339</v>
      </c>
      <c r="F43" s="52" t="s">
        <v>319</v>
      </c>
      <c r="G43" s="52" t="s">
        <v>320</v>
      </c>
      <c r="H43" s="54" t="n">
        <v>0</v>
      </c>
      <c r="I43" s="52"/>
      <c r="J43" s="55"/>
      <c r="K43" s="52"/>
      <c r="L43" s="52"/>
      <c r="M43" s="52"/>
      <c r="N43" s="52"/>
      <c r="O43" s="83" t="s">
        <v>321</v>
      </c>
      <c r="P43" s="52"/>
      <c r="Q43" s="83" t="s">
        <v>322</v>
      </c>
      <c r="R43" s="52" t="s">
        <v>323</v>
      </c>
      <c r="S43" s="83" t="s">
        <v>324</v>
      </c>
      <c r="T43" s="51" t="s">
        <v>325</v>
      </c>
      <c r="U43" s="52"/>
      <c r="V43" s="52" t="s">
        <v>326</v>
      </c>
      <c r="W43" s="69" t="n">
        <v>42705</v>
      </c>
      <c r="X43" s="52"/>
      <c r="Y43" s="52"/>
      <c r="Z43" s="59" t="s">
        <v>327</v>
      </c>
      <c r="AA43" s="60" t="s">
        <v>328</v>
      </c>
    </row>
    <row r="44" customFormat="false" ht="15" hidden="false" customHeight="false" outlineLevel="0" collapsed="false">
      <c r="H44" s="19"/>
    </row>
    <row r="45" customFormat="false" ht="15" hidden="false" customHeight="false" outlineLevel="0" collapsed="false">
      <c r="H45" s="19"/>
    </row>
    <row r="46" customFormat="false" ht="15" hidden="false" customHeight="false" outlineLevel="0" collapsed="false">
      <c r="H46" s="19"/>
    </row>
    <row r="47" customFormat="false" ht="15" hidden="false" customHeight="false" outlineLevel="0" collapsed="false">
      <c r="H47" s="19"/>
    </row>
    <row r="48" customFormat="false" ht="15" hidden="false" customHeight="false" outlineLevel="0" collapsed="false">
      <c r="H48" s="19"/>
    </row>
    <row r="49" customFormat="false" ht="43.5" hidden="false" customHeight="true" outlineLevel="0" collapsed="false">
      <c r="A49" s="84" t="s">
        <v>329</v>
      </c>
      <c r="B49" s="85" t="n">
        <v>1</v>
      </c>
      <c r="H49" s="19"/>
    </row>
    <row r="50" customFormat="false" ht="15" hidden="false" customHeight="false" outlineLevel="0" collapsed="false">
      <c r="H50" s="19"/>
    </row>
    <row r="51" customFormat="false" ht="15" hidden="false" customHeight="false" outlineLevel="0" collapsed="false">
      <c r="H51" s="19"/>
    </row>
    <row r="52" customFormat="false" ht="15" hidden="false" customHeight="false" outlineLevel="0" collapsed="false">
      <c r="H52" s="19"/>
    </row>
    <row r="53" customFormat="false" ht="15.75" hidden="false" customHeight="false" outlineLevel="0" collapsed="false">
      <c r="A53" s="84" t="s">
        <v>330</v>
      </c>
      <c r="B53" s="84" t="s">
        <v>331</v>
      </c>
      <c r="C53" s="86" t="s">
        <v>16</v>
      </c>
      <c r="D53" s="86" t="s">
        <v>17</v>
      </c>
      <c r="E53" s="86" t="s">
        <v>18</v>
      </c>
      <c r="F53" s="86" t="s">
        <v>21</v>
      </c>
      <c r="G53" s="86" t="s">
        <v>19</v>
      </c>
      <c r="H53" s="87" t="s">
        <v>20</v>
      </c>
      <c r="I53" s="86" t="s">
        <v>332</v>
      </c>
    </row>
    <row r="54" customFormat="false" ht="120" hidden="false" customHeight="false" outlineLevel="0" collapsed="false">
      <c r="A54" s="88" t="s">
        <v>333</v>
      </c>
      <c r="B54" s="89" t="s">
        <v>334</v>
      </c>
      <c r="C54" s="89" t="s">
        <v>335</v>
      </c>
      <c r="D54" s="90" t="n">
        <v>42491</v>
      </c>
      <c r="E54" s="90" t="n">
        <v>43070</v>
      </c>
      <c r="F54" s="91" t="n">
        <v>100000</v>
      </c>
      <c r="G54" s="89" t="s">
        <v>336</v>
      </c>
      <c r="H54" s="92" t="s">
        <v>337</v>
      </c>
      <c r="I54" s="89" t="s">
        <v>338</v>
      </c>
    </row>
    <row r="55" customFormat="false" ht="15" hidden="false" customHeight="false" outlineLevel="0" collapsed="false">
      <c r="A55" s="61"/>
      <c r="B55" s="93"/>
      <c r="C55" s="94"/>
      <c r="D55" s="94"/>
      <c r="E55" s="94"/>
      <c r="F55" s="94"/>
      <c r="G55" s="94"/>
      <c r="H55" s="95"/>
      <c r="I55" s="94"/>
    </row>
    <row r="56" customFormat="false" ht="15" hidden="false" customHeight="false" outlineLevel="0" collapsed="false">
      <c r="A56" s="96"/>
      <c r="B56" s="94"/>
      <c r="C56" s="94"/>
      <c r="D56" s="94"/>
      <c r="E56" s="94"/>
      <c r="F56" s="94"/>
      <c r="G56" s="94"/>
      <c r="H56" s="95"/>
      <c r="I56" s="94"/>
    </row>
    <row r="57" customFormat="false" ht="15" hidden="false" customHeight="false" outlineLevel="0" collapsed="false">
      <c r="A57" s="96"/>
      <c r="B57" s="94"/>
      <c r="C57" s="94"/>
      <c r="D57" s="94"/>
      <c r="E57" s="94"/>
      <c r="F57" s="94"/>
      <c r="G57" s="94"/>
      <c r="H57" s="95"/>
      <c r="I57" s="94"/>
    </row>
    <row r="58" customFormat="false" ht="15" hidden="false" customHeight="false" outlineLevel="0" collapsed="false">
      <c r="A58" s="96"/>
      <c r="B58" s="94"/>
      <c r="C58" s="94"/>
      <c r="D58" s="94"/>
      <c r="E58" s="94"/>
      <c r="F58" s="94"/>
      <c r="G58" s="94"/>
      <c r="H58" s="95"/>
      <c r="I58" s="94"/>
    </row>
    <row r="59" customFormat="false" ht="15" hidden="false" customHeight="false" outlineLevel="0" collapsed="false">
      <c r="A59" s="96"/>
      <c r="B59" s="94"/>
      <c r="C59" s="94"/>
      <c r="D59" s="94"/>
      <c r="E59" s="94"/>
      <c r="F59" s="94"/>
      <c r="G59" s="94"/>
      <c r="H59" s="95"/>
      <c r="I59" s="94"/>
    </row>
    <row r="60" customFormat="false" ht="15" hidden="false" customHeight="false" outlineLevel="0" collapsed="false">
      <c r="A60" s="96"/>
      <c r="B60" s="94"/>
      <c r="C60" s="94"/>
      <c r="D60" s="94"/>
      <c r="E60" s="94"/>
      <c r="F60" s="94"/>
      <c r="G60" s="94"/>
      <c r="H60" s="95"/>
      <c r="I60" s="94"/>
    </row>
    <row r="61" customFormat="false" ht="15" hidden="false" customHeight="false" outlineLevel="0" collapsed="false">
      <c r="A61" s="96"/>
      <c r="B61" s="94"/>
      <c r="C61" s="94"/>
      <c r="D61" s="94"/>
      <c r="E61" s="94"/>
      <c r="F61" s="94"/>
      <c r="G61" s="94"/>
      <c r="H61" s="95"/>
      <c r="I61" s="94"/>
    </row>
    <row r="62" customFormat="false" ht="15" hidden="false" customHeight="false" outlineLevel="0" collapsed="false">
      <c r="A62" s="96"/>
      <c r="B62" s="94"/>
      <c r="C62" s="94"/>
      <c r="D62" s="94"/>
      <c r="E62" s="94"/>
      <c r="F62" s="94"/>
      <c r="G62" s="94"/>
      <c r="H62" s="95"/>
      <c r="I62" s="94"/>
    </row>
    <row r="63" customFormat="false" ht="15" hidden="false" customHeight="false" outlineLevel="0" collapsed="false">
      <c r="A63" s="97"/>
      <c r="B63" s="94"/>
      <c r="C63" s="94"/>
      <c r="D63" s="94"/>
      <c r="E63" s="94"/>
      <c r="F63" s="94"/>
      <c r="G63" s="94"/>
      <c r="H63" s="95"/>
      <c r="I63" s="94"/>
    </row>
    <row r="64" customFormat="false" ht="15" hidden="false" customHeight="false" outlineLevel="0" collapsed="false">
      <c r="H64" s="19"/>
    </row>
    <row r="65" customFormat="false" ht="15.75" hidden="false" customHeight="false" outlineLevel="0" collapsed="false">
      <c r="A65" s="84" t="s">
        <v>330</v>
      </c>
      <c r="B65" s="84" t="s">
        <v>331</v>
      </c>
      <c r="C65" s="84" t="s">
        <v>16</v>
      </c>
      <c r="D65" s="84" t="s">
        <v>17</v>
      </c>
      <c r="E65" s="84" t="s">
        <v>18</v>
      </c>
      <c r="F65" s="84" t="s">
        <v>21</v>
      </c>
      <c r="G65" s="84" t="s">
        <v>19</v>
      </c>
      <c r="H65" s="98" t="s">
        <v>20</v>
      </c>
      <c r="I65" s="86" t="s">
        <v>332</v>
      </c>
    </row>
    <row r="66" customFormat="false" ht="15" hidden="false" customHeight="false" outlineLevel="0" collapsed="false">
      <c r="A66" s="88" t="s">
        <v>339</v>
      </c>
      <c r="B66" s="94" t="s">
        <v>340</v>
      </c>
      <c r="C66" s="94"/>
      <c r="D66" s="94"/>
      <c r="E66" s="94"/>
      <c r="F66" s="94"/>
      <c r="G66" s="94"/>
      <c r="H66" s="95"/>
      <c r="I66" s="94"/>
    </row>
    <row r="67" customFormat="false" ht="15" hidden="false" customHeight="false" outlineLevel="0" collapsed="false">
      <c r="A67" s="96"/>
      <c r="B67" s="94"/>
      <c r="C67" s="94"/>
      <c r="D67" s="94"/>
      <c r="E67" s="94"/>
      <c r="F67" s="94"/>
      <c r="G67" s="94"/>
      <c r="H67" s="95"/>
      <c r="I67" s="94"/>
    </row>
    <row r="68" customFormat="false" ht="15" hidden="false" customHeight="false" outlineLevel="0" collapsed="false">
      <c r="A68" s="96"/>
      <c r="B68" s="94"/>
      <c r="C68" s="94"/>
      <c r="D68" s="94"/>
      <c r="E68" s="94"/>
      <c r="F68" s="94"/>
      <c r="G68" s="94"/>
      <c r="H68" s="95"/>
      <c r="I68" s="94"/>
    </row>
    <row r="69" customFormat="false" ht="15" hidden="false" customHeight="false" outlineLevel="0" collapsed="false">
      <c r="A69" s="96"/>
      <c r="B69" s="94"/>
      <c r="C69" s="94"/>
      <c r="D69" s="94"/>
      <c r="E69" s="94"/>
      <c r="F69" s="94"/>
      <c r="G69" s="94"/>
      <c r="H69" s="95"/>
      <c r="I69" s="94"/>
    </row>
    <row r="70" customFormat="false" ht="15" hidden="false" customHeight="false" outlineLevel="0" collapsed="false">
      <c r="A70" s="96"/>
      <c r="B70" s="94"/>
      <c r="C70" s="94"/>
      <c r="D70" s="94"/>
      <c r="E70" s="94"/>
      <c r="F70" s="94"/>
      <c r="G70" s="94"/>
      <c r="H70" s="95"/>
      <c r="I70" s="94"/>
    </row>
    <row r="71" customFormat="false" ht="15" hidden="false" customHeight="false" outlineLevel="0" collapsed="false">
      <c r="A71" s="96"/>
      <c r="B71" s="94"/>
      <c r="C71" s="94"/>
      <c r="D71" s="94"/>
      <c r="E71" s="94"/>
      <c r="F71" s="94"/>
      <c r="G71" s="94"/>
      <c r="H71" s="95"/>
      <c r="I71" s="94"/>
    </row>
    <row r="72" customFormat="false" ht="15" hidden="false" customHeight="false" outlineLevel="0" collapsed="false">
      <c r="A72" s="96"/>
      <c r="B72" s="94"/>
      <c r="C72" s="94"/>
      <c r="D72" s="94"/>
      <c r="E72" s="94"/>
      <c r="F72" s="94"/>
      <c r="G72" s="94"/>
      <c r="H72" s="95"/>
      <c r="I72" s="94"/>
    </row>
    <row r="73" customFormat="false" ht="15" hidden="false" customHeight="false" outlineLevel="0" collapsed="false">
      <c r="A73" s="96"/>
      <c r="B73" s="94"/>
      <c r="C73" s="94"/>
      <c r="D73" s="94"/>
      <c r="E73" s="94"/>
      <c r="F73" s="94"/>
      <c r="G73" s="94"/>
      <c r="H73" s="95"/>
      <c r="I73" s="94"/>
    </row>
    <row r="74" customFormat="false" ht="15" hidden="false" customHeight="false" outlineLevel="0" collapsed="false">
      <c r="A74" s="96"/>
      <c r="B74" s="94"/>
      <c r="C74" s="94"/>
      <c r="D74" s="94"/>
      <c r="E74" s="94"/>
      <c r="F74" s="94"/>
      <c r="G74" s="94"/>
      <c r="H74" s="95"/>
      <c r="I74" s="94"/>
    </row>
    <row r="75" customFormat="false" ht="15" hidden="false" customHeight="false" outlineLevel="0" collapsed="false">
      <c r="A75" s="97"/>
      <c r="B75" s="94"/>
      <c r="C75" s="94"/>
      <c r="D75" s="94"/>
      <c r="E75" s="94"/>
      <c r="F75" s="94"/>
      <c r="G75" s="94"/>
      <c r="H75" s="95"/>
      <c r="I75" s="94"/>
    </row>
    <row r="76" customFormat="false" ht="15" hidden="false" customHeight="false" outlineLevel="0" collapsed="false">
      <c r="H76" s="19"/>
    </row>
    <row r="77" customFormat="false" ht="15.75" hidden="false" customHeight="false" outlineLevel="0" collapsed="false">
      <c r="A77" s="84" t="s">
        <v>330</v>
      </c>
      <c r="B77" s="84" t="s">
        <v>331</v>
      </c>
      <c r="C77" s="84" t="s">
        <v>16</v>
      </c>
      <c r="D77" s="84" t="s">
        <v>17</v>
      </c>
      <c r="E77" s="84" t="s">
        <v>18</v>
      </c>
      <c r="F77" s="84" t="s">
        <v>21</v>
      </c>
      <c r="G77" s="84" t="s">
        <v>19</v>
      </c>
      <c r="H77" s="98" t="s">
        <v>20</v>
      </c>
      <c r="I77" s="86" t="s">
        <v>332</v>
      </c>
    </row>
    <row r="78" customFormat="false" ht="15" hidden="false" customHeight="false" outlineLevel="0" collapsed="false">
      <c r="A78" s="88" t="s">
        <v>339</v>
      </c>
      <c r="B78" s="94"/>
      <c r="C78" s="94"/>
      <c r="D78" s="94"/>
      <c r="E78" s="94"/>
      <c r="F78" s="94"/>
      <c r="G78" s="94"/>
      <c r="H78" s="95"/>
      <c r="I78" s="94"/>
    </row>
    <row r="79" customFormat="false" ht="15" hidden="false" customHeight="false" outlineLevel="0" collapsed="false">
      <c r="A79" s="96"/>
      <c r="B79" s="94"/>
      <c r="C79" s="94"/>
      <c r="D79" s="94"/>
      <c r="E79" s="94"/>
      <c r="F79" s="94"/>
      <c r="G79" s="94"/>
      <c r="H79" s="95"/>
      <c r="I79" s="94"/>
    </row>
    <row r="80" customFormat="false" ht="15" hidden="false" customHeight="false" outlineLevel="0" collapsed="false">
      <c r="A80" s="96"/>
      <c r="B80" s="94"/>
      <c r="C80" s="94"/>
      <c r="D80" s="94"/>
      <c r="E80" s="94"/>
      <c r="F80" s="94"/>
      <c r="G80" s="94"/>
      <c r="H80" s="95"/>
      <c r="I80" s="94"/>
    </row>
    <row r="81" customFormat="false" ht="15" hidden="false" customHeight="false" outlineLevel="0" collapsed="false">
      <c r="A81" s="96"/>
      <c r="B81" s="94"/>
      <c r="C81" s="94"/>
      <c r="D81" s="94"/>
      <c r="E81" s="94"/>
      <c r="F81" s="94"/>
      <c r="G81" s="94"/>
      <c r="H81" s="95"/>
      <c r="I81" s="94"/>
    </row>
    <row r="82" customFormat="false" ht="15" hidden="false" customHeight="false" outlineLevel="0" collapsed="false">
      <c r="A82" s="96"/>
      <c r="B82" s="94"/>
      <c r="C82" s="94"/>
      <c r="D82" s="94"/>
      <c r="E82" s="94"/>
      <c r="F82" s="94"/>
      <c r="G82" s="94"/>
      <c r="H82" s="95"/>
      <c r="I82" s="94"/>
    </row>
    <row r="83" customFormat="false" ht="15" hidden="false" customHeight="false" outlineLevel="0" collapsed="false">
      <c r="A83" s="96"/>
      <c r="B83" s="94"/>
      <c r="C83" s="94"/>
      <c r="D83" s="94"/>
      <c r="E83" s="94"/>
      <c r="F83" s="94"/>
      <c r="G83" s="94"/>
      <c r="H83" s="95"/>
      <c r="I83" s="94"/>
    </row>
    <row r="84" customFormat="false" ht="15" hidden="false" customHeight="false" outlineLevel="0" collapsed="false">
      <c r="A84" s="96"/>
      <c r="B84" s="94"/>
      <c r="C84" s="94"/>
      <c r="D84" s="94"/>
      <c r="E84" s="94"/>
      <c r="F84" s="94"/>
      <c r="G84" s="94"/>
      <c r="H84" s="95"/>
      <c r="I84" s="94"/>
    </row>
    <row r="85" customFormat="false" ht="15" hidden="false" customHeight="false" outlineLevel="0" collapsed="false">
      <c r="A85" s="96"/>
      <c r="B85" s="94"/>
      <c r="C85" s="94"/>
      <c r="D85" s="94"/>
      <c r="E85" s="94"/>
      <c r="F85" s="94"/>
      <c r="G85" s="94"/>
      <c r="H85" s="95"/>
      <c r="I85" s="94"/>
    </row>
    <row r="86" customFormat="false" ht="15" hidden="false" customHeight="false" outlineLevel="0" collapsed="false">
      <c r="A86" s="96"/>
      <c r="B86" s="94"/>
      <c r="C86" s="94"/>
      <c r="D86" s="94"/>
      <c r="E86" s="94"/>
      <c r="F86" s="94"/>
      <c r="G86" s="94"/>
      <c r="H86" s="95"/>
      <c r="I86" s="94"/>
    </row>
    <row r="87" customFormat="false" ht="15" hidden="false" customHeight="false" outlineLevel="0" collapsed="false">
      <c r="A87" s="97"/>
      <c r="B87" s="94"/>
      <c r="C87" s="94"/>
      <c r="D87" s="94"/>
      <c r="E87" s="94"/>
      <c r="F87" s="94"/>
      <c r="G87" s="94"/>
      <c r="H87" s="95"/>
      <c r="I87" s="94"/>
    </row>
    <row r="88" customFormat="false" ht="15" hidden="false" customHeight="false" outlineLevel="0" collapsed="false">
      <c r="H88" s="19"/>
    </row>
    <row r="89" customFormat="false" ht="15.75" hidden="false" customHeight="false" outlineLevel="0" collapsed="false">
      <c r="A89" s="86" t="s">
        <v>330</v>
      </c>
      <c r="B89" s="86" t="s">
        <v>331</v>
      </c>
      <c r="C89" s="86" t="s">
        <v>16</v>
      </c>
      <c r="D89" s="86" t="s">
        <v>17</v>
      </c>
      <c r="E89" s="86" t="s">
        <v>18</v>
      </c>
      <c r="F89" s="86" t="s">
        <v>21</v>
      </c>
      <c r="G89" s="86" t="s">
        <v>19</v>
      </c>
      <c r="H89" s="87" t="s">
        <v>20</v>
      </c>
      <c r="I89" s="86" t="s">
        <v>332</v>
      </c>
    </row>
    <row r="90" customFormat="false" ht="15" hidden="false" customHeight="false" outlineLevel="0" collapsed="false">
      <c r="A90" s="88" t="s">
        <v>339</v>
      </c>
      <c r="B90" s="94"/>
      <c r="C90" s="94"/>
      <c r="D90" s="94"/>
      <c r="E90" s="94"/>
      <c r="F90" s="94"/>
      <c r="G90" s="94"/>
      <c r="H90" s="95"/>
      <c r="I90" s="94"/>
    </row>
    <row r="91" customFormat="false" ht="15" hidden="false" customHeight="false" outlineLevel="0" collapsed="false">
      <c r="A91" s="96"/>
      <c r="B91" s="94"/>
      <c r="C91" s="94"/>
      <c r="D91" s="94"/>
      <c r="E91" s="94"/>
      <c r="F91" s="94"/>
      <c r="G91" s="94"/>
      <c r="H91" s="95"/>
      <c r="I91" s="94"/>
    </row>
    <row r="92" customFormat="false" ht="15" hidden="false" customHeight="false" outlineLevel="0" collapsed="false">
      <c r="A92" s="96"/>
      <c r="B92" s="94"/>
      <c r="C92" s="94"/>
      <c r="D92" s="94"/>
      <c r="E92" s="94"/>
      <c r="F92" s="94"/>
      <c r="G92" s="94"/>
      <c r="H92" s="95"/>
      <c r="I92" s="94"/>
    </row>
    <row r="93" customFormat="false" ht="15" hidden="false" customHeight="false" outlineLevel="0" collapsed="false">
      <c r="A93" s="96"/>
      <c r="B93" s="94"/>
      <c r="C93" s="94"/>
      <c r="D93" s="94"/>
      <c r="E93" s="94"/>
      <c r="F93" s="94"/>
      <c r="G93" s="94"/>
      <c r="H93" s="95"/>
      <c r="I93" s="94"/>
    </row>
    <row r="94" customFormat="false" ht="15" hidden="false" customHeight="false" outlineLevel="0" collapsed="false">
      <c r="A94" s="96"/>
      <c r="B94" s="94"/>
      <c r="C94" s="94"/>
      <c r="D94" s="94"/>
      <c r="E94" s="94"/>
      <c r="F94" s="94"/>
      <c r="G94" s="94"/>
      <c r="H94" s="95"/>
      <c r="I94" s="94"/>
    </row>
    <row r="95" customFormat="false" ht="15" hidden="false" customHeight="false" outlineLevel="0" collapsed="false">
      <c r="A95" s="96"/>
      <c r="B95" s="94"/>
      <c r="C95" s="94"/>
      <c r="D95" s="94"/>
      <c r="E95" s="94"/>
      <c r="F95" s="94"/>
      <c r="G95" s="94"/>
      <c r="H95" s="95"/>
      <c r="I95" s="94"/>
    </row>
    <row r="96" customFormat="false" ht="15" hidden="false" customHeight="false" outlineLevel="0" collapsed="false">
      <c r="A96" s="96"/>
      <c r="B96" s="94"/>
      <c r="C96" s="94"/>
      <c r="D96" s="94"/>
      <c r="E96" s="94"/>
      <c r="F96" s="94"/>
      <c r="G96" s="94"/>
      <c r="H96" s="95"/>
      <c r="I96" s="94"/>
    </row>
    <row r="97" customFormat="false" ht="15" hidden="false" customHeight="false" outlineLevel="0" collapsed="false">
      <c r="A97" s="96"/>
      <c r="B97" s="94"/>
      <c r="C97" s="94"/>
      <c r="D97" s="94"/>
      <c r="E97" s="94"/>
      <c r="F97" s="94"/>
      <c r="G97" s="94"/>
      <c r="H97" s="95"/>
      <c r="I97" s="94"/>
    </row>
    <row r="98" customFormat="false" ht="15" hidden="false" customHeight="false" outlineLevel="0" collapsed="false">
      <c r="A98" s="96"/>
      <c r="B98" s="94"/>
      <c r="C98" s="94"/>
      <c r="D98" s="94"/>
      <c r="E98" s="94"/>
      <c r="F98" s="94"/>
      <c r="G98" s="94"/>
      <c r="H98" s="95"/>
      <c r="I98" s="94"/>
    </row>
    <row r="99" customFormat="false" ht="15" hidden="false" customHeight="false" outlineLevel="0" collapsed="false">
      <c r="A99" s="97"/>
      <c r="B99" s="94"/>
      <c r="C99" s="94"/>
      <c r="D99" s="94"/>
      <c r="E99" s="94"/>
      <c r="F99" s="94"/>
      <c r="G99" s="94"/>
      <c r="H99" s="95"/>
      <c r="I99" s="94"/>
    </row>
  </sheetData>
  <mergeCells count="3">
    <mergeCell ref="D5:J5"/>
    <mergeCell ref="I9:R9"/>
    <mergeCell ref="T9:AA9"/>
  </mergeCells>
  <conditionalFormatting sqref="AF7:AF8">
    <cfRule type="cellIs" priority="2" operator="equal" aboveAverage="0" equalAverage="0" bottom="0" percent="0" rank="0" text="" dxfId="0">
      <formula>$AF$7</formula>
    </cfRule>
  </conditionalFormatting>
  <conditionalFormatting sqref="I18:I19">
    <cfRule type="cellIs" priority="3" operator="equal" aboveAverage="0" equalAverage="0" bottom="0" percent="0" rank="0" text="" dxfId="1">
      <formula>"x"</formula>
    </cfRule>
  </conditionalFormatting>
  <conditionalFormatting sqref="J18:J19">
    <cfRule type="cellIs" priority="4" operator="equal" aboveAverage="0" equalAverage="0" bottom="0" percent="0" rank="0" text="" dxfId="2">
      <formula>"x"</formula>
    </cfRule>
  </conditionalFormatting>
  <conditionalFormatting sqref="L18">
    <cfRule type="cellIs" priority="5" operator="equal" aboveAverage="0" equalAverage="0" bottom="0" percent="0" rank="0" text="" dxfId="3">
      <formula>"x"</formula>
    </cfRule>
  </conditionalFormatting>
  <conditionalFormatting sqref="M18:M19">
    <cfRule type="cellIs" priority="6" operator="equal" aboveAverage="0" equalAverage="0" bottom="0" percent="0" rank="0" text="" dxfId="4">
      <formula>"x"</formula>
    </cfRule>
  </conditionalFormatting>
  <conditionalFormatting sqref="N12:N19">
    <cfRule type="cellIs" priority="7" operator="equal" aboveAverage="0" equalAverage="0" bottom="0" percent="0" rank="0" text="" dxfId="5">
      <formula>$AF$8</formula>
    </cfRule>
    <cfRule type="cellIs" priority="8" operator="equal" aboveAverage="0" equalAverage="0" bottom="0" percent="0" rank="0" text="" dxfId="6">
      <formula>$AF$7</formula>
    </cfRule>
  </conditionalFormatting>
  <conditionalFormatting sqref="I11">
    <cfRule type="cellIs" priority="9" operator="equal" aboveAverage="0" equalAverage="0" bottom="0" percent="0" rank="0" text="" dxfId="7">
      <formula>"x"</formula>
    </cfRule>
  </conditionalFormatting>
  <conditionalFormatting sqref="J11">
    <cfRule type="cellIs" priority="10" operator="equal" aboveAverage="0" equalAverage="0" bottom="0" percent="0" rank="0" text="" dxfId="8">
      <formula>"x"</formula>
    </cfRule>
  </conditionalFormatting>
  <conditionalFormatting sqref="K11">
    <cfRule type="cellIs" priority="11" operator="equal" aboveAverage="0" equalAverage="0" bottom="0" percent="0" rank="0" text="" dxfId="9">
      <formula>"x"</formula>
    </cfRule>
  </conditionalFormatting>
  <conditionalFormatting sqref="L11">
    <cfRule type="cellIs" priority="12" operator="equal" aboveAverage="0" equalAverage="0" bottom="0" percent="0" rank="0" text="" dxfId="10">
      <formula>"x"</formula>
    </cfRule>
  </conditionalFormatting>
  <conditionalFormatting sqref="M11">
    <cfRule type="cellIs" priority="13" operator="equal" aboveAverage="0" equalAverage="0" bottom="0" percent="0" rank="0" text="" dxfId="11">
      <formula>"x"</formula>
    </cfRule>
  </conditionalFormatting>
  <conditionalFormatting sqref="N11">
    <cfRule type="cellIs" priority="14" operator="equal" aboveAverage="0" equalAverage="0" bottom="0" percent="0" rank="0" text="" dxfId="12">
      <formula>$AF$8</formula>
    </cfRule>
    <cfRule type="cellIs" priority="15" operator="equal" aboveAverage="0" equalAverage="0" bottom="0" percent="0" rank="0" text="" dxfId="13">
      <formula>$AF$7</formula>
    </cfRule>
  </conditionalFormatting>
  <conditionalFormatting sqref="I20:I23">
    <cfRule type="cellIs" priority="16" operator="equal" aboveAverage="0" equalAverage="0" bottom="0" percent="0" rank="0" text="" dxfId="14">
      <formula>"x"</formula>
    </cfRule>
  </conditionalFormatting>
  <conditionalFormatting sqref="J20:J23">
    <cfRule type="cellIs" priority="17" operator="equal" aboveAverage="0" equalAverage="0" bottom="0" percent="0" rank="0" text="" dxfId="15">
      <formula>"x"</formula>
    </cfRule>
  </conditionalFormatting>
  <conditionalFormatting sqref="L20:L21">
    <cfRule type="cellIs" priority="18" operator="equal" aboveAverage="0" equalAverage="0" bottom="0" percent="0" rank="0" text="" dxfId="16">
      <formula>"x"</formula>
    </cfRule>
  </conditionalFormatting>
  <conditionalFormatting sqref="M20:M23">
    <cfRule type="cellIs" priority="19" operator="equal" aboveAverage="0" equalAverage="0" bottom="0" percent="0" rank="0" text="" dxfId="17">
      <formula>"x"</formula>
    </cfRule>
  </conditionalFormatting>
  <conditionalFormatting sqref="L32">
    <cfRule type="cellIs" priority="20" operator="equal" aboveAverage="0" equalAverage="0" bottom="0" percent="0" rank="0" text="" dxfId="18">
      <formula>"x"</formula>
    </cfRule>
  </conditionalFormatting>
  <conditionalFormatting sqref="I33:I35">
    <cfRule type="cellIs" priority="21" operator="equal" aboveAverage="0" equalAverage="0" bottom="0" percent="0" rank="0" text="" dxfId="19">
      <formula>"x"</formula>
    </cfRule>
  </conditionalFormatting>
  <conditionalFormatting sqref="J33:J35">
    <cfRule type="cellIs" priority="22" operator="equal" aboveAverage="0" equalAverage="0" bottom="0" percent="0" rank="0" text="" dxfId="20">
      <formula>"x"</formula>
    </cfRule>
  </conditionalFormatting>
  <conditionalFormatting sqref="L33:L34">
    <cfRule type="cellIs" priority="23" operator="equal" aboveAverage="0" equalAverage="0" bottom="0" percent="0" rank="0" text="" dxfId="21">
      <formula>"x"</formula>
    </cfRule>
  </conditionalFormatting>
  <conditionalFormatting sqref="M33:M35">
    <cfRule type="cellIs" priority="24" operator="equal" aboveAverage="0" equalAverage="0" bottom="0" percent="0" rank="0" text="" dxfId="22">
      <formula>"x"</formula>
    </cfRule>
  </conditionalFormatting>
  <conditionalFormatting sqref="N33:N35">
    <cfRule type="cellIs" priority="25" operator="equal" aboveAverage="0" equalAverage="0" bottom="0" percent="0" rank="0" text="" dxfId="23">
      <formula>$AF$8</formula>
    </cfRule>
    <cfRule type="cellIs" priority="26" operator="equal" aboveAverage="0" equalAverage="0" bottom="0" percent="0" rank="0" text="" dxfId="24">
      <formula>$AF$7</formula>
    </cfRule>
  </conditionalFormatting>
  <conditionalFormatting sqref="I36:I38">
    <cfRule type="cellIs" priority="27" operator="equal" aboveAverage="0" equalAverage="0" bottom="0" percent="0" rank="0" text="" dxfId="25">
      <formula>"x"</formula>
    </cfRule>
  </conditionalFormatting>
  <conditionalFormatting sqref="K36:K38">
    <cfRule type="cellIs" priority="28" operator="equal" aboveAverage="0" equalAverage="0" bottom="0" percent="0" rank="0" text="" dxfId="26">
      <formula>"x"</formula>
    </cfRule>
  </conditionalFormatting>
  <conditionalFormatting sqref="M36:M38">
    <cfRule type="cellIs" priority="29" operator="equal" aboveAverage="0" equalAverage="0" bottom="0" percent="0" rank="0" text="" dxfId="27">
      <formula>"x"</formula>
    </cfRule>
  </conditionalFormatting>
  <conditionalFormatting sqref="L39">
    <cfRule type="cellIs" priority="30" operator="equal" aboveAverage="0" equalAverage="0" bottom="0" percent="0" rank="0" text="" dxfId="28">
      <formula>"x"</formula>
    </cfRule>
  </conditionalFormatting>
  <conditionalFormatting sqref="M39">
    <cfRule type="cellIs" priority="31" operator="equal" aboveAverage="0" equalAverage="0" bottom="0" percent="0" rank="0" text="" dxfId="29">
      <formula>"x"</formula>
    </cfRule>
  </conditionalFormatting>
  <conditionalFormatting sqref="L37">
    <cfRule type="cellIs" priority="32" operator="equal" aboveAverage="0" equalAverage="0" bottom="0" percent="0" rank="0" text="" dxfId="30">
      <formula>"x"</formula>
    </cfRule>
  </conditionalFormatting>
  <conditionalFormatting sqref="J40">
    <cfRule type="cellIs" priority="33" operator="equal" aboveAverage="0" equalAverage="0" bottom="0" percent="0" rank="0" text="" dxfId="31">
      <formula>"x"</formula>
    </cfRule>
  </conditionalFormatting>
  <conditionalFormatting sqref="K42">
    <cfRule type="cellIs" priority="34" operator="equal" aboveAverage="0" equalAverage="0" bottom="0" percent="0" rank="0" text="" dxfId="32">
      <formula>"x"</formula>
    </cfRule>
  </conditionalFormatting>
  <conditionalFormatting sqref="L40:L42">
    <cfRule type="cellIs" priority="35" operator="equal" aboveAverage="0" equalAverage="0" bottom="0" percent="0" rank="0" text="" dxfId="33">
      <formula>"x"</formula>
    </cfRule>
  </conditionalFormatting>
  <conditionalFormatting sqref="M40:M42">
    <cfRule type="cellIs" priority="36" operator="equal" aboveAverage="0" equalAverage="0" bottom="0" percent="0" rank="0" text="" dxfId="34">
      <formula>"x"</formula>
    </cfRule>
  </conditionalFormatting>
  <conditionalFormatting sqref="I43">
    <cfRule type="cellIs" priority="37" operator="equal" aboveAverage="0" equalAverage="0" bottom="0" percent="0" rank="0" text="" dxfId="35">
      <formula>"x"</formula>
    </cfRule>
  </conditionalFormatting>
  <conditionalFormatting sqref="K43">
    <cfRule type="cellIs" priority="38" operator="equal" aboveAverage="0" equalAverage="0" bottom="0" percent="0" rank="0" text="" dxfId="36">
      <formula>"x"</formula>
    </cfRule>
  </conditionalFormatting>
  <conditionalFormatting sqref="L43">
    <cfRule type="cellIs" priority="39" operator="equal" aboveAverage="0" equalAverage="0" bottom="0" percent="0" rank="0" text="" dxfId="37">
      <formula>"x"</formula>
    </cfRule>
  </conditionalFormatting>
  <conditionalFormatting sqref="M43">
    <cfRule type="cellIs" priority="40" operator="equal" aboveAverage="0" equalAverage="0" bottom="0" percent="0" rank="0" text="" dxfId="38">
      <formula>"x"</formula>
    </cfRule>
  </conditionalFormatting>
  <conditionalFormatting sqref="N40:N43">
    <cfRule type="cellIs" priority="41" operator="equal" aboveAverage="0" equalAverage="0" bottom="0" percent="0" rank="0" text="" dxfId="39">
      <formula>$AF$8</formula>
    </cfRule>
    <cfRule type="cellIs" priority="42" operator="equal" aboveAverage="0" equalAverage="0" bottom="0" percent="0" rank="0" text="" dxfId="40">
      <formula>$AF$7</formula>
    </cfRule>
  </conditionalFormatting>
  <conditionalFormatting sqref="J12">
    <cfRule type="cellIs" priority="43" operator="equal" aboveAverage="0" equalAverage="0" bottom="0" percent="0" rank="0" text="" dxfId="41">
      <formula>"x"</formula>
    </cfRule>
  </conditionalFormatting>
  <conditionalFormatting sqref="J14">
    <cfRule type="cellIs" priority="44" operator="equal" aboveAverage="0" equalAverage="0" bottom="0" percent="0" rank="0" text="" dxfId="42">
      <formula>"x"</formula>
    </cfRule>
  </conditionalFormatting>
  <conditionalFormatting sqref="J26">
    <cfRule type="cellIs" priority="45" operator="equal" aboveAverage="0" equalAverage="0" bottom="0" percent="0" rank="0" text="" dxfId="43">
      <formula>"x"</formula>
    </cfRule>
  </conditionalFormatting>
  <conditionalFormatting sqref="J36">
    <cfRule type="cellIs" priority="46" operator="equal" aboveAverage="0" equalAverage="0" bottom="0" percent="0" rank="0" text="" dxfId="44">
      <formula>"x"</formula>
    </cfRule>
  </conditionalFormatting>
  <conditionalFormatting sqref="J37">
    <cfRule type="cellIs" priority="47" operator="equal" aboveAverage="0" equalAverage="0" bottom="0" percent="0" rank="0" text="" dxfId="45">
      <formula>"x"</formula>
    </cfRule>
  </conditionalFormatting>
  <conditionalFormatting sqref="J42">
    <cfRule type="cellIs" priority="48" operator="equal" aboveAverage="0" equalAverage="0" bottom="0" percent="0" rank="0" text="" dxfId="46">
      <formula>"x"</formula>
    </cfRule>
  </conditionalFormatting>
  <conditionalFormatting sqref="J43">
    <cfRule type="cellIs" priority="49" operator="equal" aboveAverage="0" equalAverage="0" bottom="0" percent="0" rank="0" text="" dxfId="47">
      <formula>"x"</formula>
    </cfRule>
  </conditionalFormatting>
  <conditionalFormatting sqref="L23">
    <cfRule type="cellIs" priority="50" operator="equal" aboveAverage="0" equalAverage="0" bottom="0" percent="0" rank="0" text="" dxfId="48">
      <formula>"x"</formula>
    </cfRule>
  </conditionalFormatting>
  <conditionalFormatting sqref="K35">
    <cfRule type="cellIs" priority="51" operator="equal" aboveAverage="0" equalAverage="0" bottom="0" percent="0" rank="0" text="" dxfId="49">
      <formula>"x"</formula>
    </cfRule>
  </conditionalFormatting>
  <conditionalFormatting sqref="K39">
    <cfRule type="cellIs" priority="52" operator="equal" aboveAverage="0" equalAverage="0" bottom="0" percent="0" rank="0" text="" dxfId="50">
      <formula>"x"</formula>
    </cfRule>
  </conditionalFormatting>
  <conditionalFormatting sqref="I39">
    <cfRule type="cellIs" priority="53" operator="equal" aboveAverage="0" equalAverage="0" bottom="0" percent="0" rank="0" text="" dxfId="51">
      <formula>"x"</formula>
    </cfRule>
  </conditionalFormatting>
  <conditionalFormatting sqref="K41">
    <cfRule type="cellIs" priority="54" operator="equal" aboveAverage="0" equalAverage="0" bottom="0" percent="0" rank="0" text="" dxfId="52">
      <formula>"x"</formula>
    </cfRule>
  </conditionalFormatting>
  <conditionalFormatting sqref="J41">
    <cfRule type="cellIs" priority="55" operator="equal" aboveAverage="0" equalAverage="0" bottom="0" percent="0" rank="0" text="" dxfId="53">
      <formula>"x"</formula>
    </cfRule>
  </conditionalFormatting>
  <conditionalFormatting sqref="K25">
    <cfRule type="cellIs" priority="56" operator="equal" aboveAverage="0" equalAverage="0" bottom="0" percent="0" rank="0" text="" dxfId="54">
      <formula>"x"</formula>
    </cfRule>
  </conditionalFormatting>
  <conditionalFormatting sqref="I29">
    <cfRule type="cellIs" priority="57" operator="equal" aboveAverage="0" equalAverage="0" bottom="0" percent="0" rank="0" text="" dxfId="55">
      <formula>"x"</formula>
    </cfRule>
  </conditionalFormatting>
  <conditionalFormatting sqref="J29">
    <cfRule type="cellIs" priority="58" operator="equal" aboveAverage="0" equalAverage="0" bottom="0" percent="0" rank="0" text="" dxfId="56">
      <formula>"x"</formula>
    </cfRule>
  </conditionalFormatting>
  <conditionalFormatting sqref="K29">
    <cfRule type="cellIs" priority="59" operator="equal" aboveAverage="0" equalAverage="0" bottom="0" percent="0" rank="0" text="" dxfId="57">
      <formula>"x"</formula>
    </cfRule>
  </conditionalFormatting>
  <conditionalFormatting sqref="M29">
    <cfRule type="cellIs" priority="60" operator="equal" aboveAverage="0" equalAverage="0" bottom="0" percent="0" rank="0" text="" dxfId="58">
      <formula>"x"</formula>
    </cfRule>
  </conditionalFormatting>
  <conditionalFormatting sqref="N29">
    <cfRule type="cellIs" priority="61" operator="equal" aboveAverage="0" equalAverage="0" bottom="0" percent="0" rank="0" text="" dxfId="59">
      <formula>$AF$8</formula>
    </cfRule>
    <cfRule type="cellIs" priority="62" operator="equal" aboveAverage="0" equalAverage="0" bottom="0" percent="0" rank="0" text="" dxfId="60">
      <formula>$AF$7</formula>
    </cfRule>
  </conditionalFormatting>
  <conditionalFormatting sqref="I30">
    <cfRule type="cellIs" priority="63" operator="equal" aboveAverage="0" equalAverage="0" bottom="0" percent="0" rank="0" text="" dxfId="61">
      <formula>"x"</formula>
    </cfRule>
  </conditionalFormatting>
  <conditionalFormatting sqref="J30">
    <cfRule type="cellIs" priority="64" operator="equal" aboveAverage="0" equalAverage="0" bottom="0" percent="0" rank="0" text="" dxfId="62">
      <formula>"x"</formula>
    </cfRule>
  </conditionalFormatting>
  <conditionalFormatting sqref="K30">
    <cfRule type="cellIs" priority="65" operator="equal" aboveAverage="0" equalAverage="0" bottom="0" percent="0" rank="0" text="" dxfId="63">
      <formula>"x"</formula>
    </cfRule>
  </conditionalFormatting>
  <conditionalFormatting sqref="M30">
    <cfRule type="cellIs" priority="66" operator="equal" aboveAverage="0" equalAverage="0" bottom="0" percent="0" rank="0" text="" dxfId="64">
      <formula>"x"</formula>
    </cfRule>
  </conditionalFormatting>
  <conditionalFormatting sqref="N30">
    <cfRule type="cellIs" priority="67" operator="equal" aboveAverage="0" equalAverage="0" bottom="0" percent="0" rank="0" text="" dxfId="65">
      <formula>$AF$8</formula>
    </cfRule>
    <cfRule type="cellIs" priority="68" operator="equal" aboveAverage="0" equalAverage="0" bottom="0" percent="0" rank="0" text="" dxfId="66">
      <formula>$AF$7</formula>
    </cfRule>
  </conditionalFormatting>
  <conditionalFormatting sqref="J38">
    <cfRule type="cellIs" priority="69" operator="equal" aboveAverage="0" equalAverage="0" bottom="0" percent="0" rank="0" text="" dxfId="67">
      <formula>"x"</formula>
    </cfRule>
  </conditionalFormatting>
  <dataValidations count="1">
    <dataValidation allowBlank="true" operator="between" showDropDown="false" showErrorMessage="true" showInputMessage="false" sqref="N11:N36 N38:N43" type="list">
      <formula1>$AF$7:$AF$8</formula1>
      <formula2>0</formula2>
    </dataValidation>
  </dataValidations>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false"/>
  </sheetPr>
  <dimension ref="A1:S38"/>
  <sheetViews>
    <sheetView showFormulas="false" showGridLines="false" showRowColHeaders="true" showZeros="true" rightToLeft="false" tabSelected="false" showOutlineSymbols="true" defaultGridColor="true" view="normal" topLeftCell="A13" colorId="64" zoomScale="65" zoomScaleNormal="65" zoomScalePageLayoutView="100" workbookViewId="0">
      <selection pane="topLeft" activeCell="AA16" activeCellId="0" sqref="AA16"/>
    </sheetView>
  </sheetViews>
  <sheetFormatPr defaultRowHeight="15" zeroHeight="false" outlineLevelRow="0" outlineLevelCol="0"/>
  <cols>
    <col collapsed="false" customWidth="true" hidden="false" outlineLevel="0" max="1" min="1" style="0" width="8.86"/>
    <col collapsed="false" customWidth="true" hidden="false" outlineLevel="0" max="2" min="2" style="0" width="30.01"/>
    <col collapsed="false" customWidth="true" hidden="false" outlineLevel="0" max="3" min="3" style="0" width="19.99"/>
    <col collapsed="false" customWidth="true" hidden="false" outlineLevel="0" max="4" min="4" style="0" width="8.86"/>
    <col collapsed="false" customWidth="true" hidden="false" outlineLevel="0" max="5" min="5" style="0" width="13.86"/>
    <col collapsed="false" customWidth="true" hidden="false" outlineLevel="0" max="6" min="6" style="0" width="14.43"/>
    <col collapsed="false" customWidth="true" hidden="false" outlineLevel="0" max="1025" min="7" style="0" width="8.86"/>
  </cols>
  <sheetData>
    <row r="1" s="10" customFormat="true" ht="15" hidden="false" customHeight="false" outlineLevel="0" collapsed="false">
      <c r="A1" s="9" t="s">
        <v>4</v>
      </c>
      <c r="H1" s="11"/>
      <c r="I1" s="11"/>
      <c r="J1" s="11"/>
      <c r="K1" s="11"/>
      <c r="L1" s="11"/>
      <c r="M1" s="11"/>
    </row>
    <row r="2" s="6" customFormat="true" ht="4.35" hidden="false" customHeight="true" outlineLevel="0" collapsed="false">
      <c r="H2" s="15"/>
      <c r="I2" s="15"/>
      <c r="J2" s="15"/>
      <c r="K2" s="15"/>
      <c r="L2" s="15"/>
      <c r="M2" s="15"/>
    </row>
    <row r="3" s="18" customFormat="true" ht="15" hidden="false" customHeight="false" outlineLevel="0" collapsed="false">
      <c r="A3" s="16" t="str">
        <f aca="false">'Monitoria Anual 1'!A3</f>
        <v>Plano de Ação Nacional para Conservação dos Quelônios Amazônicos</v>
      </c>
      <c r="B3" s="16"/>
      <c r="C3" s="16"/>
      <c r="D3" s="16"/>
      <c r="E3" s="16"/>
      <c r="F3" s="16"/>
      <c r="G3" s="16"/>
      <c r="H3" s="16"/>
      <c r="I3" s="16"/>
      <c r="J3" s="16"/>
      <c r="K3" s="16"/>
      <c r="L3" s="16"/>
      <c r="M3" s="16"/>
      <c r="N3" s="16"/>
      <c r="O3" s="16"/>
      <c r="P3" s="16"/>
    </row>
    <row r="4" s="99" customFormat="true" ht="15" hidden="false" customHeight="false" outlineLevel="0" collapsed="false">
      <c r="H4" s="100"/>
      <c r="I4" s="100"/>
      <c r="J4" s="100"/>
      <c r="K4" s="100"/>
      <c r="L4" s="100"/>
      <c r="M4" s="100"/>
    </row>
    <row r="5" s="25" customFormat="true" ht="55.5" hidden="false" customHeight="true" outlineLevel="0" collapsed="false">
      <c r="A5" s="20" t="s">
        <v>6</v>
      </c>
      <c r="B5" s="20"/>
      <c r="C5" s="101" t="str">
        <f aca="false">'Monitoria Anual 1'!D5</f>
        <v>Aperfeiçoar as estratégias de conservação para os quelônios amazônicos, especialmente as espécies alvo do PAN, e promover sua recuperação e uso sustentável, até 2019.</v>
      </c>
      <c r="D5" s="101"/>
      <c r="E5" s="101"/>
      <c r="F5" s="101"/>
      <c r="G5" s="101"/>
      <c r="H5" s="101"/>
      <c r="I5" s="101"/>
      <c r="J5" s="101"/>
      <c r="K5" s="101"/>
      <c r="L5" s="101"/>
      <c r="M5" s="101"/>
      <c r="N5" s="101"/>
      <c r="O5" s="101"/>
      <c r="P5" s="101"/>
    </row>
    <row r="6" s="99" customFormat="true" ht="15" hidden="false" customHeight="false" outlineLevel="0" collapsed="false">
      <c r="H6" s="100"/>
      <c r="I6" s="100"/>
      <c r="J6" s="100"/>
      <c r="K6" s="100"/>
      <c r="L6" s="100"/>
      <c r="M6" s="100"/>
    </row>
    <row r="7" customFormat="false" ht="15" hidden="false" customHeight="false" outlineLevel="0" collapsed="false">
      <c r="A7" s="20" t="s">
        <v>8</v>
      </c>
      <c r="B7" s="20"/>
      <c r="C7" s="102" t="n">
        <v>42468</v>
      </c>
      <c r="D7" s="103"/>
      <c r="E7" s="27"/>
      <c r="F7" s="27"/>
      <c r="G7" s="28"/>
      <c r="H7" s="100"/>
      <c r="I7" s="100"/>
      <c r="J7" s="100"/>
      <c r="K7" s="100"/>
      <c r="L7" s="100"/>
      <c r="M7" s="100"/>
    </row>
    <row r="9" customFormat="false" ht="18.75" hidden="false" customHeight="false" outlineLevel="0" collapsed="false">
      <c r="A9" s="104" t="s">
        <v>341</v>
      </c>
      <c r="B9" s="104"/>
      <c r="C9" s="104"/>
      <c r="D9" s="104"/>
      <c r="E9" s="104"/>
      <c r="F9" s="104"/>
      <c r="G9" s="104"/>
      <c r="H9" s="104"/>
      <c r="I9" s="104"/>
      <c r="J9" s="104"/>
      <c r="K9" s="104"/>
      <c r="L9" s="104"/>
      <c r="M9" s="104"/>
      <c r="N9" s="104"/>
      <c r="O9" s="104"/>
      <c r="P9" s="104"/>
      <c r="Q9" s="104"/>
      <c r="R9" s="104"/>
      <c r="S9" s="104"/>
    </row>
    <row r="11" customFormat="false" ht="15" hidden="false" customHeight="false" outlineLevel="0" collapsed="false">
      <c r="B11" s="105" t="s">
        <v>342</v>
      </c>
      <c r="C11" s="106"/>
      <c r="D11" s="106"/>
    </row>
    <row r="12" customFormat="false" ht="15" hidden="false" customHeight="false" outlineLevel="0" collapsed="false">
      <c r="E12" s="107" t="s">
        <v>343</v>
      </c>
      <c r="F12" s="107"/>
    </row>
    <row r="13" customFormat="false" ht="60.75" hidden="false" customHeight="true" outlineLevel="0" collapsed="false">
      <c r="B13" s="108" t="s">
        <v>344</v>
      </c>
      <c r="C13" s="108"/>
      <c r="D13" s="108"/>
      <c r="E13" s="109" t="s">
        <v>345</v>
      </c>
      <c r="F13" s="109"/>
    </row>
    <row r="14" s="110" customFormat="true" ht="32.1" hidden="false" customHeight="true" outlineLevel="0" collapsed="false">
      <c r="B14" s="111" t="s">
        <v>346</v>
      </c>
      <c r="C14" s="112" t="s">
        <v>347</v>
      </c>
      <c r="D14" s="113" t="s">
        <v>348</v>
      </c>
      <c r="E14" s="114" t="s">
        <v>349</v>
      </c>
      <c r="F14" s="115" t="s">
        <v>348</v>
      </c>
    </row>
    <row r="15" customFormat="false" ht="15.75" hidden="false" customHeight="false" outlineLevel="0" collapsed="false">
      <c r="B15" s="116" t="s">
        <v>350</v>
      </c>
      <c r="C15" s="117" t="n">
        <v>1</v>
      </c>
      <c r="D15" s="118"/>
      <c r="E15" s="117" t="n">
        <v>1</v>
      </c>
      <c r="F15" s="118"/>
    </row>
    <row r="16" customFormat="false" ht="15.75" hidden="false" customHeight="false" outlineLevel="0" collapsed="false">
      <c r="B16" s="119" t="s">
        <v>351</v>
      </c>
      <c r="C16" s="120" t="n">
        <v>2</v>
      </c>
      <c r="D16" s="121" t="n">
        <f aca="false">C16/C22</f>
        <v>0.0606060606060606</v>
      </c>
      <c r="E16" s="120" t="n">
        <v>2</v>
      </c>
      <c r="F16" s="121" t="n">
        <f aca="false">E16/$E$22</f>
        <v>0.0588235294117647</v>
      </c>
    </row>
    <row r="17" customFormat="false" ht="15.75" hidden="false" customHeight="false" outlineLevel="0" collapsed="false">
      <c r="B17" s="122" t="s">
        <v>352</v>
      </c>
      <c r="C17" s="123" t="n">
        <v>10</v>
      </c>
      <c r="D17" s="124" t="n">
        <f aca="false">C17/C22</f>
        <v>0.303030303030303</v>
      </c>
      <c r="E17" s="123" t="n">
        <v>11</v>
      </c>
      <c r="F17" s="121" t="n">
        <f aca="false">E17/$E$22</f>
        <v>0.323529411764706</v>
      </c>
    </row>
    <row r="18" customFormat="false" ht="15.75" hidden="false" customHeight="false" outlineLevel="0" collapsed="false">
      <c r="B18" s="125" t="s">
        <v>353</v>
      </c>
      <c r="C18" s="123" t="n">
        <v>15</v>
      </c>
      <c r="D18" s="124" t="n">
        <f aca="false">C18/C22</f>
        <v>0.454545454545455</v>
      </c>
      <c r="E18" s="123" t="n">
        <v>15</v>
      </c>
      <c r="F18" s="121" t="n">
        <f aca="false">E18/$E$22</f>
        <v>0.441176470588235</v>
      </c>
    </row>
    <row r="19" customFormat="false" ht="15.75" hidden="false" customHeight="false" outlineLevel="0" collapsed="false">
      <c r="B19" s="126" t="s">
        <v>354</v>
      </c>
      <c r="C19" s="123" t="n">
        <v>5</v>
      </c>
      <c r="D19" s="124" t="n">
        <f aca="false">C19/C22</f>
        <v>0.151515151515152</v>
      </c>
      <c r="E19" s="123" t="n">
        <v>5</v>
      </c>
      <c r="F19" s="121" t="n">
        <f aca="false">E19/$E$22</f>
        <v>0.147058823529412</v>
      </c>
    </row>
    <row r="20" customFormat="false" ht="15.75" hidden="false" customHeight="false" outlineLevel="0" collapsed="false">
      <c r="B20" s="127" t="s">
        <v>355</v>
      </c>
      <c r="C20" s="123" t="n">
        <v>0</v>
      </c>
      <c r="D20" s="124" t="n">
        <f aca="false">C20/C22</f>
        <v>0</v>
      </c>
      <c r="E20" s="123" t="n">
        <v>0</v>
      </c>
      <c r="F20" s="121" t="n">
        <f aca="false">E20/$E$22</f>
        <v>0</v>
      </c>
    </row>
    <row r="21" customFormat="false" ht="15.75" hidden="false" customHeight="false" outlineLevel="0" collapsed="false">
      <c r="B21" s="128" t="s">
        <v>356</v>
      </c>
      <c r="C21" s="123" t="n">
        <v>1</v>
      </c>
      <c r="D21" s="124"/>
      <c r="E21" s="123" t="n">
        <v>1</v>
      </c>
      <c r="F21" s="121" t="n">
        <f aca="false">E21/$E$22</f>
        <v>0.0294117647058823</v>
      </c>
    </row>
    <row r="22" customFormat="false" ht="15" hidden="false" customHeight="false" outlineLevel="0" collapsed="false">
      <c r="B22" s="129" t="s">
        <v>357</v>
      </c>
      <c r="C22" s="130" t="n">
        <v>33</v>
      </c>
      <c r="D22" s="131" t="n">
        <f aca="false">SUM(D15:D21)</f>
        <v>0.96969696969697</v>
      </c>
      <c r="E22" s="130" t="n">
        <f aca="false">SUM(E16:E21)</f>
        <v>34</v>
      </c>
      <c r="F22" s="132" t="n">
        <f aca="false">SUM(F16:F21)</f>
        <v>1</v>
      </c>
    </row>
    <row r="23" customFormat="false" ht="15" hidden="false" customHeight="false" outlineLevel="0" collapsed="false">
      <c r="B23" s="133" t="s">
        <v>358</v>
      </c>
      <c r="C23" s="133"/>
      <c r="D23" s="133"/>
      <c r="E23" s="133" t="n">
        <v>1</v>
      </c>
      <c r="F23" s="134"/>
    </row>
    <row r="24" customFormat="false" ht="15" hidden="false" customHeight="false" outlineLevel="0" collapsed="false">
      <c r="B24" s="133" t="s">
        <v>359</v>
      </c>
      <c r="C24" s="133"/>
      <c r="D24" s="133"/>
      <c r="E24" s="133" t="n">
        <f aca="false">COUNTIF('Monitoria Anual 1'!N11:N43,'Monitoria Anual 1'!AF8)</f>
        <v>0</v>
      </c>
      <c r="F24" s="135"/>
    </row>
    <row r="26" customFormat="false" ht="15" hidden="false" customHeight="false" outlineLevel="0" collapsed="false">
      <c r="B26" s="105" t="s">
        <v>360</v>
      </c>
      <c r="C26" s="106"/>
      <c r="D26" s="106"/>
    </row>
    <row r="27" customFormat="false" ht="3" hidden="false" customHeight="true" outlineLevel="0" collapsed="false"/>
    <row r="28" customFormat="false" ht="36" hidden="false" customHeight="true" outlineLevel="0" collapsed="false">
      <c r="B28" s="136" t="s">
        <v>361</v>
      </c>
      <c r="C28" s="137" t="n">
        <f aca="false">COUNTA('Monitoria Anual 1'!A11:A43)</f>
        <v>8</v>
      </c>
      <c r="O28" s="0" t="s">
        <v>362</v>
      </c>
      <c r="Q28" s="0" t="s">
        <v>363</v>
      </c>
    </row>
    <row r="29" customFormat="false" ht="6.6" hidden="false" customHeight="true" outlineLevel="0" collapsed="false"/>
    <row r="30" customFormat="false" ht="15" hidden="false" customHeight="false" outlineLevel="0" collapsed="false">
      <c r="B30" s="138" t="s">
        <v>364</v>
      </c>
      <c r="C30" s="108" t="s">
        <v>365</v>
      </c>
      <c r="D30" s="139"/>
      <c r="E30" s="140"/>
      <c r="F30" s="141"/>
      <c r="G30" s="142"/>
      <c r="H30" s="143"/>
      <c r="I30" s="144"/>
    </row>
    <row r="31" customFormat="false" ht="15" hidden="false" customHeight="false" outlineLevel="0" collapsed="false">
      <c r="B31" s="145" t="s">
        <v>366</v>
      </c>
      <c r="C31" s="146" t="n">
        <f aca="false">COUNTA('Monitoria Anual 1'!B11:B15)</f>
        <v>5</v>
      </c>
      <c r="D31" s="147" t="n">
        <f aca="false">COUNTA('Monitoria Anual 1'!N11:N15)</f>
        <v>0</v>
      </c>
      <c r="E31" s="147" t="n">
        <f aca="false">COUNTA('Monitoria Anual 1'!I11:I15)</f>
        <v>0</v>
      </c>
      <c r="F31" s="147" t="n">
        <v>2</v>
      </c>
      <c r="G31" s="147" t="n">
        <v>3</v>
      </c>
      <c r="H31" s="147" t="n">
        <f aca="false">COUNTA('Monitoria Anual 1'!L11:L15)</f>
        <v>0</v>
      </c>
      <c r="I31" s="147" t="n">
        <f aca="false">COUNTA('Monitoria Anual 1'!M11:M15)</f>
        <v>0</v>
      </c>
    </row>
    <row r="32" customFormat="false" ht="15" hidden="false" customHeight="false" outlineLevel="0" collapsed="false">
      <c r="B32" s="148" t="s">
        <v>367</v>
      </c>
      <c r="C32" s="149" t="n">
        <f aca="false">COUNTA('Monitoria Anual 1'!B16:B19)</f>
        <v>4</v>
      </c>
      <c r="D32" s="149" t="n">
        <f aca="false">COUNTA('Monitoria Anual 1'!N16:N19)</f>
        <v>0</v>
      </c>
      <c r="E32" s="149" t="n">
        <f aca="false">COUNTA('Monitoria Anual 1'!I16:I19)</f>
        <v>0</v>
      </c>
      <c r="F32" s="149" t="n">
        <v>1</v>
      </c>
      <c r="G32" s="149" t="n">
        <v>3</v>
      </c>
      <c r="H32" s="149" t="n">
        <f aca="false">COUNTA('Monitoria Anual 1'!L16:L19)</f>
        <v>0</v>
      </c>
      <c r="I32" s="149" t="n">
        <f aca="false">COUNTA('Monitoria Anual 1'!M16:M19)</f>
        <v>0</v>
      </c>
    </row>
    <row r="33" customFormat="false" ht="15" hidden="false" customHeight="false" outlineLevel="0" collapsed="false">
      <c r="B33" s="148" t="s">
        <v>368</v>
      </c>
      <c r="C33" s="149" t="n">
        <f aca="false">COUNTA('Monitoria Anual 1'!B20:B23)</f>
        <v>4</v>
      </c>
      <c r="D33" s="149" t="n">
        <f aca="false">COUNTA('Monitoria Anual 1'!N20:N23)</f>
        <v>0</v>
      </c>
      <c r="E33" s="149" t="n">
        <f aca="false">COUNTA('Monitoria Anual 1'!I20:I23)</f>
        <v>0</v>
      </c>
      <c r="F33" s="149" t="n">
        <f aca="false">COUNTA('Monitoria Anual 1'!J20:J23)</f>
        <v>0</v>
      </c>
      <c r="G33" s="149" t="n">
        <v>4</v>
      </c>
      <c r="H33" s="149" t="n">
        <f aca="false">COUNTA('Monitoria Anual 1'!L20:L23)</f>
        <v>0</v>
      </c>
      <c r="I33" s="149" t="n">
        <f aca="false">COUNTA('Monitoria Anual 1'!M20:M23)</f>
        <v>0</v>
      </c>
    </row>
    <row r="34" customFormat="false" ht="15" hidden="false" customHeight="false" outlineLevel="0" collapsed="false">
      <c r="B34" s="148" t="s">
        <v>369</v>
      </c>
      <c r="C34" s="149" t="n">
        <f aca="false">COUNTA('Monitoria Anual 1'!B24:B30)</f>
        <v>7</v>
      </c>
      <c r="D34" s="150" t="n">
        <v>0</v>
      </c>
      <c r="E34" s="149" t="n">
        <v>1</v>
      </c>
      <c r="F34" s="149" t="n">
        <v>1</v>
      </c>
      <c r="G34" s="149" t="n">
        <v>2</v>
      </c>
      <c r="H34" s="149" t="n">
        <v>3</v>
      </c>
      <c r="I34" s="149" t="n">
        <f aca="false">COUNTA('Monitoria Anual 1'!M24:M30)</f>
        <v>0</v>
      </c>
    </row>
    <row r="35" customFormat="false" ht="15" hidden="false" customHeight="false" outlineLevel="0" collapsed="false">
      <c r="B35" s="148" t="s">
        <v>370</v>
      </c>
      <c r="C35" s="149" t="n">
        <v>2</v>
      </c>
      <c r="D35" s="149" t="n">
        <f aca="false">COUNTA('Monitoria Anual 1'!N32:N32)</f>
        <v>0</v>
      </c>
      <c r="E35" s="149" t="n">
        <v>1</v>
      </c>
      <c r="F35" s="149" t="n">
        <f aca="false">COUNTA('Monitoria Anual 1'!J32:J32)</f>
        <v>0</v>
      </c>
      <c r="G35" s="149" t="n">
        <v>1</v>
      </c>
      <c r="H35" s="149" t="n">
        <f aca="false">COUNTA('Monitoria Anual 1'!L32:L32)</f>
        <v>0</v>
      </c>
      <c r="I35" s="149" t="n">
        <f aca="false">COUNTA('Monitoria Anual 1'!M32:M32)</f>
        <v>0</v>
      </c>
    </row>
    <row r="36" customFormat="false" ht="15" hidden="false" customHeight="false" outlineLevel="0" collapsed="false">
      <c r="B36" s="148" t="s">
        <v>371</v>
      </c>
      <c r="C36" s="149" t="n">
        <f aca="false">COUNTA('Monitoria Anual 1'!B33:B35)</f>
        <v>3</v>
      </c>
      <c r="D36" s="149" t="n">
        <f aca="false">COUNTA('Monitoria Anual 1'!N33:N35)</f>
        <v>0</v>
      </c>
      <c r="E36" s="149" t="n">
        <f aca="false">COUNTA('Monitoria Anual 1'!I33:I35)</f>
        <v>0</v>
      </c>
      <c r="F36" s="149" t="n">
        <v>1</v>
      </c>
      <c r="G36" s="149" t="n">
        <v>2</v>
      </c>
      <c r="H36" s="149" t="n">
        <f aca="false">COUNTA('Monitoria Anual 1'!L33:L35)</f>
        <v>0</v>
      </c>
      <c r="I36" s="149" t="n">
        <f aca="false">COUNTA('Monitoria Anual 1'!M33:M35)</f>
        <v>0</v>
      </c>
    </row>
    <row r="37" customFormat="false" ht="15" hidden="false" customHeight="false" outlineLevel="0" collapsed="false">
      <c r="B37" s="148" t="s">
        <v>372</v>
      </c>
      <c r="C37" s="149" t="n">
        <f aca="false">COUNTA('Monitoria Anual 1'!B36:B39)</f>
        <v>4</v>
      </c>
      <c r="D37" s="149" t="n">
        <f aca="false">COUNTA('Monitoria Anual 1'!N36:N39)</f>
        <v>1</v>
      </c>
      <c r="E37" s="149" t="n">
        <f aca="false">COUNTA('Monitoria Anual 1'!I36:I39)</f>
        <v>0</v>
      </c>
      <c r="F37" s="149" t="n">
        <v>4</v>
      </c>
      <c r="G37" s="149" t="n">
        <f aca="false">COUNTA('Monitoria Anual 1'!K36:K39)</f>
        <v>0</v>
      </c>
      <c r="H37" s="149" t="n">
        <f aca="false">COUNTA('Monitoria Anual 1'!L36:L39)</f>
        <v>0</v>
      </c>
      <c r="I37" s="149" t="n">
        <f aca="false">COUNTA('Monitoria Anual 1'!M36:M39)</f>
        <v>0</v>
      </c>
    </row>
    <row r="38" customFormat="false" ht="15" hidden="false" customHeight="false" outlineLevel="0" collapsed="false">
      <c r="B38" s="148" t="s">
        <v>373</v>
      </c>
      <c r="C38" s="149" t="n">
        <f aca="false">COUNTA('Monitoria Anual 1'!B40:B43)</f>
        <v>4</v>
      </c>
      <c r="D38" s="149" t="n">
        <f aca="false">COUNTA('Monitoria Anual 1'!N40:N43)</f>
        <v>0</v>
      </c>
      <c r="E38" s="149" t="n">
        <f aca="false">COUNTA('Monitoria Anual 1'!I40:I43)</f>
        <v>0</v>
      </c>
      <c r="F38" s="149" t="n">
        <v>3</v>
      </c>
      <c r="G38" s="149" t="n">
        <v>1</v>
      </c>
      <c r="H38" s="149" t="n">
        <f aca="false">COUNTA('Monitoria Anual 1'!L40:L43)</f>
        <v>0</v>
      </c>
      <c r="I38" s="149" t="n">
        <f aca="false">COUNTA('Monitoria Anual 1'!M40:M43)</f>
        <v>0</v>
      </c>
    </row>
  </sheetData>
  <mergeCells count="7">
    <mergeCell ref="A3:P3"/>
    <mergeCell ref="C5:P5"/>
    <mergeCell ref="E12:F12"/>
    <mergeCell ref="B13:D13"/>
    <mergeCell ref="E13:F13"/>
    <mergeCell ref="B23:D23"/>
    <mergeCell ref="B24:D24"/>
  </mergeCells>
  <conditionalFormatting sqref="F31:I31">
    <cfRule type="cellIs" priority="2" operator="equal" aboveAverage="0" equalAverage="0" bottom="0" percent="0" rank="0" text="" dxfId="0">
      <formula>0</formula>
    </cfRule>
  </conditionalFormatting>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9" man="true" max="65535" min="0"/>
  </colBreaks>
  <drawing r:id="rId2"/>
  <legacyDrawing r:id="rId3"/>
</worksheet>
</file>

<file path=xl/worksheets/sheet5.xml><?xml version="1.0" encoding="utf-8"?>
<worksheet xmlns="http://schemas.openxmlformats.org/spreadsheetml/2006/main" xmlns:r="http://schemas.openxmlformats.org/officeDocument/2006/relationships">
  <sheetPr filterMode="false">
    <pageSetUpPr fitToPage="false"/>
  </sheetPr>
  <dimension ref="A1:AF99"/>
  <sheetViews>
    <sheetView showFormulas="false" showGridLines="false" showRowColHeaders="true" showZeros="true" rightToLeft="false" tabSelected="false" showOutlineSymbols="true" defaultGridColor="true" view="normal" topLeftCell="A9" colorId="64" zoomScale="65" zoomScaleNormal="65" zoomScalePageLayoutView="100" workbookViewId="0">
      <pane xSplit="2" ySplit="2" topLeftCell="K35" activePane="bottomRight" state="frozen"/>
      <selection pane="topLeft" activeCell="A9" activeCellId="0" sqref="A9"/>
      <selection pane="topRight" activeCell="K9" activeCellId="0" sqref="K9"/>
      <selection pane="bottomLeft" activeCell="A35" activeCellId="0" sqref="A35"/>
      <selection pane="bottomRight" activeCell="P38" activeCellId="0" sqref="P38"/>
    </sheetView>
  </sheetViews>
  <sheetFormatPr defaultRowHeight="15" zeroHeight="false" outlineLevelRow="0" outlineLevelCol="0"/>
  <cols>
    <col collapsed="false" customWidth="true" hidden="false" outlineLevel="0" max="1" min="1" style="0" width="30.86"/>
    <col collapsed="false" customWidth="true" hidden="false" outlineLevel="0" max="2" min="2" style="0" width="33.29"/>
    <col collapsed="false" customWidth="true" hidden="false" outlineLevel="0" max="3" min="3" style="0" width="16.29"/>
    <col collapsed="false" customWidth="true" hidden="false" outlineLevel="0" max="4" min="4" style="0" width="17"/>
    <col collapsed="false" customWidth="true" hidden="false" outlineLevel="0" max="5" min="5" style="0" width="22.43"/>
    <col collapsed="false" customWidth="true" hidden="false" outlineLevel="0" max="6" min="6" style="0" width="24"/>
    <col collapsed="false" customWidth="true" hidden="false" outlineLevel="0" max="7" min="7" style="0" width="22.01"/>
    <col collapsed="false" customWidth="true" hidden="false" outlineLevel="0" max="8" min="8" style="0" width="24.29"/>
    <col collapsed="false" customWidth="true" hidden="false" outlineLevel="0" max="14" min="9" style="0" width="23.28"/>
    <col collapsed="false" customWidth="true" hidden="false" outlineLevel="0" max="15" min="15" style="0" width="33.14"/>
    <col collapsed="false" customWidth="true" hidden="false" outlineLevel="0" max="16" min="16" style="0" width="25.14"/>
    <col collapsed="false" customWidth="true" hidden="false" outlineLevel="0" max="17" min="17" style="0" width="35"/>
    <col collapsed="false" customWidth="true" hidden="false" outlineLevel="0" max="19" min="18" style="0" width="23.28"/>
    <col collapsed="false" customWidth="true" hidden="false" outlineLevel="0" max="21" min="20" style="0" width="25.29"/>
    <col collapsed="false" customWidth="true" hidden="false" outlineLevel="0" max="26" min="22" style="0" width="16.29"/>
    <col collapsed="false" customWidth="true" hidden="false" outlineLevel="0" max="27" min="27" style="0" width="19.85"/>
    <col collapsed="false" customWidth="true" hidden="false" outlineLevel="0" max="31" min="28" style="0" width="7.86"/>
    <col collapsed="false" customWidth="true" hidden="true" outlineLevel="0" max="32" min="32" style="0" width="11.57"/>
    <col collapsed="false" customWidth="true" hidden="false" outlineLevel="0" max="1025" min="33" style="0" width="12.71"/>
  </cols>
  <sheetData>
    <row r="1" customFormat="false" ht="15.75" hidden="false" customHeight="true" outlineLevel="0" collapsed="false">
      <c r="A1" s="151" t="s">
        <v>4</v>
      </c>
      <c r="B1" s="152"/>
      <c r="C1" s="152"/>
      <c r="D1" s="152"/>
      <c r="E1" s="152"/>
      <c r="F1" s="152"/>
      <c r="G1" s="152"/>
      <c r="H1" s="152"/>
      <c r="I1" s="153"/>
      <c r="J1" s="153"/>
      <c r="K1" s="153"/>
      <c r="L1" s="153"/>
      <c r="M1" s="153"/>
      <c r="N1" s="153"/>
      <c r="O1" s="152"/>
      <c r="P1" s="152"/>
      <c r="Q1" s="152"/>
      <c r="R1" s="152"/>
      <c r="S1" s="152"/>
      <c r="T1" s="152"/>
      <c r="U1" s="152"/>
      <c r="V1" s="152"/>
      <c r="W1" s="152"/>
      <c r="X1" s="152"/>
      <c r="Y1" s="152"/>
      <c r="Z1" s="152"/>
      <c r="AA1" s="152"/>
      <c r="AB1" s="152"/>
      <c r="AC1" s="152"/>
      <c r="AD1" s="152"/>
      <c r="AE1" s="152"/>
      <c r="AF1" s="152"/>
    </row>
    <row r="2" customFormat="false" ht="3.75" hidden="false" customHeight="true" outlineLevel="0" collapsed="false">
      <c r="A2" s="154"/>
      <c r="B2" s="154"/>
      <c r="C2" s="154"/>
      <c r="D2" s="154"/>
      <c r="E2" s="154"/>
      <c r="F2" s="154"/>
      <c r="G2" s="154"/>
      <c r="H2" s="154"/>
      <c r="I2" s="155"/>
      <c r="J2" s="155"/>
      <c r="K2" s="155"/>
      <c r="L2" s="155"/>
      <c r="M2" s="155"/>
      <c r="N2" s="155"/>
      <c r="O2" s="154"/>
      <c r="P2" s="154"/>
      <c r="Q2" s="154"/>
      <c r="R2" s="154"/>
      <c r="S2" s="154"/>
      <c r="T2" s="154"/>
      <c r="U2" s="154"/>
      <c r="V2" s="154"/>
      <c r="W2" s="154"/>
      <c r="X2" s="154"/>
      <c r="Y2" s="154"/>
      <c r="Z2" s="154"/>
      <c r="AA2" s="154"/>
      <c r="AB2" s="154"/>
      <c r="AC2" s="154"/>
      <c r="AD2" s="154"/>
      <c r="AE2" s="154"/>
      <c r="AF2" s="154"/>
    </row>
    <row r="3" customFormat="false" ht="15.75" hidden="false" customHeight="true" outlineLevel="0" collapsed="false">
      <c r="A3" s="156" t="s">
        <v>374</v>
      </c>
      <c r="B3" s="156"/>
      <c r="C3" s="156"/>
      <c r="D3" s="156"/>
      <c r="E3" s="156"/>
      <c r="F3" s="156"/>
      <c r="G3" s="156"/>
      <c r="H3" s="156"/>
      <c r="I3" s="156"/>
      <c r="J3" s="156"/>
      <c r="K3" s="156"/>
      <c r="L3" s="156"/>
      <c r="M3" s="156"/>
      <c r="N3" s="157"/>
      <c r="O3" s="156"/>
      <c r="P3" s="156"/>
      <c r="Q3" s="156"/>
      <c r="R3" s="157"/>
      <c r="S3" s="157"/>
      <c r="T3" s="157"/>
      <c r="U3" s="157"/>
      <c r="V3" s="157"/>
      <c r="W3" s="157"/>
      <c r="X3" s="157"/>
      <c r="Y3" s="157"/>
      <c r="Z3" s="157"/>
      <c r="AA3" s="157"/>
      <c r="AB3" s="157"/>
      <c r="AC3" s="157"/>
      <c r="AD3" s="157"/>
      <c r="AE3" s="157"/>
      <c r="AF3" s="157"/>
    </row>
    <row r="4" customFormat="false" ht="15.75" hidden="false" customHeight="true" outlineLevel="0" collapsed="false">
      <c r="A4" s="158"/>
      <c r="B4" s="158"/>
      <c r="C4" s="158"/>
      <c r="D4" s="158"/>
      <c r="E4" s="158"/>
      <c r="F4" s="158"/>
      <c r="G4" s="158"/>
      <c r="H4" s="158"/>
      <c r="I4" s="159"/>
      <c r="J4" s="159"/>
      <c r="K4" s="159"/>
      <c r="L4" s="159"/>
      <c r="M4" s="159"/>
      <c r="N4" s="159"/>
      <c r="O4" s="158"/>
      <c r="P4" s="158"/>
      <c r="Q4" s="158"/>
      <c r="R4" s="158"/>
      <c r="S4" s="158"/>
      <c r="T4" s="158"/>
      <c r="U4" s="158"/>
      <c r="V4" s="158"/>
      <c r="W4" s="158"/>
      <c r="X4" s="158"/>
      <c r="Y4" s="158"/>
      <c r="Z4" s="158"/>
      <c r="AA4" s="158"/>
      <c r="AB4" s="158"/>
      <c r="AC4" s="158"/>
      <c r="AD4" s="158"/>
      <c r="AE4" s="158"/>
      <c r="AF4" s="158"/>
    </row>
    <row r="5" customFormat="false" ht="25.5" hidden="false" customHeight="true" outlineLevel="0" collapsed="false">
      <c r="A5" s="160" t="s">
        <v>6</v>
      </c>
      <c r="B5" s="160"/>
      <c r="C5" s="161"/>
      <c r="D5" s="162"/>
      <c r="E5" s="162"/>
      <c r="F5" s="162"/>
      <c r="G5" s="162"/>
      <c r="H5" s="162"/>
      <c r="I5" s="162"/>
      <c r="J5" s="162"/>
      <c r="K5" s="162"/>
      <c r="L5" s="162"/>
      <c r="M5" s="163"/>
      <c r="N5" s="164"/>
      <c r="O5" s="164"/>
      <c r="P5" s="164"/>
      <c r="Q5" s="164"/>
      <c r="R5" s="164"/>
      <c r="S5" s="164"/>
      <c r="T5" s="164"/>
      <c r="U5" s="164"/>
      <c r="V5" s="164"/>
      <c r="W5" s="164"/>
      <c r="X5" s="164"/>
      <c r="Y5" s="164"/>
      <c r="Z5" s="164"/>
      <c r="AA5" s="164"/>
      <c r="AB5" s="164"/>
      <c r="AC5" s="164"/>
      <c r="AD5" s="164"/>
      <c r="AE5" s="164"/>
      <c r="AF5" s="164"/>
    </row>
    <row r="6" customFormat="false" ht="15.75" hidden="false" customHeight="true" outlineLevel="0" collapsed="false">
      <c r="A6" s="158"/>
      <c r="B6" s="158"/>
      <c r="C6" s="158"/>
      <c r="D6" s="158"/>
      <c r="E6" s="158"/>
      <c r="F6" s="158"/>
      <c r="G6" s="158"/>
      <c r="H6" s="158"/>
      <c r="I6" s="159"/>
      <c r="J6" s="159"/>
      <c r="K6" s="159"/>
      <c r="L6" s="159"/>
      <c r="M6" s="159"/>
      <c r="N6" s="159"/>
      <c r="O6" s="158"/>
      <c r="P6" s="158"/>
      <c r="Q6" s="158"/>
      <c r="R6" s="158"/>
      <c r="S6" s="158"/>
      <c r="T6" s="158"/>
      <c r="U6" s="158"/>
      <c r="V6" s="158"/>
      <c r="W6" s="158"/>
      <c r="X6" s="158"/>
      <c r="Y6" s="158"/>
      <c r="Z6" s="158"/>
      <c r="AA6" s="158"/>
      <c r="AB6" s="158"/>
      <c r="AC6" s="158"/>
      <c r="AD6" s="158"/>
      <c r="AE6" s="158"/>
      <c r="AF6" s="158"/>
    </row>
    <row r="7" customFormat="false" ht="15.75" hidden="false" customHeight="true" outlineLevel="0" collapsed="false">
      <c r="A7" s="160" t="s">
        <v>8</v>
      </c>
      <c r="B7" s="160"/>
      <c r="C7" s="161"/>
      <c r="D7" s="165" t="s">
        <v>375</v>
      </c>
      <c r="E7" s="165"/>
      <c r="F7" s="165"/>
      <c r="G7" s="166"/>
      <c r="H7" s="159"/>
      <c r="I7" s="159"/>
      <c r="J7" s="159"/>
      <c r="K7" s="159"/>
      <c r="L7" s="159"/>
      <c r="M7" s="159"/>
      <c r="N7" s="159"/>
      <c r="O7" s="158"/>
      <c r="P7" s="158"/>
      <c r="Q7" s="158"/>
      <c r="R7" s="158"/>
      <c r="S7" s="158"/>
      <c r="T7" s="158"/>
      <c r="U7" s="158"/>
      <c r="V7" s="158"/>
      <c r="W7" s="158"/>
      <c r="X7" s="158"/>
      <c r="Y7" s="158"/>
      <c r="Z7" s="158"/>
      <c r="AA7" s="158"/>
      <c r="AB7" s="158"/>
      <c r="AC7" s="158"/>
      <c r="AD7" s="158"/>
      <c r="AE7" s="158"/>
      <c r="AF7" s="158" t="s">
        <v>376</v>
      </c>
    </row>
    <row r="8" customFormat="false" ht="15.75" hidden="false" customHeight="true" outlineLevel="0" collapsed="false">
      <c r="A8" s="158"/>
      <c r="B8" s="158"/>
      <c r="C8" s="158"/>
      <c r="D8" s="158"/>
      <c r="E8" s="158"/>
      <c r="F8" s="158"/>
      <c r="G8" s="158"/>
      <c r="H8" s="158"/>
      <c r="I8" s="159"/>
      <c r="J8" s="159"/>
      <c r="K8" s="159"/>
      <c r="L8" s="159"/>
      <c r="M8" s="159"/>
      <c r="N8" s="159"/>
      <c r="O8" s="158"/>
      <c r="P8" s="158"/>
      <c r="Q8" s="158"/>
      <c r="R8" s="158"/>
      <c r="S8" s="158"/>
      <c r="T8" s="158"/>
      <c r="U8" s="158"/>
      <c r="V8" s="158"/>
      <c r="W8" s="158"/>
      <c r="X8" s="158"/>
      <c r="Y8" s="158"/>
      <c r="Z8" s="158"/>
      <c r="AA8" s="158"/>
      <c r="AB8" s="158"/>
      <c r="AC8" s="158"/>
      <c r="AD8" s="158"/>
      <c r="AE8" s="158"/>
      <c r="AF8" s="167" t="s">
        <v>10</v>
      </c>
    </row>
    <row r="9" customFormat="false" ht="16.5" hidden="false" customHeight="true" outlineLevel="0" collapsed="false">
      <c r="A9" s="168" t="s">
        <v>11</v>
      </c>
      <c r="B9" s="169"/>
      <c r="C9" s="169"/>
      <c r="D9" s="169"/>
      <c r="E9" s="169"/>
      <c r="F9" s="169"/>
      <c r="G9" s="169"/>
      <c r="H9" s="170"/>
      <c r="I9" s="171" t="s">
        <v>377</v>
      </c>
      <c r="J9" s="171"/>
      <c r="K9" s="171"/>
      <c r="L9" s="171"/>
      <c r="M9" s="171"/>
      <c r="N9" s="171"/>
      <c r="O9" s="171"/>
      <c r="P9" s="171"/>
      <c r="Q9" s="171"/>
      <c r="R9" s="171"/>
      <c r="S9" s="172"/>
      <c r="T9" s="173" t="s">
        <v>13</v>
      </c>
      <c r="U9" s="173"/>
      <c r="V9" s="173"/>
      <c r="W9" s="173"/>
      <c r="X9" s="173"/>
      <c r="Y9" s="173"/>
      <c r="Z9" s="173"/>
      <c r="AA9" s="173"/>
      <c r="AB9" s="158"/>
      <c r="AC9" s="158"/>
      <c r="AD9" s="158"/>
      <c r="AE9" s="158"/>
      <c r="AF9" s="158"/>
    </row>
    <row r="10" customFormat="false" ht="49.5" hidden="false" customHeight="true" outlineLevel="0" collapsed="false">
      <c r="A10" s="174" t="s">
        <v>14</v>
      </c>
      <c r="B10" s="174" t="s">
        <v>378</v>
      </c>
      <c r="C10" s="174" t="s">
        <v>16</v>
      </c>
      <c r="D10" s="174" t="s">
        <v>379</v>
      </c>
      <c r="E10" s="174" t="s">
        <v>18</v>
      </c>
      <c r="F10" s="174" t="s">
        <v>19</v>
      </c>
      <c r="G10" s="174" t="s">
        <v>20</v>
      </c>
      <c r="H10" s="174" t="s">
        <v>21</v>
      </c>
      <c r="I10" s="175" t="s">
        <v>22</v>
      </c>
      <c r="J10" s="176" t="s">
        <v>23</v>
      </c>
      <c r="K10" s="177" t="s">
        <v>24</v>
      </c>
      <c r="L10" s="178" t="s">
        <v>380</v>
      </c>
      <c r="M10" s="179" t="s">
        <v>26</v>
      </c>
      <c r="N10" s="180" t="s">
        <v>27</v>
      </c>
      <c r="O10" s="181" t="s">
        <v>28</v>
      </c>
      <c r="P10" s="181" t="s">
        <v>29</v>
      </c>
      <c r="Q10" s="181" t="s">
        <v>30</v>
      </c>
      <c r="R10" s="181" t="s">
        <v>31</v>
      </c>
      <c r="S10" s="181" t="s">
        <v>381</v>
      </c>
      <c r="T10" s="182" t="s">
        <v>33</v>
      </c>
      <c r="U10" s="183" t="s">
        <v>34</v>
      </c>
      <c r="V10" s="183" t="s">
        <v>35</v>
      </c>
      <c r="W10" s="183" t="s">
        <v>36</v>
      </c>
      <c r="X10" s="183" t="s">
        <v>37</v>
      </c>
      <c r="Y10" s="183" t="s">
        <v>38</v>
      </c>
      <c r="Z10" s="183" t="s">
        <v>39</v>
      </c>
      <c r="AA10" s="183" t="s">
        <v>40</v>
      </c>
      <c r="AB10" s="158"/>
      <c r="AC10" s="158"/>
      <c r="AD10" s="158"/>
      <c r="AE10" s="158"/>
      <c r="AF10" s="158"/>
    </row>
    <row r="11" customFormat="false" ht="101.25" hidden="false" customHeight="true" outlineLevel="0" collapsed="false">
      <c r="A11" s="184" t="s">
        <v>41</v>
      </c>
      <c r="B11" s="185" t="s">
        <v>382</v>
      </c>
      <c r="C11" s="186" t="s">
        <v>48</v>
      </c>
      <c r="D11" s="187" t="n">
        <v>42005</v>
      </c>
      <c r="E11" s="187" t="n">
        <v>43101</v>
      </c>
      <c r="F11" s="186" t="s">
        <v>383</v>
      </c>
      <c r="G11" s="186" t="s">
        <v>384</v>
      </c>
      <c r="H11" s="188" t="n">
        <v>5000</v>
      </c>
      <c r="I11" s="189"/>
      <c r="J11" s="189"/>
      <c r="K11" s="189"/>
      <c r="L11" s="189" t="s">
        <v>385</v>
      </c>
      <c r="M11" s="189"/>
      <c r="N11" s="190"/>
      <c r="O11" s="191" t="s">
        <v>386</v>
      </c>
      <c r="P11" s="191"/>
      <c r="Q11" s="191"/>
      <c r="R11" s="191" t="s">
        <v>387</v>
      </c>
      <c r="S11" s="191"/>
      <c r="T11" s="192"/>
      <c r="U11" s="193" t="s">
        <v>388</v>
      </c>
      <c r="V11" s="194"/>
      <c r="W11" s="194"/>
      <c r="X11" s="192"/>
      <c r="Y11" s="195"/>
      <c r="Z11" s="196"/>
      <c r="AA11" s="192" t="s">
        <v>389</v>
      </c>
      <c r="AB11" s="158"/>
      <c r="AC11" s="158"/>
      <c r="AD11" s="158"/>
      <c r="AE11" s="158"/>
      <c r="AF11" s="158"/>
    </row>
    <row r="12" customFormat="false" ht="96" hidden="false" customHeight="true" outlineLevel="0" collapsed="false">
      <c r="A12" s="197"/>
      <c r="B12" s="185" t="s">
        <v>50</v>
      </c>
      <c r="C12" s="186" t="s">
        <v>51</v>
      </c>
      <c r="D12" s="187" t="n">
        <v>42064</v>
      </c>
      <c r="E12" s="187" t="n">
        <v>42795</v>
      </c>
      <c r="F12" s="186" t="s">
        <v>390</v>
      </c>
      <c r="G12" s="186" t="s">
        <v>391</v>
      </c>
      <c r="H12" s="188" t="n">
        <v>5000</v>
      </c>
      <c r="I12" s="189"/>
      <c r="J12" s="189"/>
      <c r="K12" s="189"/>
      <c r="L12" s="189"/>
      <c r="M12" s="189" t="s">
        <v>385</v>
      </c>
      <c r="N12" s="190"/>
      <c r="O12" s="191" t="s">
        <v>392</v>
      </c>
      <c r="P12" s="191"/>
      <c r="Q12" s="191"/>
      <c r="R12" s="191" t="s">
        <v>387</v>
      </c>
      <c r="S12" s="191"/>
      <c r="T12" s="192"/>
      <c r="U12" s="192"/>
      <c r="V12" s="192"/>
      <c r="W12" s="192"/>
      <c r="X12" s="192"/>
      <c r="Y12" s="195"/>
      <c r="Z12" s="196"/>
      <c r="AA12" s="192"/>
      <c r="AB12" s="158"/>
      <c r="AC12" s="158"/>
      <c r="AD12" s="158"/>
      <c r="AE12" s="158"/>
      <c r="AF12" s="158"/>
    </row>
    <row r="13" customFormat="false" ht="99" hidden="false" customHeight="true" outlineLevel="0" collapsed="false">
      <c r="A13" s="197"/>
      <c r="B13" s="185" t="s">
        <v>54</v>
      </c>
      <c r="C13" s="186" t="s">
        <v>55</v>
      </c>
      <c r="D13" s="187" t="n">
        <v>42186</v>
      </c>
      <c r="E13" s="187" t="n">
        <v>43070</v>
      </c>
      <c r="F13" s="186" t="s">
        <v>390</v>
      </c>
      <c r="G13" s="186" t="s">
        <v>393</v>
      </c>
      <c r="H13" s="188" t="n">
        <v>20000</v>
      </c>
      <c r="I13" s="189"/>
      <c r="J13" s="189"/>
      <c r="K13" s="189"/>
      <c r="L13" s="189"/>
      <c r="M13" s="189" t="s">
        <v>385</v>
      </c>
      <c r="N13" s="190"/>
      <c r="O13" s="191" t="s">
        <v>394</v>
      </c>
      <c r="P13" s="191"/>
      <c r="Q13" s="191"/>
      <c r="R13" s="191" t="s">
        <v>44</v>
      </c>
      <c r="S13" s="191"/>
      <c r="T13" s="192"/>
      <c r="U13" s="192"/>
      <c r="V13" s="194"/>
      <c r="W13" s="194"/>
      <c r="X13" s="192"/>
      <c r="Y13" s="192"/>
      <c r="Z13" s="196"/>
      <c r="AA13" s="192"/>
      <c r="AB13" s="158"/>
      <c r="AC13" s="158"/>
      <c r="AD13" s="158"/>
      <c r="AE13" s="158"/>
      <c r="AF13" s="158"/>
    </row>
    <row r="14" customFormat="false" ht="101.25" hidden="false" customHeight="true" outlineLevel="0" collapsed="false">
      <c r="A14" s="197"/>
      <c r="B14" s="185" t="s">
        <v>60</v>
      </c>
      <c r="C14" s="186" t="s">
        <v>55</v>
      </c>
      <c r="D14" s="187" t="n">
        <v>41974</v>
      </c>
      <c r="E14" s="187" t="n">
        <v>43435</v>
      </c>
      <c r="F14" s="186" t="s">
        <v>395</v>
      </c>
      <c r="G14" s="186" t="s">
        <v>396</v>
      </c>
      <c r="H14" s="188" t="n">
        <v>50000</v>
      </c>
      <c r="I14" s="189"/>
      <c r="J14" s="189"/>
      <c r="K14" s="189"/>
      <c r="L14" s="189" t="s">
        <v>385</v>
      </c>
      <c r="M14" s="189"/>
      <c r="N14" s="190"/>
      <c r="O14" s="198" t="s">
        <v>397</v>
      </c>
      <c r="P14" s="191"/>
      <c r="Q14" s="191"/>
      <c r="R14" s="191"/>
      <c r="S14" s="191"/>
      <c r="T14" s="199" t="s">
        <v>398</v>
      </c>
      <c r="U14" s="192"/>
      <c r="V14" s="192"/>
      <c r="W14" s="192"/>
      <c r="X14" s="192"/>
      <c r="Y14" s="195"/>
      <c r="Z14" s="196"/>
      <c r="AA14" s="192" t="s">
        <v>399</v>
      </c>
      <c r="AB14" s="158"/>
      <c r="AC14" s="158"/>
      <c r="AD14" s="158"/>
      <c r="AE14" s="158"/>
      <c r="AF14" s="158"/>
    </row>
    <row r="15" customFormat="false" ht="77.25" hidden="false" customHeight="true" outlineLevel="0" collapsed="false">
      <c r="A15" s="197"/>
      <c r="B15" s="185" t="s">
        <v>71</v>
      </c>
      <c r="C15" s="186" t="s">
        <v>72</v>
      </c>
      <c r="D15" s="187" t="n">
        <v>42064</v>
      </c>
      <c r="E15" s="187" t="n">
        <v>42583</v>
      </c>
      <c r="F15" s="186" t="s">
        <v>395</v>
      </c>
      <c r="G15" s="186" t="s">
        <v>400</v>
      </c>
      <c r="H15" s="188" t="n">
        <v>0</v>
      </c>
      <c r="I15" s="189"/>
      <c r="J15" s="189"/>
      <c r="K15" s="189"/>
      <c r="L15" s="189" t="s">
        <v>385</v>
      </c>
      <c r="M15" s="189"/>
      <c r="N15" s="190"/>
      <c r="O15" s="198" t="s">
        <v>401</v>
      </c>
      <c r="P15" s="191"/>
      <c r="Q15" s="191" t="s">
        <v>402</v>
      </c>
      <c r="R15" s="191" t="s">
        <v>395</v>
      </c>
      <c r="S15" s="191"/>
      <c r="T15" s="192"/>
      <c r="U15" s="192"/>
      <c r="V15" s="192"/>
      <c r="W15" s="200" t="n">
        <v>43313</v>
      </c>
      <c r="X15" s="192" t="s">
        <v>403</v>
      </c>
      <c r="Y15" s="192"/>
      <c r="Z15" s="196"/>
      <c r="AA15" s="192" t="s">
        <v>404</v>
      </c>
      <c r="AB15" s="158"/>
      <c r="AC15" s="158"/>
      <c r="AD15" s="158"/>
      <c r="AE15" s="158"/>
      <c r="AF15" s="158"/>
    </row>
    <row r="16" customFormat="false" ht="77.25" hidden="false" customHeight="true" outlineLevel="0" collapsed="false">
      <c r="A16" s="201" t="s">
        <v>81</v>
      </c>
      <c r="B16" s="185" t="s">
        <v>82</v>
      </c>
      <c r="C16" s="186" t="s">
        <v>83</v>
      </c>
      <c r="D16" s="187" t="n">
        <v>42064</v>
      </c>
      <c r="E16" s="187" t="n">
        <v>43800</v>
      </c>
      <c r="F16" s="186" t="s">
        <v>405</v>
      </c>
      <c r="G16" s="186" t="s">
        <v>406</v>
      </c>
      <c r="H16" s="188" t="n">
        <v>200000</v>
      </c>
      <c r="I16" s="189"/>
      <c r="J16" s="189" t="s">
        <v>385</v>
      </c>
      <c r="K16" s="189"/>
      <c r="L16" s="189"/>
      <c r="M16" s="189"/>
      <c r="N16" s="190"/>
      <c r="O16" s="191" t="s">
        <v>407</v>
      </c>
      <c r="P16" s="191"/>
      <c r="Q16" s="191"/>
      <c r="R16" s="191"/>
      <c r="S16" s="191"/>
      <c r="T16" s="199"/>
      <c r="U16" s="193" t="s">
        <v>408</v>
      </c>
      <c r="V16" s="192"/>
      <c r="W16" s="192"/>
      <c r="X16" s="192" t="s">
        <v>409</v>
      </c>
      <c r="Y16" s="192"/>
      <c r="Z16" s="193" t="s">
        <v>410</v>
      </c>
      <c r="AA16" s="202" t="s">
        <v>411</v>
      </c>
      <c r="AB16" s="158"/>
      <c r="AC16" s="158"/>
      <c r="AD16" s="158"/>
      <c r="AE16" s="158"/>
      <c r="AF16" s="158"/>
    </row>
    <row r="17" customFormat="false" ht="90.75" hidden="false" customHeight="true" outlineLevel="0" collapsed="false">
      <c r="A17" s="197"/>
      <c r="B17" s="203" t="s">
        <v>412</v>
      </c>
      <c r="C17" s="186" t="s">
        <v>92</v>
      </c>
      <c r="D17" s="187" t="n">
        <v>42064</v>
      </c>
      <c r="E17" s="187" t="n">
        <v>43800</v>
      </c>
      <c r="F17" s="186" t="s">
        <v>100</v>
      </c>
      <c r="G17" s="186" t="s">
        <v>413</v>
      </c>
      <c r="H17" s="188" t="n">
        <v>10000</v>
      </c>
      <c r="I17" s="189"/>
      <c r="J17" s="189"/>
      <c r="K17" s="189"/>
      <c r="L17" s="189" t="s">
        <v>385</v>
      </c>
      <c r="M17" s="189"/>
      <c r="N17" s="190"/>
      <c r="O17" s="198" t="s">
        <v>414</v>
      </c>
      <c r="P17" s="191"/>
      <c r="Q17" s="191"/>
      <c r="R17" s="191"/>
      <c r="S17" s="191"/>
      <c r="T17" s="192"/>
      <c r="U17" s="193" t="s">
        <v>415</v>
      </c>
      <c r="V17" s="192"/>
      <c r="W17" s="192"/>
      <c r="X17" s="192"/>
      <c r="Y17" s="195"/>
      <c r="Z17" s="193" t="s">
        <v>416</v>
      </c>
      <c r="AA17" s="192" t="s">
        <v>417</v>
      </c>
      <c r="AB17" s="158"/>
      <c r="AC17" s="158"/>
      <c r="AD17" s="158"/>
      <c r="AE17" s="158"/>
      <c r="AF17" s="158"/>
    </row>
    <row r="18" customFormat="false" ht="78.75" hidden="false" customHeight="true" outlineLevel="0" collapsed="false">
      <c r="A18" s="197"/>
      <c r="B18" s="203" t="s">
        <v>418</v>
      </c>
      <c r="C18" s="186" t="s">
        <v>103</v>
      </c>
      <c r="D18" s="187" t="n">
        <v>42064</v>
      </c>
      <c r="E18" s="187" t="n">
        <v>43800</v>
      </c>
      <c r="F18" s="186" t="s">
        <v>107</v>
      </c>
      <c r="G18" s="186" t="s">
        <v>419</v>
      </c>
      <c r="H18" s="188" t="n">
        <v>20000</v>
      </c>
      <c r="I18" s="189"/>
      <c r="J18" s="189"/>
      <c r="K18" s="189"/>
      <c r="L18" s="189" t="s">
        <v>385</v>
      </c>
      <c r="M18" s="189"/>
      <c r="N18" s="190"/>
      <c r="O18" s="191" t="s">
        <v>420</v>
      </c>
      <c r="P18" s="191"/>
      <c r="Q18" s="191"/>
      <c r="R18" s="191" t="s">
        <v>93</v>
      </c>
      <c r="S18" s="191" t="s">
        <v>421</v>
      </c>
      <c r="T18" s="204" t="s">
        <v>422</v>
      </c>
      <c r="U18" s="192"/>
      <c r="V18" s="192"/>
      <c r="W18" s="192"/>
      <c r="X18" s="192" t="s">
        <v>423</v>
      </c>
      <c r="Y18" s="192"/>
      <c r="Z18" s="193" t="s">
        <v>424</v>
      </c>
      <c r="AA18" s="192"/>
      <c r="AB18" s="158"/>
      <c r="AC18" s="158"/>
      <c r="AD18" s="158"/>
      <c r="AE18" s="158"/>
      <c r="AF18" s="158"/>
    </row>
    <row r="19" customFormat="false" ht="75" hidden="false" customHeight="true" outlineLevel="0" collapsed="false">
      <c r="A19" s="197"/>
      <c r="B19" s="185" t="s">
        <v>110</v>
      </c>
      <c r="C19" s="186" t="s">
        <v>111</v>
      </c>
      <c r="D19" s="187" t="n">
        <v>42064</v>
      </c>
      <c r="E19" s="187" t="n">
        <v>43800</v>
      </c>
      <c r="F19" s="186" t="s">
        <v>425</v>
      </c>
      <c r="G19" s="205" t="s">
        <v>121</v>
      </c>
      <c r="H19" s="188" t="n">
        <v>0</v>
      </c>
      <c r="I19" s="189"/>
      <c r="J19" s="189"/>
      <c r="K19" s="189" t="s">
        <v>385</v>
      </c>
      <c r="L19" s="189"/>
      <c r="M19" s="189"/>
      <c r="N19" s="190"/>
      <c r="O19" s="198" t="s">
        <v>426</v>
      </c>
      <c r="P19" s="206" t="s">
        <v>427</v>
      </c>
      <c r="Q19" s="191" t="s">
        <v>428</v>
      </c>
      <c r="R19" s="191" t="s">
        <v>112</v>
      </c>
      <c r="S19" s="191" t="s">
        <v>429</v>
      </c>
      <c r="T19" s="192"/>
      <c r="U19" s="193" t="s">
        <v>430</v>
      </c>
      <c r="V19" s="207"/>
      <c r="W19" s="192"/>
      <c r="X19" s="202"/>
      <c r="Y19" s="192"/>
      <c r="Z19" s="193" t="s">
        <v>431</v>
      </c>
      <c r="AA19" s="192" t="s">
        <v>432</v>
      </c>
      <c r="AB19" s="158"/>
      <c r="AC19" s="158"/>
      <c r="AD19" s="158"/>
      <c r="AE19" s="158"/>
      <c r="AF19" s="158"/>
    </row>
    <row r="20" customFormat="false" ht="72.75" hidden="false" customHeight="true" outlineLevel="0" collapsed="false">
      <c r="A20" s="201" t="s">
        <v>122</v>
      </c>
      <c r="B20" s="185" t="s">
        <v>123</v>
      </c>
      <c r="C20" s="186" t="s">
        <v>127</v>
      </c>
      <c r="D20" s="187" t="n">
        <v>42064</v>
      </c>
      <c r="E20" s="187" t="n">
        <v>43800</v>
      </c>
      <c r="F20" s="186" t="s">
        <v>125</v>
      </c>
      <c r="G20" s="186" t="s">
        <v>433</v>
      </c>
      <c r="H20" s="188" t="n">
        <v>10000</v>
      </c>
      <c r="I20" s="189"/>
      <c r="J20" s="189"/>
      <c r="K20" s="189" t="s">
        <v>385</v>
      </c>
      <c r="L20" s="189"/>
      <c r="M20" s="189"/>
      <c r="N20" s="190"/>
      <c r="O20" s="206" t="s">
        <v>434</v>
      </c>
      <c r="P20" s="191" t="s">
        <v>435</v>
      </c>
      <c r="Q20" s="206" t="s">
        <v>436</v>
      </c>
      <c r="R20" s="191" t="s">
        <v>437</v>
      </c>
      <c r="S20" s="191"/>
      <c r="T20" s="192"/>
      <c r="U20" s="192"/>
      <c r="V20" s="192"/>
      <c r="W20" s="192"/>
      <c r="X20" s="192" t="s">
        <v>383</v>
      </c>
      <c r="Y20" s="192"/>
      <c r="Z20" s="196"/>
      <c r="AA20" s="192" t="s">
        <v>438</v>
      </c>
      <c r="AB20" s="158"/>
      <c r="AC20" s="158"/>
      <c r="AD20" s="158"/>
      <c r="AE20" s="158"/>
      <c r="AF20" s="158"/>
    </row>
    <row r="21" customFormat="false" ht="69" hidden="false" customHeight="true" outlineLevel="0" collapsed="false">
      <c r="A21" s="197"/>
      <c r="B21" s="185" t="s">
        <v>130</v>
      </c>
      <c r="C21" s="186" t="s">
        <v>138</v>
      </c>
      <c r="D21" s="187" t="n">
        <v>42064</v>
      </c>
      <c r="E21" s="187" t="n">
        <v>43800</v>
      </c>
      <c r="F21" s="186" t="s">
        <v>132</v>
      </c>
      <c r="G21" s="186" t="s">
        <v>439</v>
      </c>
      <c r="H21" s="188" t="n">
        <v>3000000</v>
      </c>
      <c r="I21" s="189"/>
      <c r="J21" s="189"/>
      <c r="K21" s="189" t="s">
        <v>385</v>
      </c>
      <c r="L21" s="189"/>
      <c r="M21" s="189"/>
      <c r="N21" s="190"/>
      <c r="O21" s="191" t="s">
        <v>440</v>
      </c>
      <c r="P21" s="191"/>
      <c r="Q21" s="191"/>
      <c r="R21" s="191"/>
      <c r="S21" s="191"/>
      <c r="T21" s="199" t="s">
        <v>441</v>
      </c>
      <c r="U21" s="193" t="s">
        <v>442</v>
      </c>
      <c r="V21" s="192"/>
      <c r="W21" s="192"/>
      <c r="X21" s="192"/>
      <c r="Y21" s="192"/>
      <c r="Z21" s="196"/>
      <c r="AA21" s="192"/>
      <c r="AB21" s="158"/>
      <c r="AC21" s="158"/>
      <c r="AD21" s="158"/>
      <c r="AE21" s="158"/>
      <c r="AF21" s="158"/>
    </row>
    <row r="22" customFormat="false" ht="63" hidden="false" customHeight="true" outlineLevel="0" collapsed="false">
      <c r="A22" s="197"/>
      <c r="B22" s="185" t="s">
        <v>141</v>
      </c>
      <c r="C22" s="186" t="s">
        <v>142</v>
      </c>
      <c r="D22" s="187" t="n">
        <v>42064</v>
      </c>
      <c r="E22" s="187" t="n">
        <v>43800</v>
      </c>
      <c r="F22" s="186" t="s">
        <v>143</v>
      </c>
      <c r="G22" s="186" t="s">
        <v>443</v>
      </c>
      <c r="H22" s="188" t="n">
        <v>2500000</v>
      </c>
      <c r="I22" s="189"/>
      <c r="J22" s="189"/>
      <c r="K22" s="189"/>
      <c r="L22" s="189" t="s">
        <v>385</v>
      </c>
      <c r="M22" s="189"/>
      <c r="N22" s="190"/>
      <c r="O22" s="208" t="s">
        <v>444</v>
      </c>
      <c r="P22" s="191"/>
      <c r="Q22" s="191"/>
      <c r="R22" s="191"/>
      <c r="S22" s="191"/>
      <c r="T22" s="192"/>
      <c r="U22" s="192"/>
      <c r="V22" s="192"/>
      <c r="W22" s="192"/>
      <c r="X22" s="192" t="s">
        <v>445</v>
      </c>
      <c r="Y22" s="192"/>
      <c r="Z22" s="192" t="s">
        <v>446</v>
      </c>
      <c r="AA22" s="192"/>
      <c r="AB22" s="158"/>
      <c r="AC22" s="158"/>
      <c r="AD22" s="158"/>
      <c r="AE22" s="158"/>
      <c r="AF22" s="158"/>
    </row>
    <row r="23" customFormat="false" ht="117.75" hidden="false" customHeight="true" outlineLevel="0" collapsed="false">
      <c r="A23" s="197"/>
      <c r="B23" s="185" t="s">
        <v>447</v>
      </c>
      <c r="C23" s="186" t="s">
        <v>158</v>
      </c>
      <c r="D23" s="187" t="n">
        <v>42064</v>
      </c>
      <c r="E23" s="187" t="n">
        <v>43800</v>
      </c>
      <c r="F23" s="186" t="s">
        <v>448</v>
      </c>
      <c r="G23" s="186" t="s">
        <v>449</v>
      </c>
      <c r="H23" s="188" t="n">
        <v>10000000</v>
      </c>
      <c r="I23" s="189"/>
      <c r="J23" s="189"/>
      <c r="K23" s="189" t="s">
        <v>385</v>
      </c>
      <c r="L23" s="189"/>
      <c r="M23" s="189"/>
      <c r="N23" s="190"/>
      <c r="O23" s="206" t="s">
        <v>450</v>
      </c>
      <c r="P23" s="191" t="s">
        <v>451</v>
      </c>
      <c r="Q23" s="191" t="s">
        <v>452</v>
      </c>
      <c r="R23" s="191" t="s">
        <v>151</v>
      </c>
      <c r="S23" s="191" t="s">
        <v>453</v>
      </c>
      <c r="T23" s="192"/>
      <c r="U23" s="193" t="s">
        <v>454</v>
      </c>
      <c r="V23" s="192"/>
      <c r="W23" s="192"/>
      <c r="X23" s="192"/>
      <c r="Y23" s="192"/>
      <c r="Z23" s="186" t="s">
        <v>455</v>
      </c>
      <c r="AA23" s="192"/>
      <c r="AB23" s="158"/>
      <c r="AC23" s="158"/>
      <c r="AD23" s="158"/>
      <c r="AE23" s="158"/>
      <c r="AF23" s="158"/>
    </row>
    <row r="24" customFormat="false" ht="72.75" hidden="false" customHeight="true" outlineLevel="0" collapsed="false">
      <c r="A24" s="209" t="s">
        <v>456</v>
      </c>
      <c r="B24" s="185" t="s">
        <v>162</v>
      </c>
      <c r="C24" s="186" t="s">
        <v>163</v>
      </c>
      <c r="D24" s="187" t="n">
        <v>41974</v>
      </c>
      <c r="E24" s="186" t="s">
        <v>171</v>
      </c>
      <c r="F24" s="186" t="s">
        <v>457</v>
      </c>
      <c r="G24" s="186" t="s">
        <v>172</v>
      </c>
      <c r="H24" s="188" t="n">
        <v>30000</v>
      </c>
      <c r="I24" s="189"/>
      <c r="J24" s="189"/>
      <c r="K24" s="189"/>
      <c r="L24" s="189"/>
      <c r="M24" s="189" t="s">
        <v>385</v>
      </c>
      <c r="N24" s="190"/>
      <c r="O24" s="191" t="s">
        <v>458</v>
      </c>
      <c r="P24" s="206" t="s">
        <v>459</v>
      </c>
      <c r="Q24" s="191"/>
      <c r="R24" s="191" t="s">
        <v>169</v>
      </c>
      <c r="S24" s="191"/>
      <c r="T24" s="192"/>
      <c r="U24" s="192"/>
      <c r="V24" s="192"/>
      <c r="W24" s="192"/>
      <c r="X24" s="192"/>
      <c r="Y24" s="192" t="s">
        <v>460</v>
      </c>
      <c r="Z24" s="196"/>
      <c r="AA24" s="192" t="s">
        <v>461</v>
      </c>
      <c r="AB24" s="158"/>
      <c r="AC24" s="158"/>
      <c r="AD24" s="158"/>
      <c r="AE24" s="158"/>
      <c r="AF24" s="158"/>
    </row>
    <row r="25" customFormat="false" ht="99.75" hidden="false" customHeight="true" outlineLevel="0" collapsed="false">
      <c r="A25" s="197"/>
      <c r="B25" s="210" t="s">
        <v>173</v>
      </c>
      <c r="C25" s="186" t="s">
        <v>174</v>
      </c>
      <c r="D25" s="187" t="n">
        <v>42005</v>
      </c>
      <c r="E25" s="187" t="n">
        <v>43800</v>
      </c>
      <c r="F25" s="186" t="s">
        <v>462</v>
      </c>
      <c r="G25" s="186" t="s">
        <v>463</v>
      </c>
      <c r="H25" s="188" t="n">
        <v>1000000</v>
      </c>
      <c r="I25" s="189"/>
      <c r="J25" s="189"/>
      <c r="K25" s="189"/>
      <c r="L25" s="189" t="s">
        <v>385</v>
      </c>
      <c r="M25" s="189"/>
      <c r="N25" s="190"/>
      <c r="O25" s="206" t="s">
        <v>464</v>
      </c>
      <c r="P25" s="211" t="s">
        <v>465</v>
      </c>
      <c r="Q25" s="191" t="s">
        <v>466</v>
      </c>
      <c r="R25" s="191" t="s">
        <v>467</v>
      </c>
      <c r="S25" s="191" t="s">
        <v>468</v>
      </c>
      <c r="T25" s="192"/>
      <c r="U25" s="192"/>
      <c r="V25" s="192"/>
      <c r="W25" s="192"/>
      <c r="X25" s="192" t="s">
        <v>469</v>
      </c>
      <c r="Y25" s="192"/>
      <c r="Z25" s="202" t="s">
        <v>470</v>
      </c>
      <c r="AA25" s="212"/>
      <c r="AB25" s="158"/>
      <c r="AC25" s="158"/>
      <c r="AD25" s="158"/>
      <c r="AE25" s="158"/>
      <c r="AF25" s="158"/>
    </row>
    <row r="26" customFormat="false" ht="75" hidden="false" customHeight="true" outlineLevel="0" collapsed="false">
      <c r="A26" s="197"/>
      <c r="B26" s="203" t="s">
        <v>471</v>
      </c>
      <c r="C26" s="186" t="s">
        <v>185</v>
      </c>
      <c r="D26" s="187" t="n">
        <v>42339</v>
      </c>
      <c r="E26" s="187" t="n">
        <v>42552</v>
      </c>
      <c r="F26" s="186" t="s">
        <v>151</v>
      </c>
      <c r="G26" s="186"/>
      <c r="H26" s="188" t="n">
        <v>50000</v>
      </c>
      <c r="I26" s="189"/>
      <c r="J26" s="189"/>
      <c r="K26" s="189"/>
      <c r="L26" s="189" t="s">
        <v>385</v>
      </c>
      <c r="M26" s="189"/>
      <c r="N26" s="190"/>
      <c r="O26" s="191" t="s">
        <v>472</v>
      </c>
      <c r="P26" s="191" t="s">
        <v>473</v>
      </c>
      <c r="Q26" s="191" t="s">
        <v>474</v>
      </c>
      <c r="R26" s="191" t="s">
        <v>151</v>
      </c>
      <c r="S26" s="191"/>
      <c r="T26" s="204" t="s">
        <v>475</v>
      </c>
      <c r="U26" s="192" t="s">
        <v>476</v>
      </c>
      <c r="V26" s="192"/>
      <c r="W26" s="200" t="n">
        <v>43070</v>
      </c>
      <c r="X26" s="192"/>
      <c r="Y26" s="192"/>
      <c r="Z26" s="196"/>
      <c r="AA26" s="192"/>
      <c r="AB26" s="158"/>
      <c r="AC26" s="158"/>
      <c r="AD26" s="158"/>
      <c r="AE26" s="158"/>
      <c r="AF26" s="158"/>
    </row>
    <row r="27" customFormat="false" ht="93.75" hidden="false" customHeight="true" outlineLevel="0" collapsed="false">
      <c r="A27" s="197"/>
      <c r="B27" s="185" t="s">
        <v>194</v>
      </c>
      <c r="C27" s="205" t="s">
        <v>195</v>
      </c>
      <c r="D27" s="187" t="n">
        <v>42795</v>
      </c>
      <c r="E27" s="187" t="n">
        <v>43800</v>
      </c>
      <c r="F27" s="186" t="s">
        <v>192</v>
      </c>
      <c r="G27" s="186" t="s">
        <v>477</v>
      </c>
      <c r="H27" s="188" t="n">
        <v>500000</v>
      </c>
      <c r="I27" s="189" t="s">
        <v>385</v>
      </c>
      <c r="J27" s="189"/>
      <c r="K27" s="189"/>
      <c r="L27" s="189"/>
      <c r="M27" s="189"/>
      <c r="N27" s="190"/>
      <c r="O27" s="206" t="s">
        <v>478</v>
      </c>
      <c r="P27" s="191"/>
      <c r="Q27" s="191"/>
      <c r="R27" s="191"/>
      <c r="S27" s="191"/>
      <c r="T27" s="192"/>
      <c r="U27" s="202"/>
      <c r="V27" s="192"/>
      <c r="W27" s="192"/>
      <c r="X27" s="192" t="s">
        <v>479</v>
      </c>
      <c r="Y27" s="192"/>
      <c r="Z27" s="196"/>
      <c r="AA27" s="192"/>
      <c r="AB27" s="158"/>
      <c r="AC27" s="158"/>
      <c r="AD27" s="158"/>
      <c r="AE27" s="158"/>
      <c r="AF27" s="158"/>
    </row>
    <row r="28" customFormat="false" ht="95.25" hidden="false" customHeight="true" outlineLevel="0" collapsed="false">
      <c r="A28" s="197"/>
      <c r="B28" s="185" t="s">
        <v>197</v>
      </c>
      <c r="C28" s="186" t="s">
        <v>203</v>
      </c>
      <c r="D28" s="187" t="n">
        <v>41974</v>
      </c>
      <c r="E28" s="187" t="n">
        <v>43800</v>
      </c>
      <c r="F28" s="186" t="s">
        <v>457</v>
      </c>
      <c r="G28" s="186" t="s">
        <v>480</v>
      </c>
      <c r="H28" s="188" t="n">
        <v>100000</v>
      </c>
      <c r="I28" s="189"/>
      <c r="J28" s="189"/>
      <c r="K28" s="189" t="s">
        <v>385</v>
      </c>
      <c r="L28" s="189"/>
      <c r="M28" s="189"/>
      <c r="N28" s="190"/>
      <c r="O28" s="191" t="s">
        <v>481</v>
      </c>
      <c r="P28" s="191" t="s">
        <v>482</v>
      </c>
      <c r="Q28" s="206" t="s">
        <v>483</v>
      </c>
      <c r="R28" s="191" t="s">
        <v>169</v>
      </c>
      <c r="S28" s="191" t="s">
        <v>484</v>
      </c>
      <c r="T28" s="192"/>
      <c r="U28" s="192"/>
      <c r="V28" s="192"/>
      <c r="W28" s="192"/>
      <c r="X28" s="192"/>
      <c r="Y28" s="192" t="s">
        <v>485</v>
      </c>
      <c r="Z28" s="196"/>
      <c r="AA28" s="213" t="s">
        <v>486</v>
      </c>
      <c r="AB28" s="158"/>
      <c r="AC28" s="158"/>
      <c r="AD28" s="158"/>
      <c r="AE28" s="158"/>
      <c r="AF28" s="158"/>
    </row>
    <row r="29" customFormat="false" ht="83.25" hidden="false" customHeight="true" outlineLevel="0" collapsed="false">
      <c r="A29" s="197"/>
      <c r="B29" s="210" t="s">
        <v>206</v>
      </c>
      <c r="C29" s="186" t="s">
        <v>211</v>
      </c>
      <c r="D29" s="187" t="n">
        <v>41974</v>
      </c>
      <c r="E29" s="187" t="n">
        <v>43800</v>
      </c>
      <c r="F29" s="186" t="s">
        <v>208</v>
      </c>
      <c r="G29" s="186" t="s">
        <v>487</v>
      </c>
      <c r="H29" s="188" t="n">
        <v>500000</v>
      </c>
      <c r="I29" s="189"/>
      <c r="J29" s="189"/>
      <c r="K29" s="189"/>
      <c r="L29" s="189" t="s">
        <v>385</v>
      </c>
      <c r="M29" s="189"/>
      <c r="N29" s="190"/>
      <c r="O29" s="191" t="s">
        <v>488</v>
      </c>
      <c r="P29" s="191" t="s">
        <v>489</v>
      </c>
      <c r="Q29" s="191" t="s">
        <v>490</v>
      </c>
      <c r="R29" s="191" t="s">
        <v>491</v>
      </c>
      <c r="S29" s="191" t="s">
        <v>492</v>
      </c>
      <c r="T29" s="214"/>
      <c r="U29" s="193" t="s">
        <v>493</v>
      </c>
      <c r="V29" s="192"/>
      <c r="W29" s="192"/>
      <c r="X29" s="192" t="s">
        <v>494</v>
      </c>
      <c r="Y29" s="192"/>
      <c r="Z29" s="196"/>
      <c r="AA29" s="212"/>
      <c r="AB29" s="158"/>
      <c r="AC29" s="158"/>
      <c r="AD29" s="158"/>
      <c r="AE29" s="158"/>
      <c r="AF29" s="158"/>
    </row>
    <row r="30" customFormat="false" ht="96" hidden="false" customHeight="true" outlineLevel="0" collapsed="false">
      <c r="A30" s="197"/>
      <c r="B30" s="186" t="s">
        <v>214</v>
      </c>
      <c r="C30" s="186" t="s">
        <v>215</v>
      </c>
      <c r="D30" s="187" t="n">
        <v>42370</v>
      </c>
      <c r="E30" s="187" t="n">
        <v>43800</v>
      </c>
      <c r="F30" s="186" t="s">
        <v>462</v>
      </c>
      <c r="G30" s="186" t="s">
        <v>495</v>
      </c>
      <c r="H30" s="188" t="n">
        <v>1500000</v>
      </c>
      <c r="I30" s="189"/>
      <c r="J30" s="189"/>
      <c r="K30" s="189"/>
      <c r="L30" s="189" t="s">
        <v>385</v>
      </c>
      <c r="M30" s="189"/>
      <c r="N30" s="190"/>
      <c r="O30" s="198" t="s">
        <v>496</v>
      </c>
      <c r="P30" s="206" t="s">
        <v>497</v>
      </c>
      <c r="Q30" s="191" t="s">
        <v>498</v>
      </c>
      <c r="R30" s="191" t="s">
        <v>462</v>
      </c>
      <c r="S30" s="191" t="s">
        <v>499</v>
      </c>
      <c r="T30" s="193" t="s">
        <v>500</v>
      </c>
      <c r="U30" s="193" t="s">
        <v>501</v>
      </c>
      <c r="V30" s="192"/>
      <c r="W30" s="192"/>
      <c r="X30" s="192"/>
      <c r="Y30" s="192"/>
      <c r="Z30" s="196"/>
      <c r="AA30" s="192"/>
      <c r="AB30" s="158"/>
      <c r="AC30" s="158"/>
      <c r="AD30" s="158"/>
      <c r="AE30" s="158"/>
      <c r="AF30" s="158"/>
    </row>
    <row r="31" customFormat="false" ht="78" hidden="false" customHeight="true" outlineLevel="0" collapsed="false">
      <c r="A31" s="209" t="s">
        <v>502</v>
      </c>
      <c r="B31" s="210" t="s">
        <v>231</v>
      </c>
      <c r="C31" s="186" t="s">
        <v>232</v>
      </c>
      <c r="D31" s="187" t="n">
        <v>42370</v>
      </c>
      <c r="E31" s="187" t="n">
        <v>43800</v>
      </c>
      <c r="F31" s="186" t="s">
        <v>462</v>
      </c>
      <c r="G31" s="186" t="s">
        <v>503</v>
      </c>
      <c r="H31" s="188" t="n">
        <v>1500000</v>
      </c>
      <c r="I31" s="189"/>
      <c r="J31" s="189"/>
      <c r="K31" s="189"/>
      <c r="L31" s="189" t="s">
        <v>385</v>
      </c>
      <c r="M31" s="189"/>
      <c r="N31" s="190"/>
      <c r="O31" s="198" t="s">
        <v>504</v>
      </c>
      <c r="P31" s="206" t="s">
        <v>505</v>
      </c>
      <c r="Q31" s="191" t="s">
        <v>506</v>
      </c>
      <c r="R31" s="191" t="s">
        <v>462</v>
      </c>
      <c r="S31" s="191" t="s">
        <v>507</v>
      </c>
      <c r="T31" s="202"/>
      <c r="U31" s="192"/>
      <c r="V31" s="192"/>
      <c r="W31" s="192"/>
      <c r="X31" s="192" t="s">
        <v>508</v>
      </c>
      <c r="Y31" s="192" t="s">
        <v>509</v>
      </c>
      <c r="Z31" s="196"/>
      <c r="AA31" s="192" t="s">
        <v>510</v>
      </c>
      <c r="AB31" s="158"/>
      <c r="AC31" s="158"/>
      <c r="AD31" s="158"/>
      <c r="AE31" s="158"/>
      <c r="AF31" s="158"/>
    </row>
    <row r="32" customFormat="false" ht="57.75" hidden="false" customHeight="true" outlineLevel="0" collapsed="false">
      <c r="A32" s="197"/>
      <c r="B32" s="185" t="s">
        <v>233</v>
      </c>
      <c r="C32" s="186" t="s">
        <v>234</v>
      </c>
      <c r="D32" s="187" t="n">
        <v>42705</v>
      </c>
      <c r="E32" s="187" t="n">
        <v>43435</v>
      </c>
      <c r="F32" s="186" t="s">
        <v>235</v>
      </c>
      <c r="G32" s="186" t="s">
        <v>511</v>
      </c>
      <c r="H32" s="188" t="n">
        <v>300000</v>
      </c>
      <c r="I32" s="189"/>
      <c r="J32" s="189"/>
      <c r="K32" s="189"/>
      <c r="L32" s="189" t="s">
        <v>385</v>
      </c>
      <c r="M32" s="189"/>
      <c r="N32" s="190"/>
      <c r="O32" s="191" t="s">
        <v>512</v>
      </c>
      <c r="P32" s="191"/>
      <c r="Q32" s="191"/>
      <c r="R32" s="191"/>
      <c r="S32" s="191"/>
      <c r="T32" s="192"/>
      <c r="U32" s="192"/>
      <c r="V32" s="192"/>
      <c r="W32" s="192"/>
      <c r="X32" s="192" t="s">
        <v>513</v>
      </c>
      <c r="Y32" s="192"/>
      <c r="Z32" s="196"/>
      <c r="AA32" s="192" t="s">
        <v>514</v>
      </c>
      <c r="AB32" s="158"/>
      <c r="AC32" s="158"/>
      <c r="AD32" s="158"/>
      <c r="AE32" s="158"/>
      <c r="AF32" s="158"/>
    </row>
    <row r="33" customFormat="false" ht="88.5" hidden="false" customHeight="true" outlineLevel="0" collapsed="false">
      <c r="A33" s="201" t="s">
        <v>237</v>
      </c>
      <c r="B33" s="210" t="s">
        <v>238</v>
      </c>
      <c r="C33" s="186" t="s">
        <v>239</v>
      </c>
      <c r="D33" s="187" t="n">
        <v>41974</v>
      </c>
      <c r="E33" s="187" t="n">
        <v>43800</v>
      </c>
      <c r="F33" s="186" t="s">
        <v>390</v>
      </c>
      <c r="G33" s="186" t="s">
        <v>515</v>
      </c>
      <c r="H33" s="188" t="n">
        <v>50000</v>
      </c>
      <c r="I33" s="189"/>
      <c r="J33" s="189"/>
      <c r="K33" s="189"/>
      <c r="L33" s="189" t="s">
        <v>385</v>
      </c>
      <c r="M33" s="189"/>
      <c r="N33" s="190"/>
      <c r="O33" s="206" t="s">
        <v>516</v>
      </c>
      <c r="P33" s="191"/>
      <c r="Q33" s="191"/>
      <c r="R33" s="191" t="s">
        <v>44</v>
      </c>
      <c r="S33" s="191"/>
      <c r="T33" s="202"/>
      <c r="U33" s="192"/>
      <c r="V33" s="192"/>
      <c r="W33" s="192"/>
      <c r="X33" s="192"/>
      <c r="Y33" s="192"/>
      <c r="Z33" s="196"/>
      <c r="AA33" s="202" t="s">
        <v>517</v>
      </c>
      <c r="AB33" s="158"/>
      <c r="AC33" s="158"/>
      <c r="AD33" s="158"/>
      <c r="AE33" s="158"/>
      <c r="AF33" s="158"/>
    </row>
    <row r="34" customFormat="false" ht="105" hidden="false" customHeight="true" outlineLevel="0" collapsed="false">
      <c r="A34" s="215"/>
      <c r="B34" s="185" t="s">
        <v>244</v>
      </c>
      <c r="C34" s="186" t="s">
        <v>251</v>
      </c>
      <c r="D34" s="187" t="n">
        <v>41974</v>
      </c>
      <c r="E34" s="187" t="n">
        <v>43800</v>
      </c>
      <c r="F34" s="186" t="s">
        <v>151</v>
      </c>
      <c r="G34" s="186" t="s">
        <v>518</v>
      </c>
      <c r="H34" s="188" t="n">
        <v>50000</v>
      </c>
      <c r="I34" s="189"/>
      <c r="J34" s="189"/>
      <c r="K34" s="189"/>
      <c r="L34" s="189" t="s">
        <v>385</v>
      </c>
      <c r="M34" s="189"/>
      <c r="N34" s="190"/>
      <c r="O34" s="198" t="s">
        <v>519</v>
      </c>
      <c r="P34" s="191" t="s">
        <v>520</v>
      </c>
      <c r="Q34" s="191"/>
      <c r="R34" s="191" t="s">
        <v>151</v>
      </c>
      <c r="S34" s="191"/>
      <c r="T34" s="192"/>
      <c r="U34" s="192"/>
      <c r="V34" s="192"/>
      <c r="W34" s="192"/>
      <c r="X34" s="192"/>
      <c r="Y34" s="192"/>
      <c r="Z34" s="216" t="s">
        <v>521</v>
      </c>
      <c r="AA34" s="192" t="s">
        <v>522</v>
      </c>
      <c r="AB34" s="158"/>
      <c r="AC34" s="158"/>
      <c r="AD34" s="158"/>
      <c r="AE34" s="158"/>
      <c r="AF34" s="158"/>
    </row>
    <row r="35" customFormat="false" ht="69" hidden="false" customHeight="true" outlineLevel="0" collapsed="false">
      <c r="A35" s="215"/>
      <c r="B35" s="185" t="s">
        <v>252</v>
      </c>
      <c r="C35" s="186" t="s">
        <v>253</v>
      </c>
      <c r="D35" s="187" t="n">
        <v>41974</v>
      </c>
      <c r="E35" s="187" t="n">
        <v>43800</v>
      </c>
      <c r="F35" s="186" t="s">
        <v>100</v>
      </c>
      <c r="G35" s="186" t="s">
        <v>523</v>
      </c>
      <c r="H35" s="188" t="n">
        <v>50000</v>
      </c>
      <c r="I35" s="189"/>
      <c r="J35" s="189"/>
      <c r="K35" s="189"/>
      <c r="L35" s="189" t="s">
        <v>385</v>
      </c>
      <c r="M35" s="189"/>
      <c r="N35" s="190"/>
      <c r="O35" s="191" t="s">
        <v>524</v>
      </c>
      <c r="P35" s="191"/>
      <c r="Q35" s="191"/>
      <c r="R35" s="191"/>
      <c r="S35" s="191"/>
      <c r="T35" s="192"/>
      <c r="U35" s="192"/>
      <c r="V35" s="192"/>
      <c r="W35" s="192"/>
      <c r="X35" s="192"/>
      <c r="Y35" s="192"/>
      <c r="Z35" s="196"/>
      <c r="AA35" s="192"/>
      <c r="AB35" s="158"/>
      <c r="AC35" s="158"/>
      <c r="AD35" s="158"/>
      <c r="AE35" s="158"/>
      <c r="AF35" s="158"/>
    </row>
    <row r="36" customFormat="false" ht="99" hidden="false" customHeight="true" outlineLevel="0" collapsed="false">
      <c r="A36" s="217" t="s">
        <v>260</v>
      </c>
      <c r="B36" s="185" t="s">
        <v>261</v>
      </c>
      <c r="C36" s="186" t="s">
        <v>268</v>
      </c>
      <c r="D36" s="187" t="n">
        <v>42005</v>
      </c>
      <c r="E36" s="187" t="n">
        <v>43435</v>
      </c>
      <c r="F36" s="186" t="s">
        <v>93</v>
      </c>
      <c r="G36" s="186" t="s">
        <v>525</v>
      </c>
      <c r="H36" s="188" t="n">
        <v>0</v>
      </c>
      <c r="I36" s="189"/>
      <c r="J36" s="189"/>
      <c r="K36" s="189" t="s">
        <v>385</v>
      </c>
      <c r="L36" s="189"/>
      <c r="M36" s="189"/>
      <c r="N36" s="190"/>
      <c r="O36" s="191" t="s">
        <v>526</v>
      </c>
      <c r="P36" s="191"/>
      <c r="Q36" s="191"/>
      <c r="R36" s="191" t="s">
        <v>93</v>
      </c>
      <c r="S36" s="191"/>
      <c r="T36" s="199" t="s">
        <v>527</v>
      </c>
      <c r="U36" s="192"/>
      <c r="V36" s="192"/>
      <c r="W36" s="192"/>
      <c r="X36" s="192" t="s">
        <v>528</v>
      </c>
      <c r="Y36" s="192"/>
      <c r="Z36" s="192" t="s">
        <v>529</v>
      </c>
      <c r="AA36" s="192" t="s">
        <v>530</v>
      </c>
      <c r="AB36" s="158"/>
      <c r="AC36" s="158"/>
      <c r="AD36" s="158"/>
      <c r="AE36" s="158"/>
      <c r="AF36" s="158"/>
    </row>
    <row r="37" customFormat="false" ht="93.75" hidden="false" customHeight="true" outlineLevel="0" collapsed="false">
      <c r="A37" s="197"/>
      <c r="B37" s="210" t="s">
        <v>276</v>
      </c>
      <c r="C37" s="186" t="s">
        <v>280</v>
      </c>
      <c r="D37" s="187" t="n">
        <v>43466</v>
      </c>
      <c r="E37" s="187" t="n">
        <v>43800</v>
      </c>
      <c r="F37" s="186" t="s">
        <v>278</v>
      </c>
      <c r="G37" s="186" t="s">
        <v>531</v>
      </c>
      <c r="H37" s="188" t="n">
        <v>200000</v>
      </c>
      <c r="I37" s="189" t="s">
        <v>385</v>
      </c>
      <c r="J37" s="189"/>
      <c r="K37" s="189"/>
      <c r="L37" s="189"/>
      <c r="M37" s="189"/>
      <c r="N37" s="190"/>
      <c r="O37" s="218" t="s">
        <v>532</v>
      </c>
      <c r="P37" s="218" t="s">
        <v>533</v>
      </c>
      <c r="Q37" s="191"/>
      <c r="R37" s="191" t="s">
        <v>534</v>
      </c>
      <c r="S37" s="191"/>
      <c r="T37" s="192"/>
      <c r="U37" s="192"/>
      <c r="V37" s="194"/>
      <c r="W37" s="192"/>
      <c r="X37" s="192" t="s">
        <v>535</v>
      </c>
      <c r="Y37" s="192"/>
      <c r="Z37" s="196"/>
      <c r="AA37" s="212"/>
      <c r="AB37" s="158"/>
      <c r="AC37" s="158"/>
      <c r="AD37" s="158"/>
      <c r="AE37" s="158"/>
      <c r="AF37" s="158"/>
    </row>
    <row r="38" customFormat="false" ht="90" hidden="false" customHeight="true" outlineLevel="0" collapsed="false">
      <c r="A38" s="197"/>
      <c r="B38" s="185" t="s">
        <v>281</v>
      </c>
      <c r="C38" s="219" t="s">
        <v>282</v>
      </c>
      <c r="D38" s="187" t="n">
        <v>42005</v>
      </c>
      <c r="E38" s="187" t="n">
        <v>42491</v>
      </c>
      <c r="F38" s="186" t="s">
        <v>395</v>
      </c>
      <c r="G38" s="220" t="s">
        <v>536</v>
      </c>
      <c r="H38" s="188" t="n">
        <v>80000</v>
      </c>
      <c r="I38" s="189"/>
      <c r="J38" s="189"/>
      <c r="K38" s="189"/>
      <c r="L38" s="189"/>
      <c r="M38" s="189"/>
      <c r="N38" s="190" t="s">
        <v>376</v>
      </c>
      <c r="O38" s="191" t="s">
        <v>537</v>
      </c>
      <c r="P38" s="191"/>
      <c r="Q38" s="191"/>
      <c r="R38" s="191"/>
      <c r="S38" s="191"/>
      <c r="T38" s="192"/>
      <c r="U38" s="192"/>
      <c r="V38" s="192"/>
      <c r="W38" s="192"/>
      <c r="X38" s="192"/>
      <c r="Y38" s="192"/>
      <c r="Z38" s="196"/>
      <c r="AA38" s="192" t="s">
        <v>538</v>
      </c>
      <c r="AB38" s="158"/>
      <c r="AC38" s="158"/>
      <c r="AD38" s="158"/>
      <c r="AE38" s="158"/>
      <c r="AF38" s="158"/>
    </row>
    <row r="39" customFormat="false" ht="66" hidden="false" customHeight="true" outlineLevel="0" collapsed="false">
      <c r="A39" s="221" t="s">
        <v>290</v>
      </c>
      <c r="B39" s="185" t="s">
        <v>298</v>
      </c>
      <c r="C39" s="186" t="s">
        <v>299</v>
      </c>
      <c r="D39" s="187" t="n">
        <v>42005</v>
      </c>
      <c r="E39" s="187" t="n">
        <v>43070</v>
      </c>
      <c r="F39" s="186" t="s">
        <v>479</v>
      </c>
      <c r="G39" s="186" t="s">
        <v>539</v>
      </c>
      <c r="H39" s="188" t="n">
        <v>1000000</v>
      </c>
      <c r="I39" s="189"/>
      <c r="J39" s="189"/>
      <c r="K39" s="189"/>
      <c r="L39" s="189" t="s">
        <v>385</v>
      </c>
      <c r="M39" s="189"/>
      <c r="N39" s="190"/>
      <c r="O39" s="191" t="s">
        <v>540</v>
      </c>
      <c r="P39" s="191" t="s">
        <v>541</v>
      </c>
      <c r="Q39" s="191"/>
      <c r="R39" s="191"/>
      <c r="S39" s="191"/>
      <c r="T39" s="192"/>
      <c r="U39" s="193" t="s">
        <v>542</v>
      </c>
      <c r="V39" s="192"/>
      <c r="W39" s="194" t="n">
        <v>43800</v>
      </c>
      <c r="X39" s="192" t="s">
        <v>445</v>
      </c>
      <c r="Y39" s="192"/>
      <c r="Z39" s="196"/>
      <c r="AA39" s="192" t="s">
        <v>543</v>
      </c>
      <c r="AB39" s="158"/>
      <c r="AC39" s="158"/>
      <c r="AD39" s="158"/>
      <c r="AE39" s="158"/>
      <c r="AF39" s="158"/>
    </row>
    <row r="40" customFormat="false" ht="84.75" hidden="false" customHeight="true" outlineLevel="0" collapsed="false">
      <c r="A40" s="222"/>
      <c r="B40" s="185" t="s">
        <v>305</v>
      </c>
      <c r="C40" s="186" t="s">
        <v>306</v>
      </c>
      <c r="D40" s="187" t="n">
        <v>42491</v>
      </c>
      <c r="E40" s="187" t="n">
        <v>43070</v>
      </c>
      <c r="F40" s="186" t="s">
        <v>307</v>
      </c>
      <c r="G40" s="186" t="s">
        <v>544</v>
      </c>
      <c r="H40" s="188" t="n">
        <v>10000</v>
      </c>
      <c r="I40" s="189"/>
      <c r="J40" s="189"/>
      <c r="K40" s="189"/>
      <c r="L40" s="189" t="s">
        <v>385</v>
      </c>
      <c r="M40" s="189"/>
      <c r="N40" s="190"/>
      <c r="O40" s="198" t="s">
        <v>545</v>
      </c>
      <c r="P40" s="206" t="s">
        <v>546</v>
      </c>
      <c r="Q40" s="191"/>
      <c r="R40" s="191" t="s">
        <v>547</v>
      </c>
      <c r="S40" s="191" t="s">
        <v>548</v>
      </c>
      <c r="T40" s="192"/>
      <c r="U40" s="192"/>
      <c r="V40" s="194"/>
      <c r="W40" s="194" t="n">
        <v>43282</v>
      </c>
      <c r="X40" s="192"/>
      <c r="Y40" s="192"/>
      <c r="Z40" s="223" t="s">
        <v>549</v>
      </c>
      <c r="AA40" s="192"/>
      <c r="AB40" s="158"/>
      <c r="AC40" s="158"/>
      <c r="AD40" s="158"/>
      <c r="AE40" s="158"/>
      <c r="AF40" s="158"/>
    </row>
    <row r="41" customFormat="false" ht="120" hidden="false" customHeight="true" outlineLevel="0" collapsed="false">
      <c r="A41" s="222"/>
      <c r="B41" s="185" t="s">
        <v>309</v>
      </c>
      <c r="C41" s="186" t="s">
        <v>314</v>
      </c>
      <c r="D41" s="187" t="n">
        <v>42005</v>
      </c>
      <c r="E41" s="187" t="n">
        <v>43070</v>
      </c>
      <c r="F41" s="186" t="s">
        <v>448</v>
      </c>
      <c r="G41" s="186" t="s">
        <v>550</v>
      </c>
      <c r="H41" s="188" t="n">
        <v>60000</v>
      </c>
      <c r="I41" s="189"/>
      <c r="J41" s="189"/>
      <c r="K41" s="189"/>
      <c r="L41" s="189" t="s">
        <v>385</v>
      </c>
      <c r="M41" s="189"/>
      <c r="N41" s="190"/>
      <c r="O41" s="191" t="s">
        <v>551</v>
      </c>
      <c r="P41" s="191"/>
      <c r="Q41" s="191" t="s">
        <v>552</v>
      </c>
      <c r="R41" s="191" t="s">
        <v>151</v>
      </c>
      <c r="S41" s="191"/>
      <c r="T41" s="199" t="s">
        <v>553</v>
      </c>
      <c r="U41" s="192"/>
      <c r="V41" s="192"/>
      <c r="W41" s="194" t="n">
        <v>43435</v>
      </c>
      <c r="X41" s="192"/>
      <c r="Y41" s="195"/>
      <c r="Z41" s="186" t="s">
        <v>554</v>
      </c>
      <c r="AA41" s="192" t="s">
        <v>555</v>
      </c>
      <c r="AB41" s="158"/>
      <c r="AC41" s="158"/>
      <c r="AD41" s="158"/>
      <c r="AE41" s="158"/>
      <c r="AF41" s="158"/>
    </row>
    <row r="42" customFormat="false" ht="87.75" hidden="false" customHeight="true" outlineLevel="0" collapsed="false">
      <c r="A42" s="224"/>
      <c r="B42" s="185" t="s">
        <v>325</v>
      </c>
      <c r="C42" s="186" t="s">
        <v>318</v>
      </c>
      <c r="D42" s="187" t="n">
        <v>42491</v>
      </c>
      <c r="E42" s="225" t="n">
        <v>42705</v>
      </c>
      <c r="F42" s="186" t="s">
        <v>556</v>
      </c>
      <c r="G42" s="186" t="s">
        <v>557</v>
      </c>
      <c r="H42" s="188" t="n">
        <v>0</v>
      </c>
      <c r="I42" s="189"/>
      <c r="J42" s="189"/>
      <c r="K42" s="189" t="s">
        <v>385</v>
      </c>
      <c r="L42" s="189"/>
      <c r="M42" s="189"/>
      <c r="N42" s="190"/>
      <c r="O42" s="206" t="s">
        <v>558</v>
      </c>
      <c r="P42" s="191"/>
      <c r="Q42" s="191" t="s">
        <v>559</v>
      </c>
      <c r="R42" s="191" t="s">
        <v>560</v>
      </c>
      <c r="S42" s="226"/>
      <c r="T42" s="199" t="s">
        <v>561</v>
      </c>
      <c r="U42" s="193" t="s">
        <v>562</v>
      </c>
      <c r="V42" s="194" t="n">
        <v>42917</v>
      </c>
      <c r="W42" s="194" t="n">
        <v>43800</v>
      </c>
      <c r="X42" s="192"/>
      <c r="Y42" s="192"/>
      <c r="Z42" s="223" t="s">
        <v>563</v>
      </c>
      <c r="AA42" s="212" t="s">
        <v>564</v>
      </c>
      <c r="AB42" s="158"/>
      <c r="AC42" s="158"/>
      <c r="AD42" s="158"/>
      <c r="AE42" s="158"/>
      <c r="AF42" s="158"/>
    </row>
    <row r="43" customFormat="false" ht="95.25" hidden="false" customHeight="true" outlineLevel="0" collapsed="false">
      <c r="A43" s="224"/>
      <c r="B43" s="186" t="s">
        <v>334</v>
      </c>
      <c r="C43" s="219" t="s">
        <v>335</v>
      </c>
      <c r="D43" s="227" t="n">
        <v>42491</v>
      </c>
      <c r="E43" s="227" t="n">
        <v>43070</v>
      </c>
      <c r="F43" s="189" t="s">
        <v>494</v>
      </c>
      <c r="G43" s="228" t="s">
        <v>565</v>
      </c>
      <c r="H43" s="229" t="n">
        <v>100000</v>
      </c>
      <c r="I43" s="189"/>
      <c r="J43" s="189"/>
      <c r="K43" s="189" t="s">
        <v>385</v>
      </c>
      <c r="L43" s="189"/>
      <c r="M43" s="189"/>
      <c r="N43" s="190"/>
      <c r="O43" s="191" t="s">
        <v>566</v>
      </c>
      <c r="P43" s="191"/>
      <c r="Q43" s="230" t="s">
        <v>567</v>
      </c>
      <c r="R43" s="191" t="s">
        <v>568</v>
      </c>
      <c r="S43" s="191"/>
      <c r="T43" s="192" t="s">
        <v>569</v>
      </c>
      <c r="U43" s="192" t="s">
        <v>570</v>
      </c>
      <c r="V43" s="192"/>
      <c r="W43" s="231" t="n">
        <v>43435</v>
      </c>
      <c r="X43" s="192"/>
      <c r="Y43" s="192"/>
      <c r="Z43" s="192" t="s">
        <v>571</v>
      </c>
      <c r="AA43" s="192"/>
      <c r="AB43" s="158"/>
      <c r="AC43" s="158"/>
      <c r="AD43" s="158"/>
      <c r="AE43" s="158"/>
      <c r="AF43" s="158"/>
    </row>
    <row r="44" customFormat="false" ht="15.75" hidden="false" customHeight="true" outlineLevel="0" collapsed="false">
      <c r="A44" s="158"/>
      <c r="B44" s="158"/>
      <c r="C44" s="158"/>
      <c r="D44" s="158"/>
      <c r="E44" s="158"/>
      <c r="F44" s="158"/>
      <c r="G44" s="158"/>
      <c r="H44" s="158"/>
      <c r="I44" s="159"/>
      <c r="J44" s="159"/>
      <c r="K44" s="159"/>
      <c r="L44" s="159"/>
      <c r="M44" s="159"/>
      <c r="N44" s="159"/>
      <c r="O44" s="158"/>
      <c r="P44" s="158"/>
      <c r="Q44" s="158"/>
      <c r="R44" s="158"/>
      <c r="S44" s="158"/>
      <c r="T44" s="232"/>
      <c r="U44" s="158"/>
      <c r="V44" s="158"/>
      <c r="W44" s="158"/>
      <c r="X44" s="158"/>
      <c r="Y44" s="158"/>
      <c r="Z44" s="158"/>
      <c r="AA44" s="158"/>
      <c r="AB44" s="158"/>
      <c r="AC44" s="158"/>
      <c r="AD44" s="158"/>
      <c r="AE44" s="158"/>
      <c r="AF44" s="158"/>
    </row>
    <row r="45" customFormat="false" ht="15.75" hidden="false" customHeight="true" outlineLevel="0" collapsed="false">
      <c r="A45" s="158"/>
      <c r="B45" s="158"/>
      <c r="C45" s="158"/>
      <c r="D45" s="158"/>
      <c r="E45" s="158"/>
      <c r="F45" s="158"/>
      <c r="G45" s="158"/>
      <c r="H45" s="158"/>
      <c r="I45" s="159"/>
      <c r="J45" s="159"/>
      <c r="K45" s="159"/>
      <c r="L45" s="159"/>
      <c r="M45" s="159"/>
      <c r="N45" s="159"/>
      <c r="O45" s="158"/>
      <c r="P45" s="158"/>
      <c r="Q45" s="158"/>
      <c r="R45" s="158"/>
      <c r="S45" s="158"/>
      <c r="T45" s="158"/>
      <c r="U45" s="158"/>
      <c r="V45" s="158"/>
      <c r="W45" s="158"/>
      <c r="X45" s="158"/>
      <c r="Y45" s="158"/>
      <c r="Z45" s="158"/>
      <c r="AA45" s="158"/>
      <c r="AB45" s="158"/>
      <c r="AC45" s="158"/>
      <c r="AD45" s="158"/>
      <c r="AE45" s="158"/>
      <c r="AF45" s="158"/>
    </row>
    <row r="46" customFormat="false" ht="15.75" hidden="false" customHeight="true" outlineLevel="0" collapsed="false">
      <c r="A46" s="158"/>
      <c r="B46" s="158"/>
      <c r="C46" s="158"/>
      <c r="D46" s="158"/>
      <c r="E46" s="158"/>
      <c r="F46" s="158"/>
      <c r="G46" s="158"/>
      <c r="H46" s="158"/>
      <c r="I46" s="159"/>
      <c r="J46" s="159"/>
      <c r="K46" s="159"/>
      <c r="L46" s="159"/>
      <c r="M46" s="159"/>
      <c r="N46" s="159"/>
      <c r="O46" s="158"/>
      <c r="P46" s="158"/>
      <c r="Q46" s="158"/>
      <c r="R46" s="158"/>
      <c r="S46" s="158"/>
      <c r="T46" s="158"/>
      <c r="U46" s="158"/>
      <c r="V46" s="158"/>
      <c r="W46" s="158"/>
      <c r="X46" s="158"/>
      <c r="Y46" s="158"/>
      <c r="Z46" s="158"/>
      <c r="AA46" s="158"/>
      <c r="AB46" s="158"/>
      <c r="AC46" s="158"/>
      <c r="AD46" s="158"/>
      <c r="AE46" s="158"/>
      <c r="AF46" s="158"/>
    </row>
    <row r="47" customFormat="false" ht="15.75" hidden="false" customHeight="true" outlineLevel="0" collapsed="false">
      <c r="A47" s="158"/>
      <c r="B47" s="158"/>
      <c r="C47" s="158"/>
      <c r="D47" s="158"/>
      <c r="E47" s="158"/>
      <c r="F47" s="158"/>
      <c r="G47" s="158"/>
      <c r="H47" s="158"/>
      <c r="I47" s="159"/>
      <c r="J47" s="159"/>
      <c r="K47" s="159"/>
      <c r="L47" s="159"/>
      <c r="M47" s="159"/>
      <c r="N47" s="159"/>
      <c r="O47" s="158"/>
      <c r="P47" s="158"/>
      <c r="Q47" s="158"/>
      <c r="R47" s="158"/>
      <c r="S47" s="158"/>
      <c r="T47" s="158"/>
      <c r="U47" s="158"/>
      <c r="V47" s="158"/>
      <c r="W47" s="158"/>
      <c r="X47" s="158"/>
      <c r="Y47" s="158"/>
      <c r="Z47" s="158"/>
      <c r="AA47" s="158"/>
      <c r="AB47" s="158"/>
      <c r="AC47" s="158"/>
      <c r="AD47" s="158"/>
      <c r="AE47" s="158"/>
      <c r="AF47" s="158"/>
    </row>
    <row r="48" customFormat="false" ht="15.75" hidden="false" customHeight="true" outlineLevel="0" collapsed="false">
      <c r="A48" s="158"/>
      <c r="B48" s="158"/>
      <c r="C48" s="158"/>
      <c r="D48" s="158"/>
      <c r="E48" s="158"/>
      <c r="F48" s="158"/>
      <c r="G48" s="158"/>
      <c r="H48" s="158"/>
      <c r="I48" s="159"/>
      <c r="J48" s="159"/>
      <c r="K48" s="159"/>
      <c r="L48" s="159"/>
      <c r="M48" s="159"/>
      <c r="N48" s="159"/>
      <c r="O48" s="158"/>
      <c r="P48" s="158"/>
      <c r="Q48" s="158"/>
      <c r="R48" s="158"/>
      <c r="S48" s="158"/>
      <c r="T48" s="158"/>
      <c r="U48" s="158"/>
      <c r="V48" s="158"/>
      <c r="W48" s="158"/>
      <c r="X48" s="158"/>
      <c r="Y48" s="158"/>
      <c r="Z48" s="158"/>
      <c r="AA48" s="158"/>
      <c r="AB48" s="158"/>
      <c r="AC48" s="158"/>
      <c r="AD48" s="158"/>
      <c r="AE48" s="158"/>
      <c r="AF48" s="158"/>
    </row>
    <row r="49" customFormat="false" ht="43.5" hidden="false" customHeight="true" outlineLevel="0" collapsed="false">
      <c r="A49" s="84" t="s">
        <v>329</v>
      </c>
      <c r="B49" s="85"/>
      <c r="C49" s="158"/>
      <c r="D49" s="158"/>
      <c r="E49" s="158"/>
      <c r="F49" s="158"/>
      <c r="G49" s="158"/>
      <c r="H49" s="158"/>
      <c r="I49" s="159"/>
      <c r="J49" s="159"/>
      <c r="K49" s="159"/>
      <c r="L49" s="159"/>
      <c r="M49" s="159"/>
      <c r="N49" s="159"/>
      <c r="O49" s="158"/>
      <c r="P49" s="158"/>
      <c r="Q49" s="158"/>
      <c r="R49" s="158"/>
      <c r="S49" s="158"/>
      <c r="T49" s="158"/>
      <c r="U49" s="158"/>
      <c r="V49" s="158"/>
      <c r="W49" s="158"/>
      <c r="X49" s="158"/>
      <c r="Y49" s="158"/>
      <c r="Z49" s="158"/>
      <c r="AA49" s="158"/>
      <c r="AB49" s="158"/>
      <c r="AC49" s="158"/>
      <c r="AD49" s="158"/>
      <c r="AE49" s="158"/>
      <c r="AF49" s="158"/>
    </row>
    <row r="50" customFormat="false" ht="15.75" hidden="false" customHeight="true" outlineLevel="0" collapsed="false">
      <c r="A50" s="158"/>
      <c r="B50" s="158"/>
      <c r="C50" s="158"/>
      <c r="D50" s="158"/>
      <c r="E50" s="158"/>
      <c r="F50" s="158"/>
      <c r="G50" s="158"/>
      <c r="H50" s="158"/>
      <c r="I50" s="159"/>
      <c r="J50" s="159"/>
      <c r="K50" s="159"/>
      <c r="L50" s="159"/>
      <c r="M50" s="159"/>
      <c r="N50" s="159"/>
      <c r="O50" s="158"/>
      <c r="P50" s="158"/>
      <c r="Q50" s="158"/>
      <c r="R50" s="158"/>
      <c r="S50" s="158"/>
      <c r="T50" s="158"/>
      <c r="U50" s="158"/>
      <c r="V50" s="158"/>
      <c r="W50" s="158"/>
      <c r="X50" s="158"/>
      <c r="Y50" s="158"/>
      <c r="Z50" s="158"/>
      <c r="AA50" s="158"/>
      <c r="AB50" s="158"/>
      <c r="AC50" s="158"/>
      <c r="AD50" s="158"/>
      <c r="AE50" s="158"/>
      <c r="AF50" s="158"/>
    </row>
    <row r="51" customFormat="false" ht="15.75" hidden="false" customHeight="true" outlineLevel="0" collapsed="false">
      <c r="A51" s="158"/>
      <c r="B51" s="158"/>
      <c r="C51" s="158"/>
      <c r="D51" s="158"/>
      <c r="E51" s="158"/>
      <c r="F51" s="158"/>
      <c r="G51" s="158"/>
      <c r="H51" s="158"/>
      <c r="I51" s="159"/>
      <c r="J51" s="159"/>
      <c r="K51" s="159"/>
      <c r="L51" s="159"/>
      <c r="M51" s="159"/>
      <c r="N51" s="159"/>
      <c r="O51" s="158"/>
      <c r="P51" s="158"/>
      <c r="Q51" s="158"/>
      <c r="R51" s="158"/>
      <c r="S51" s="158"/>
      <c r="T51" s="158"/>
      <c r="U51" s="158"/>
      <c r="V51" s="158"/>
      <c r="W51" s="158"/>
      <c r="X51" s="158"/>
      <c r="Y51" s="158"/>
      <c r="Z51" s="158"/>
      <c r="AA51" s="158"/>
      <c r="AB51" s="158"/>
      <c r="AC51" s="158"/>
      <c r="AD51" s="158"/>
      <c r="AE51" s="158"/>
      <c r="AF51" s="158"/>
    </row>
    <row r="52" customFormat="false" ht="15.75" hidden="false" customHeight="true" outlineLevel="0" collapsed="false">
      <c r="A52" s="158"/>
      <c r="B52" s="158"/>
      <c r="C52" s="158"/>
      <c r="D52" s="158"/>
      <c r="E52" s="158"/>
      <c r="F52" s="158"/>
      <c r="G52" s="158"/>
      <c r="H52" s="158"/>
      <c r="I52" s="159"/>
      <c r="J52" s="159"/>
      <c r="K52" s="159"/>
      <c r="L52" s="159"/>
      <c r="M52" s="159"/>
      <c r="N52" s="159"/>
      <c r="O52" s="158"/>
      <c r="P52" s="158"/>
      <c r="Q52" s="158"/>
      <c r="R52" s="158"/>
      <c r="S52" s="158"/>
      <c r="T52" s="158"/>
      <c r="U52" s="158"/>
      <c r="V52" s="158"/>
      <c r="W52" s="158"/>
      <c r="X52" s="158"/>
      <c r="Y52" s="158"/>
      <c r="Z52" s="158"/>
      <c r="AA52" s="158"/>
      <c r="AB52" s="158"/>
      <c r="AC52" s="158"/>
      <c r="AD52" s="158"/>
      <c r="AE52" s="158"/>
      <c r="AF52" s="158"/>
    </row>
    <row r="53" customFormat="false" ht="18" hidden="false" customHeight="true" outlineLevel="0" collapsed="false">
      <c r="A53" s="84" t="s">
        <v>330</v>
      </c>
      <c r="B53" s="84" t="s">
        <v>331</v>
      </c>
      <c r="C53" s="86" t="s">
        <v>16</v>
      </c>
      <c r="D53" s="86" t="s">
        <v>379</v>
      </c>
      <c r="E53" s="86" t="s">
        <v>18</v>
      </c>
      <c r="F53" s="86" t="s">
        <v>572</v>
      </c>
      <c r="G53" s="86" t="s">
        <v>19</v>
      </c>
      <c r="H53" s="86" t="s">
        <v>20</v>
      </c>
      <c r="I53" s="159"/>
      <c r="J53" s="159"/>
      <c r="K53" s="159"/>
      <c r="L53" s="159"/>
      <c r="M53" s="159"/>
      <c r="N53" s="159"/>
      <c r="O53" s="158"/>
      <c r="P53" s="158"/>
      <c r="Q53" s="158"/>
      <c r="R53" s="158"/>
      <c r="S53" s="158"/>
      <c r="T53" s="158"/>
      <c r="U53" s="158"/>
      <c r="V53" s="158"/>
      <c r="W53" s="158"/>
      <c r="X53" s="158"/>
      <c r="Y53" s="158"/>
      <c r="Z53" s="158"/>
      <c r="AA53" s="158"/>
      <c r="AB53" s="158"/>
      <c r="AC53" s="158"/>
      <c r="AD53" s="158"/>
      <c r="AE53" s="158"/>
      <c r="AF53" s="158"/>
    </row>
    <row r="54" customFormat="false" ht="15.75" hidden="false" customHeight="true" outlineLevel="0" collapsed="false">
      <c r="A54" s="88" t="s">
        <v>339</v>
      </c>
      <c r="B54" s="94" t="s">
        <v>340</v>
      </c>
      <c r="C54" s="94"/>
      <c r="D54" s="94"/>
      <c r="E54" s="94"/>
      <c r="F54" s="94"/>
      <c r="G54" s="94"/>
      <c r="H54" s="94"/>
      <c r="I54" s="159"/>
      <c r="J54" s="159"/>
      <c r="K54" s="159"/>
      <c r="L54" s="159"/>
      <c r="M54" s="159"/>
      <c r="N54" s="159"/>
      <c r="O54" s="158"/>
      <c r="P54" s="158"/>
      <c r="Q54" s="158"/>
      <c r="R54" s="158"/>
      <c r="S54" s="158"/>
      <c r="T54" s="158"/>
      <c r="U54" s="158"/>
      <c r="V54" s="158"/>
      <c r="W54" s="158"/>
      <c r="X54" s="158"/>
      <c r="Y54" s="158"/>
      <c r="Z54" s="158"/>
      <c r="AA54" s="158"/>
      <c r="AB54" s="158"/>
      <c r="AC54" s="158"/>
      <c r="AD54" s="158"/>
      <c r="AE54" s="158"/>
      <c r="AF54" s="158"/>
    </row>
    <row r="55" customFormat="false" ht="15.75" hidden="false" customHeight="true" outlineLevel="0" collapsed="false">
      <c r="A55" s="233"/>
      <c r="B55" s="94"/>
      <c r="C55" s="94"/>
      <c r="D55" s="94"/>
      <c r="E55" s="94"/>
      <c r="F55" s="94"/>
      <c r="G55" s="94"/>
      <c r="H55" s="94"/>
      <c r="I55" s="159"/>
      <c r="J55" s="159"/>
      <c r="K55" s="159"/>
      <c r="L55" s="159"/>
      <c r="M55" s="159"/>
      <c r="N55" s="159"/>
      <c r="O55" s="158"/>
      <c r="P55" s="158"/>
      <c r="Q55" s="158"/>
      <c r="R55" s="158"/>
      <c r="S55" s="158"/>
      <c r="T55" s="158"/>
      <c r="U55" s="158"/>
      <c r="V55" s="158"/>
      <c r="W55" s="158"/>
      <c r="X55" s="158"/>
      <c r="Y55" s="158"/>
      <c r="Z55" s="158"/>
      <c r="AA55" s="158"/>
      <c r="AB55" s="158"/>
      <c r="AC55" s="158"/>
      <c r="AD55" s="158"/>
      <c r="AE55" s="158"/>
      <c r="AF55" s="158"/>
    </row>
    <row r="56" customFormat="false" ht="15.75" hidden="false" customHeight="true" outlineLevel="0" collapsed="false">
      <c r="A56" s="233"/>
      <c r="B56" s="94"/>
      <c r="C56" s="94"/>
      <c r="D56" s="94"/>
      <c r="E56" s="94"/>
      <c r="F56" s="94"/>
      <c r="G56" s="94"/>
      <c r="H56" s="94"/>
      <c r="I56" s="159"/>
      <c r="J56" s="159"/>
      <c r="K56" s="159"/>
      <c r="L56" s="159"/>
      <c r="M56" s="159"/>
      <c r="N56" s="159"/>
      <c r="O56" s="158"/>
      <c r="P56" s="158"/>
      <c r="Q56" s="158"/>
      <c r="R56" s="158"/>
      <c r="S56" s="158"/>
      <c r="T56" s="158"/>
      <c r="U56" s="158"/>
      <c r="V56" s="158"/>
      <c r="W56" s="158"/>
      <c r="X56" s="158"/>
      <c r="Y56" s="158"/>
      <c r="Z56" s="158"/>
      <c r="AA56" s="158"/>
      <c r="AB56" s="158"/>
      <c r="AC56" s="158"/>
      <c r="AD56" s="158"/>
      <c r="AE56" s="158"/>
      <c r="AF56" s="158"/>
    </row>
    <row r="57" customFormat="false" ht="15.75" hidden="false" customHeight="true" outlineLevel="0" collapsed="false">
      <c r="A57" s="233"/>
      <c r="B57" s="94"/>
      <c r="C57" s="94"/>
      <c r="D57" s="94"/>
      <c r="E57" s="94"/>
      <c r="F57" s="94"/>
      <c r="G57" s="94"/>
      <c r="H57" s="94"/>
      <c r="I57" s="159"/>
      <c r="J57" s="159"/>
      <c r="K57" s="159"/>
      <c r="L57" s="159"/>
      <c r="M57" s="159"/>
      <c r="N57" s="159"/>
      <c r="O57" s="158"/>
      <c r="P57" s="158"/>
      <c r="Q57" s="158"/>
      <c r="R57" s="158"/>
      <c r="S57" s="158"/>
      <c r="T57" s="158"/>
      <c r="U57" s="158"/>
      <c r="V57" s="158"/>
      <c r="W57" s="158"/>
      <c r="X57" s="158"/>
      <c r="Y57" s="158"/>
      <c r="Z57" s="158"/>
      <c r="AA57" s="158"/>
      <c r="AB57" s="158"/>
      <c r="AC57" s="158"/>
      <c r="AD57" s="158"/>
      <c r="AE57" s="158"/>
      <c r="AF57" s="158"/>
    </row>
    <row r="58" customFormat="false" ht="15.75" hidden="false" customHeight="true" outlineLevel="0" collapsed="false">
      <c r="A58" s="233"/>
      <c r="B58" s="94"/>
      <c r="C58" s="94"/>
      <c r="D58" s="94"/>
      <c r="E58" s="94"/>
      <c r="F58" s="94"/>
      <c r="G58" s="94"/>
      <c r="H58" s="94"/>
      <c r="I58" s="159"/>
      <c r="J58" s="159"/>
      <c r="K58" s="159"/>
      <c r="L58" s="159"/>
      <c r="M58" s="159"/>
      <c r="N58" s="159"/>
      <c r="O58" s="158"/>
      <c r="P58" s="158"/>
      <c r="Q58" s="158"/>
      <c r="R58" s="158"/>
      <c r="S58" s="158"/>
      <c r="T58" s="158"/>
      <c r="U58" s="158"/>
      <c r="V58" s="158"/>
      <c r="W58" s="158"/>
      <c r="X58" s="158"/>
      <c r="Y58" s="158"/>
      <c r="Z58" s="158"/>
      <c r="AA58" s="158"/>
      <c r="AB58" s="158"/>
      <c r="AC58" s="158"/>
      <c r="AD58" s="158"/>
      <c r="AE58" s="158"/>
      <c r="AF58" s="158"/>
    </row>
    <row r="59" customFormat="false" ht="15.75" hidden="false" customHeight="true" outlineLevel="0" collapsed="false">
      <c r="A59" s="233"/>
      <c r="B59" s="94"/>
      <c r="C59" s="94"/>
      <c r="D59" s="94"/>
      <c r="E59" s="94"/>
      <c r="F59" s="94"/>
      <c r="G59" s="94"/>
      <c r="H59" s="94"/>
      <c r="I59" s="159"/>
      <c r="J59" s="159"/>
      <c r="K59" s="159"/>
      <c r="L59" s="159"/>
      <c r="M59" s="159"/>
      <c r="N59" s="159"/>
      <c r="O59" s="158"/>
      <c r="P59" s="158"/>
      <c r="Q59" s="158"/>
      <c r="R59" s="158"/>
      <c r="S59" s="158"/>
      <c r="T59" s="158"/>
      <c r="U59" s="158"/>
      <c r="V59" s="158"/>
      <c r="W59" s="158"/>
      <c r="X59" s="158"/>
      <c r="Y59" s="158"/>
      <c r="Z59" s="158"/>
      <c r="AA59" s="158"/>
      <c r="AB59" s="158"/>
      <c r="AC59" s="158"/>
      <c r="AD59" s="158"/>
      <c r="AE59" s="158"/>
      <c r="AF59" s="158"/>
    </row>
    <row r="60" customFormat="false" ht="15.75" hidden="false" customHeight="true" outlineLevel="0" collapsed="false">
      <c r="A60" s="233"/>
      <c r="B60" s="94"/>
      <c r="C60" s="94"/>
      <c r="D60" s="94"/>
      <c r="E60" s="94"/>
      <c r="F60" s="94"/>
      <c r="G60" s="94"/>
      <c r="H60" s="94"/>
      <c r="I60" s="159"/>
      <c r="J60" s="159"/>
      <c r="K60" s="159"/>
      <c r="L60" s="159"/>
      <c r="M60" s="159"/>
      <c r="N60" s="159"/>
      <c r="O60" s="158"/>
      <c r="P60" s="158"/>
      <c r="Q60" s="158"/>
      <c r="R60" s="158"/>
      <c r="S60" s="158"/>
      <c r="T60" s="158"/>
      <c r="U60" s="158"/>
      <c r="V60" s="158"/>
      <c r="W60" s="158"/>
      <c r="X60" s="158"/>
      <c r="Y60" s="158"/>
      <c r="Z60" s="158"/>
      <c r="AA60" s="158"/>
      <c r="AB60" s="158"/>
      <c r="AC60" s="158"/>
      <c r="AD60" s="158"/>
      <c r="AE60" s="158"/>
      <c r="AF60" s="158"/>
    </row>
    <row r="61" customFormat="false" ht="15.75" hidden="false" customHeight="true" outlineLevel="0" collapsed="false">
      <c r="A61" s="233"/>
      <c r="B61" s="94"/>
      <c r="C61" s="94"/>
      <c r="D61" s="94"/>
      <c r="E61" s="94"/>
      <c r="F61" s="94"/>
      <c r="G61" s="94"/>
      <c r="H61" s="94"/>
      <c r="I61" s="159"/>
      <c r="J61" s="159"/>
      <c r="K61" s="159"/>
      <c r="L61" s="159"/>
      <c r="M61" s="159"/>
      <c r="N61" s="159"/>
      <c r="O61" s="158"/>
      <c r="P61" s="158"/>
      <c r="Q61" s="158"/>
      <c r="R61" s="158"/>
      <c r="S61" s="158"/>
      <c r="T61" s="158"/>
      <c r="U61" s="158"/>
      <c r="V61" s="158"/>
      <c r="W61" s="158"/>
      <c r="X61" s="158"/>
      <c r="Y61" s="158"/>
      <c r="Z61" s="158"/>
      <c r="AA61" s="158"/>
      <c r="AB61" s="158"/>
      <c r="AC61" s="158"/>
      <c r="AD61" s="158"/>
      <c r="AE61" s="158"/>
      <c r="AF61" s="158"/>
    </row>
    <row r="62" customFormat="false" ht="15.75" hidden="false" customHeight="true" outlineLevel="0" collapsed="false">
      <c r="A62" s="233"/>
      <c r="B62" s="94"/>
      <c r="C62" s="94"/>
      <c r="D62" s="94"/>
      <c r="E62" s="94"/>
      <c r="F62" s="94"/>
      <c r="G62" s="94"/>
      <c r="H62" s="94"/>
      <c r="I62" s="159"/>
      <c r="J62" s="159"/>
      <c r="K62" s="159"/>
      <c r="L62" s="159"/>
      <c r="M62" s="159"/>
      <c r="N62" s="159"/>
      <c r="O62" s="158"/>
      <c r="P62" s="158"/>
      <c r="Q62" s="158"/>
      <c r="R62" s="158"/>
      <c r="S62" s="158"/>
      <c r="T62" s="158"/>
      <c r="U62" s="158"/>
      <c r="V62" s="158"/>
      <c r="W62" s="158"/>
      <c r="X62" s="158"/>
      <c r="Y62" s="158"/>
      <c r="Z62" s="158"/>
      <c r="AA62" s="158"/>
      <c r="AB62" s="158"/>
      <c r="AC62" s="158"/>
      <c r="AD62" s="158"/>
      <c r="AE62" s="158"/>
      <c r="AF62" s="158"/>
    </row>
    <row r="63" customFormat="false" ht="15.75" hidden="false" customHeight="true" outlineLevel="0" collapsed="false">
      <c r="A63" s="234"/>
      <c r="B63" s="94"/>
      <c r="C63" s="94"/>
      <c r="D63" s="94"/>
      <c r="E63" s="94"/>
      <c r="F63" s="94"/>
      <c r="G63" s="94"/>
      <c r="H63" s="94"/>
      <c r="I63" s="159"/>
      <c r="J63" s="159"/>
      <c r="K63" s="159"/>
      <c r="L63" s="159"/>
      <c r="M63" s="159"/>
      <c r="N63" s="159"/>
      <c r="O63" s="158"/>
      <c r="P63" s="158"/>
      <c r="Q63" s="158"/>
      <c r="R63" s="158"/>
      <c r="S63" s="158"/>
      <c r="T63" s="158"/>
      <c r="U63" s="158"/>
      <c r="V63" s="158"/>
      <c r="W63" s="158"/>
      <c r="X63" s="158"/>
      <c r="Y63" s="158"/>
      <c r="Z63" s="158"/>
      <c r="AA63" s="158"/>
      <c r="AB63" s="158"/>
      <c r="AC63" s="158"/>
      <c r="AD63" s="158"/>
      <c r="AE63" s="158"/>
      <c r="AF63" s="158"/>
    </row>
    <row r="64" customFormat="false" ht="15.75" hidden="false" customHeight="true" outlineLevel="0" collapsed="false">
      <c r="A64" s="158"/>
      <c r="B64" s="158"/>
      <c r="C64" s="158"/>
      <c r="D64" s="158"/>
      <c r="E64" s="158"/>
      <c r="F64" s="158"/>
      <c r="G64" s="158"/>
      <c r="H64" s="158"/>
      <c r="I64" s="159"/>
      <c r="J64" s="159"/>
      <c r="K64" s="159"/>
      <c r="L64" s="159"/>
      <c r="M64" s="159"/>
      <c r="N64" s="159"/>
      <c r="O64" s="158"/>
      <c r="P64" s="158"/>
      <c r="Q64" s="158"/>
      <c r="R64" s="158"/>
      <c r="S64" s="158"/>
      <c r="T64" s="158"/>
      <c r="U64" s="158"/>
      <c r="V64" s="158"/>
      <c r="W64" s="158"/>
      <c r="X64" s="158"/>
      <c r="Y64" s="158"/>
      <c r="Z64" s="158"/>
      <c r="AA64" s="158"/>
      <c r="AB64" s="158"/>
      <c r="AC64" s="158"/>
      <c r="AD64" s="158"/>
      <c r="AE64" s="158"/>
      <c r="AF64" s="158"/>
    </row>
    <row r="65" customFormat="false" ht="18" hidden="false" customHeight="true" outlineLevel="0" collapsed="false">
      <c r="A65" s="84" t="s">
        <v>330</v>
      </c>
      <c r="B65" s="84" t="s">
        <v>331</v>
      </c>
      <c r="C65" s="84" t="s">
        <v>16</v>
      </c>
      <c r="D65" s="84" t="s">
        <v>379</v>
      </c>
      <c r="E65" s="84" t="s">
        <v>18</v>
      </c>
      <c r="F65" s="84" t="s">
        <v>572</v>
      </c>
      <c r="G65" s="84" t="s">
        <v>19</v>
      </c>
      <c r="H65" s="84" t="s">
        <v>20</v>
      </c>
      <c r="I65" s="159"/>
      <c r="J65" s="159"/>
      <c r="K65" s="159"/>
      <c r="L65" s="159"/>
      <c r="M65" s="159"/>
      <c r="N65" s="159"/>
      <c r="O65" s="158"/>
      <c r="P65" s="158"/>
      <c r="Q65" s="158"/>
      <c r="R65" s="158"/>
      <c r="S65" s="158"/>
      <c r="T65" s="158"/>
      <c r="U65" s="158"/>
      <c r="V65" s="158"/>
      <c r="W65" s="158"/>
      <c r="X65" s="158"/>
      <c r="Y65" s="158"/>
      <c r="Z65" s="158"/>
      <c r="AA65" s="158"/>
      <c r="AB65" s="158"/>
      <c r="AC65" s="158"/>
      <c r="AD65" s="158"/>
      <c r="AE65" s="158"/>
      <c r="AF65" s="158"/>
    </row>
    <row r="66" customFormat="false" ht="15.75" hidden="false" customHeight="true" outlineLevel="0" collapsed="false">
      <c r="A66" s="88" t="s">
        <v>339</v>
      </c>
      <c r="B66" s="94" t="s">
        <v>340</v>
      </c>
      <c r="C66" s="94"/>
      <c r="D66" s="94"/>
      <c r="E66" s="94"/>
      <c r="F66" s="94"/>
      <c r="G66" s="94"/>
      <c r="H66" s="94"/>
      <c r="I66" s="159"/>
      <c r="J66" s="159"/>
      <c r="K66" s="159"/>
      <c r="L66" s="159"/>
      <c r="M66" s="159"/>
      <c r="N66" s="159"/>
      <c r="O66" s="158"/>
      <c r="P66" s="158"/>
      <c r="Q66" s="158"/>
      <c r="R66" s="158"/>
      <c r="S66" s="158"/>
      <c r="T66" s="158"/>
      <c r="U66" s="158"/>
      <c r="V66" s="158"/>
      <c r="W66" s="158"/>
      <c r="X66" s="158"/>
      <c r="Y66" s="158"/>
      <c r="Z66" s="158"/>
      <c r="AA66" s="158"/>
      <c r="AB66" s="158"/>
      <c r="AC66" s="158"/>
      <c r="AD66" s="158"/>
      <c r="AE66" s="158"/>
      <c r="AF66" s="158"/>
    </row>
    <row r="67" customFormat="false" ht="15.75" hidden="false" customHeight="true" outlineLevel="0" collapsed="false">
      <c r="A67" s="233"/>
      <c r="B67" s="94"/>
      <c r="C67" s="94"/>
      <c r="D67" s="94"/>
      <c r="E67" s="94"/>
      <c r="F67" s="94"/>
      <c r="G67" s="94"/>
      <c r="H67" s="94"/>
      <c r="I67" s="159"/>
      <c r="J67" s="159"/>
      <c r="K67" s="159"/>
      <c r="L67" s="159"/>
      <c r="M67" s="159"/>
      <c r="N67" s="159"/>
      <c r="O67" s="158"/>
      <c r="P67" s="158"/>
      <c r="Q67" s="158"/>
      <c r="R67" s="158"/>
      <c r="S67" s="158"/>
      <c r="T67" s="158"/>
      <c r="U67" s="158"/>
      <c r="V67" s="158"/>
      <c r="W67" s="158"/>
      <c r="X67" s="158"/>
      <c r="Y67" s="158"/>
      <c r="Z67" s="158"/>
      <c r="AA67" s="158"/>
      <c r="AB67" s="158"/>
      <c r="AC67" s="158"/>
      <c r="AD67" s="158"/>
      <c r="AE67" s="158"/>
      <c r="AF67" s="158"/>
    </row>
    <row r="68" customFormat="false" ht="15.75" hidden="false" customHeight="true" outlineLevel="0" collapsed="false">
      <c r="A68" s="233"/>
      <c r="B68" s="94"/>
      <c r="C68" s="94"/>
      <c r="D68" s="94"/>
      <c r="E68" s="94"/>
      <c r="F68" s="94"/>
      <c r="G68" s="94"/>
      <c r="H68" s="94"/>
      <c r="I68" s="159"/>
      <c r="J68" s="159"/>
      <c r="K68" s="159"/>
      <c r="L68" s="159"/>
      <c r="M68" s="159"/>
      <c r="N68" s="159"/>
      <c r="O68" s="158"/>
      <c r="P68" s="158"/>
      <c r="Q68" s="158"/>
      <c r="R68" s="158"/>
      <c r="S68" s="158"/>
      <c r="T68" s="158"/>
      <c r="U68" s="158"/>
      <c r="V68" s="158"/>
      <c r="W68" s="158"/>
      <c r="X68" s="158"/>
      <c r="Y68" s="158"/>
      <c r="Z68" s="158"/>
      <c r="AA68" s="158"/>
      <c r="AB68" s="158"/>
      <c r="AC68" s="158"/>
      <c r="AD68" s="158"/>
      <c r="AE68" s="158"/>
      <c r="AF68" s="158"/>
    </row>
    <row r="69" customFormat="false" ht="15.75" hidden="false" customHeight="true" outlineLevel="0" collapsed="false">
      <c r="A69" s="233"/>
      <c r="B69" s="94"/>
      <c r="C69" s="94"/>
      <c r="D69" s="94"/>
      <c r="E69" s="94"/>
      <c r="F69" s="94"/>
      <c r="G69" s="94"/>
      <c r="H69" s="94"/>
      <c r="I69" s="159"/>
      <c r="J69" s="159"/>
      <c r="K69" s="159"/>
      <c r="L69" s="159"/>
      <c r="M69" s="159"/>
      <c r="N69" s="159"/>
      <c r="O69" s="158"/>
      <c r="P69" s="158"/>
      <c r="Q69" s="158"/>
      <c r="R69" s="158"/>
      <c r="S69" s="158"/>
      <c r="T69" s="158"/>
      <c r="U69" s="158"/>
      <c r="V69" s="158"/>
      <c r="W69" s="158"/>
      <c r="X69" s="158"/>
      <c r="Y69" s="158"/>
      <c r="Z69" s="158"/>
      <c r="AA69" s="158"/>
      <c r="AB69" s="158"/>
      <c r="AC69" s="158"/>
      <c r="AD69" s="158"/>
      <c r="AE69" s="158"/>
      <c r="AF69" s="158"/>
    </row>
    <row r="70" customFormat="false" ht="15.75" hidden="false" customHeight="true" outlineLevel="0" collapsed="false">
      <c r="A70" s="233"/>
      <c r="B70" s="94"/>
      <c r="C70" s="94"/>
      <c r="D70" s="94"/>
      <c r="E70" s="94"/>
      <c r="F70" s="94"/>
      <c r="G70" s="94"/>
      <c r="H70" s="94"/>
      <c r="I70" s="159"/>
      <c r="J70" s="159"/>
      <c r="K70" s="159"/>
      <c r="L70" s="159"/>
      <c r="M70" s="159"/>
      <c r="N70" s="159"/>
      <c r="O70" s="158"/>
      <c r="P70" s="158"/>
      <c r="Q70" s="158"/>
      <c r="R70" s="158"/>
      <c r="S70" s="158"/>
      <c r="T70" s="158"/>
      <c r="U70" s="158"/>
      <c r="V70" s="158"/>
      <c r="W70" s="158"/>
      <c r="X70" s="158"/>
      <c r="Y70" s="158"/>
      <c r="Z70" s="158"/>
      <c r="AA70" s="158"/>
      <c r="AB70" s="158"/>
      <c r="AC70" s="158"/>
      <c r="AD70" s="158"/>
      <c r="AE70" s="158"/>
      <c r="AF70" s="158"/>
    </row>
    <row r="71" customFormat="false" ht="15.75" hidden="false" customHeight="true" outlineLevel="0" collapsed="false">
      <c r="A71" s="233"/>
      <c r="B71" s="94"/>
      <c r="C71" s="94"/>
      <c r="D71" s="94"/>
      <c r="E71" s="94"/>
      <c r="F71" s="94"/>
      <c r="G71" s="94"/>
      <c r="H71" s="94"/>
      <c r="I71" s="159"/>
      <c r="J71" s="159"/>
      <c r="K71" s="159"/>
      <c r="L71" s="159"/>
      <c r="M71" s="159"/>
      <c r="N71" s="159"/>
      <c r="O71" s="158"/>
      <c r="P71" s="158"/>
      <c r="Q71" s="158"/>
      <c r="R71" s="158"/>
      <c r="S71" s="158"/>
      <c r="T71" s="158"/>
      <c r="U71" s="158"/>
      <c r="V71" s="158"/>
      <c r="W71" s="158"/>
      <c r="X71" s="158"/>
      <c r="Y71" s="158"/>
      <c r="Z71" s="158"/>
      <c r="AA71" s="158"/>
      <c r="AB71" s="158"/>
      <c r="AC71" s="158"/>
      <c r="AD71" s="158"/>
      <c r="AE71" s="158"/>
      <c r="AF71" s="158"/>
    </row>
    <row r="72" customFormat="false" ht="15.75" hidden="false" customHeight="true" outlineLevel="0" collapsed="false">
      <c r="A72" s="233"/>
      <c r="B72" s="94"/>
      <c r="C72" s="94"/>
      <c r="D72" s="94"/>
      <c r="E72" s="94"/>
      <c r="F72" s="94"/>
      <c r="G72" s="94"/>
      <c r="H72" s="94"/>
      <c r="I72" s="159"/>
      <c r="J72" s="159"/>
      <c r="K72" s="159"/>
      <c r="L72" s="159"/>
      <c r="M72" s="159"/>
      <c r="N72" s="159"/>
      <c r="O72" s="158"/>
      <c r="P72" s="158"/>
      <c r="Q72" s="158"/>
      <c r="R72" s="158"/>
      <c r="S72" s="158"/>
      <c r="T72" s="158"/>
      <c r="U72" s="158"/>
      <c r="V72" s="158"/>
      <c r="W72" s="158"/>
      <c r="X72" s="158"/>
      <c r="Y72" s="158"/>
      <c r="Z72" s="158"/>
      <c r="AA72" s="158"/>
      <c r="AB72" s="158"/>
      <c r="AC72" s="158"/>
      <c r="AD72" s="158"/>
      <c r="AE72" s="158"/>
      <c r="AF72" s="158"/>
    </row>
    <row r="73" customFormat="false" ht="15.75" hidden="false" customHeight="true" outlineLevel="0" collapsed="false">
      <c r="A73" s="233"/>
      <c r="B73" s="94"/>
      <c r="C73" s="94"/>
      <c r="D73" s="94"/>
      <c r="E73" s="94"/>
      <c r="F73" s="94"/>
      <c r="G73" s="94"/>
      <c r="H73" s="94"/>
      <c r="I73" s="159"/>
      <c r="J73" s="159"/>
      <c r="K73" s="159"/>
      <c r="L73" s="159"/>
      <c r="M73" s="159"/>
      <c r="N73" s="159"/>
      <c r="O73" s="158"/>
      <c r="P73" s="158"/>
      <c r="Q73" s="158"/>
      <c r="R73" s="158"/>
      <c r="S73" s="158"/>
      <c r="T73" s="158"/>
      <c r="U73" s="158"/>
      <c r="V73" s="158"/>
      <c r="W73" s="158"/>
      <c r="X73" s="158"/>
      <c r="Y73" s="158"/>
      <c r="Z73" s="158"/>
      <c r="AA73" s="158"/>
      <c r="AB73" s="158"/>
      <c r="AC73" s="158"/>
      <c r="AD73" s="158"/>
      <c r="AE73" s="158"/>
      <c r="AF73" s="158"/>
    </row>
    <row r="74" customFormat="false" ht="15.75" hidden="false" customHeight="true" outlineLevel="0" collapsed="false">
      <c r="A74" s="233"/>
      <c r="B74" s="94"/>
      <c r="C74" s="94"/>
      <c r="D74" s="94"/>
      <c r="E74" s="94"/>
      <c r="F74" s="94"/>
      <c r="G74" s="94"/>
      <c r="H74" s="94"/>
      <c r="I74" s="159"/>
      <c r="J74" s="159"/>
      <c r="K74" s="159"/>
      <c r="L74" s="159"/>
      <c r="M74" s="159"/>
      <c r="N74" s="159"/>
      <c r="O74" s="158"/>
      <c r="P74" s="158"/>
      <c r="Q74" s="158"/>
      <c r="R74" s="158"/>
      <c r="S74" s="158"/>
      <c r="T74" s="158"/>
      <c r="U74" s="158"/>
      <c r="V74" s="158"/>
      <c r="W74" s="158"/>
      <c r="X74" s="158"/>
      <c r="Y74" s="158"/>
      <c r="Z74" s="158"/>
      <c r="AA74" s="158"/>
      <c r="AB74" s="158"/>
      <c r="AC74" s="158"/>
      <c r="AD74" s="158"/>
      <c r="AE74" s="158"/>
      <c r="AF74" s="158"/>
    </row>
    <row r="75" customFormat="false" ht="15.75" hidden="false" customHeight="true" outlineLevel="0" collapsed="false">
      <c r="A75" s="234"/>
      <c r="B75" s="94"/>
      <c r="C75" s="94"/>
      <c r="D75" s="94"/>
      <c r="E75" s="94"/>
      <c r="F75" s="94"/>
      <c r="G75" s="94"/>
      <c r="H75" s="94"/>
      <c r="I75" s="159"/>
      <c r="J75" s="159"/>
      <c r="K75" s="159"/>
      <c r="L75" s="159"/>
      <c r="M75" s="159"/>
      <c r="N75" s="159"/>
      <c r="O75" s="158"/>
      <c r="P75" s="158"/>
      <c r="Q75" s="158"/>
      <c r="R75" s="158"/>
      <c r="S75" s="158"/>
      <c r="T75" s="158"/>
      <c r="U75" s="158"/>
      <c r="V75" s="158"/>
      <c r="W75" s="158"/>
      <c r="X75" s="158"/>
      <c r="Y75" s="158"/>
      <c r="Z75" s="158"/>
      <c r="AA75" s="158"/>
      <c r="AB75" s="158"/>
      <c r="AC75" s="158"/>
      <c r="AD75" s="158"/>
      <c r="AE75" s="158"/>
      <c r="AF75" s="158"/>
    </row>
    <row r="76" customFormat="false" ht="15.75" hidden="false" customHeight="true" outlineLevel="0" collapsed="false">
      <c r="A76" s="158"/>
      <c r="B76" s="158"/>
      <c r="C76" s="158"/>
      <c r="D76" s="158"/>
      <c r="E76" s="158"/>
      <c r="F76" s="158"/>
      <c r="G76" s="158"/>
      <c r="H76" s="158"/>
      <c r="I76" s="159"/>
      <c r="J76" s="159"/>
      <c r="K76" s="159"/>
      <c r="L76" s="159"/>
      <c r="M76" s="159"/>
      <c r="N76" s="159"/>
      <c r="O76" s="158"/>
      <c r="P76" s="158"/>
      <c r="Q76" s="158"/>
      <c r="R76" s="158"/>
      <c r="S76" s="158"/>
      <c r="T76" s="158"/>
      <c r="U76" s="158"/>
      <c r="V76" s="158"/>
      <c r="W76" s="158"/>
      <c r="X76" s="158"/>
      <c r="Y76" s="158"/>
      <c r="Z76" s="158"/>
      <c r="AA76" s="158"/>
      <c r="AB76" s="158"/>
      <c r="AC76" s="158"/>
      <c r="AD76" s="158"/>
      <c r="AE76" s="158"/>
      <c r="AF76" s="158"/>
    </row>
    <row r="77" customFormat="false" ht="18" hidden="false" customHeight="true" outlineLevel="0" collapsed="false">
      <c r="A77" s="84" t="s">
        <v>330</v>
      </c>
      <c r="B77" s="84" t="s">
        <v>331</v>
      </c>
      <c r="C77" s="84" t="s">
        <v>16</v>
      </c>
      <c r="D77" s="84" t="s">
        <v>379</v>
      </c>
      <c r="E77" s="84" t="s">
        <v>18</v>
      </c>
      <c r="F77" s="84" t="s">
        <v>572</v>
      </c>
      <c r="G77" s="84" t="s">
        <v>19</v>
      </c>
      <c r="H77" s="84" t="s">
        <v>20</v>
      </c>
      <c r="I77" s="159"/>
      <c r="J77" s="159"/>
      <c r="K77" s="159"/>
      <c r="L77" s="159"/>
      <c r="M77" s="159"/>
      <c r="N77" s="159"/>
      <c r="O77" s="158"/>
      <c r="P77" s="158"/>
      <c r="Q77" s="158"/>
      <c r="R77" s="158"/>
      <c r="S77" s="158"/>
      <c r="T77" s="158"/>
      <c r="U77" s="158"/>
      <c r="V77" s="158"/>
      <c r="W77" s="158"/>
      <c r="X77" s="158"/>
      <c r="Y77" s="158"/>
      <c r="Z77" s="158"/>
      <c r="AA77" s="158"/>
      <c r="AB77" s="158"/>
      <c r="AC77" s="158"/>
      <c r="AD77" s="158"/>
      <c r="AE77" s="158"/>
      <c r="AF77" s="158"/>
    </row>
    <row r="78" customFormat="false" ht="15.75" hidden="false" customHeight="true" outlineLevel="0" collapsed="false">
      <c r="A78" s="88" t="s">
        <v>339</v>
      </c>
      <c r="B78" s="94"/>
      <c r="C78" s="94"/>
      <c r="D78" s="94"/>
      <c r="E78" s="94"/>
      <c r="F78" s="94"/>
      <c r="G78" s="94"/>
      <c r="H78" s="94"/>
      <c r="I78" s="159"/>
      <c r="J78" s="159"/>
      <c r="K78" s="159"/>
      <c r="L78" s="159"/>
      <c r="M78" s="159"/>
      <c r="N78" s="159"/>
      <c r="O78" s="158"/>
      <c r="P78" s="158"/>
      <c r="Q78" s="158"/>
      <c r="R78" s="158"/>
      <c r="S78" s="158"/>
      <c r="T78" s="158"/>
      <c r="U78" s="158"/>
      <c r="V78" s="158"/>
      <c r="W78" s="158"/>
      <c r="X78" s="158"/>
      <c r="Y78" s="158"/>
      <c r="Z78" s="158"/>
      <c r="AA78" s="158"/>
      <c r="AB78" s="158"/>
      <c r="AC78" s="158"/>
      <c r="AD78" s="158"/>
      <c r="AE78" s="158"/>
      <c r="AF78" s="158"/>
    </row>
    <row r="79" customFormat="false" ht="15.75" hidden="false" customHeight="true" outlineLevel="0" collapsed="false">
      <c r="A79" s="233"/>
      <c r="B79" s="94"/>
      <c r="C79" s="94"/>
      <c r="D79" s="94"/>
      <c r="E79" s="94"/>
      <c r="F79" s="94"/>
      <c r="G79" s="94"/>
      <c r="H79" s="94"/>
      <c r="I79" s="159"/>
      <c r="J79" s="159"/>
      <c r="K79" s="159"/>
      <c r="L79" s="159"/>
      <c r="M79" s="159"/>
      <c r="N79" s="159"/>
      <c r="O79" s="158"/>
      <c r="P79" s="158"/>
      <c r="Q79" s="158"/>
      <c r="R79" s="158"/>
      <c r="S79" s="158"/>
      <c r="T79" s="158"/>
      <c r="U79" s="158"/>
      <c r="V79" s="158"/>
      <c r="W79" s="158"/>
      <c r="X79" s="158"/>
      <c r="Y79" s="158"/>
      <c r="Z79" s="158"/>
      <c r="AA79" s="158"/>
      <c r="AB79" s="158"/>
      <c r="AC79" s="158"/>
      <c r="AD79" s="158"/>
      <c r="AE79" s="158"/>
      <c r="AF79" s="158"/>
    </row>
    <row r="80" customFormat="false" ht="15.75" hidden="false" customHeight="true" outlineLevel="0" collapsed="false">
      <c r="A80" s="233"/>
      <c r="B80" s="94"/>
      <c r="C80" s="94"/>
      <c r="D80" s="94"/>
      <c r="E80" s="94"/>
      <c r="F80" s="94"/>
      <c r="G80" s="94"/>
      <c r="H80" s="94"/>
      <c r="I80" s="159"/>
      <c r="J80" s="159"/>
      <c r="K80" s="159"/>
      <c r="L80" s="159"/>
      <c r="M80" s="159"/>
      <c r="N80" s="159"/>
      <c r="O80" s="158"/>
      <c r="P80" s="158"/>
      <c r="Q80" s="158"/>
      <c r="R80" s="158"/>
      <c r="S80" s="158"/>
      <c r="T80" s="158"/>
      <c r="U80" s="158"/>
      <c r="V80" s="158"/>
      <c r="W80" s="158"/>
      <c r="X80" s="158"/>
      <c r="Y80" s="158"/>
      <c r="Z80" s="158"/>
      <c r="AA80" s="158"/>
      <c r="AB80" s="158"/>
      <c r="AC80" s="158"/>
      <c r="AD80" s="158"/>
      <c r="AE80" s="158"/>
      <c r="AF80" s="158"/>
    </row>
    <row r="81" customFormat="false" ht="15.75" hidden="false" customHeight="true" outlineLevel="0" collapsed="false">
      <c r="A81" s="233"/>
      <c r="B81" s="94"/>
      <c r="C81" s="94"/>
      <c r="D81" s="94"/>
      <c r="E81" s="94"/>
      <c r="F81" s="94"/>
      <c r="G81" s="94"/>
      <c r="H81" s="94"/>
      <c r="I81" s="159"/>
      <c r="J81" s="159"/>
      <c r="K81" s="159"/>
      <c r="L81" s="159"/>
      <c r="M81" s="159"/>
      <c r="N81" s="159"/>
      <c r="O81" s="158"/>
      <c r="P81" s="158"/>
      <c r="Q81" s="158"/>
      <c r="R81" s="158"/>
      <c r="S81" s="158"/>
      <c r="T81" s="158"/>
      <c r="U81" s="158"/>
      <c r="V81" s="158"/>
      <c r="W81" s="158"/>
      <c r="X81" s="158"/>
      <c r="Y81" s="158"/>
      <c r="Z81" s="158"/>
      <c r="AA81" s="158"/>
      <c r="AB81" s="158"/>
      <c r="AC81" s="158"/>
      <c r="AD81" s="158"/>
      <c r="AE81" s="158"/>
      <c r="AF81" s="158"/>
    </row>
    <row r="82" customFormat="false" ht="15.75" hidden="false" customHeight="true" outlineLevel="0" collapsed="false">
      <c r="A82" s="233"/>
      <c r="B82" s="94"/>
      <c r="C82" s="94"/>
      <c r="D82" s="94"/>
      <c r="E82" s="94"/>
      <c r="F82" s="94"/>
      <c r="G82" s="94"/>
      <c r="H82" s="94"/>
      <c r="I82" s="159"/>
      <c r="J82" s="159"/>
      <c r="K82" s="159"/>
      <c r="L82" s="159"/>
      <c r="M82" s="159"/>
      <c r="N82" s="159"/>
      <c r="O82" s="158"/>
      <c r="P82" s="158"/>
      <c r="Q82" s="158"/>
      <c r="R82" s="158"/>
      <c r="S82" s="158"/>
      <c r="T82" s="158"/>
      <c r="U82" s="158"/>
      <c r="V82" s="158"/>
      <c r="W82" s="158"/>
      <c r="X82" s="158"/>
      <c r="Y82" s="158"/>
      <c r="Z82" s="158"/>
      <c r="AA82" s="158"/>
      <c r="AB82" s="158"/>
      <c r="AC82" s="158"/>
      <c r="AD82" s="158"/>
      <c r="AE82" s="158"/>
      <c r="AF82" s="158"/>
    </row>
    <row r="83" customFormat="false" ht="15.75" hidden="false" customHeight="true" outlineLevel="0" collapsed="false">
      <c r="A83" s="233"/>
      <c r="B83" s="94"/>
      <c r="C83" s="94"/>
      <c r="D83" s="94"/>
      <c r="E83" s="94"/>
      <c r="F83" s="94"/>
      <c r="G83" s="94"/>
      <c r="H83" s="94"/>
      <c r="I83" s="159"/>
      <c r="J83" s="159"/>
      <c r="K83" s="159"/>
      <c r="L83" s="159"/>
      <c r="M83" s="159"/>
      <c r="N83" s="159"/>
      <c r="O83" s="158"/>
      <c r="P83" s="158"/>
      <c r="Q83" s="158"/>
      <c r="R83" s="158"/>
      <c r="S83" s="158"/>
      <c r="T83" s="158"/>
      <c r="U83" s="158"/>
      <c r="V83" s="158"/>
      <c r="W83" s="158"/>
      <c r="X83" s="158"/>
      <c r="Y83" s="158"/>
      <c r="Z83" s="158"/>
      <c r="AA83" s="158"/>
      <c r="AB83" s="158"/>
      <c r="AC83" s="158"/>
      <c r="AD83" s="158"/>
      <c r="AE83" s="158"/>
      <c r="AF83" s="158"/>
    </row>
    <row r="84" customFormat="false" ht="15.75" hidden="false" customHeight="true" outlineLevel="0" collapsed="false">
      <c r="A84" s="233"/>
      <c r="B84" s="94"/>
      <c r="C84" s="94"/>
      <c r="D84" s="94"/>
      <c r="E84" s="94"/>
      <c r="F84" s="94"/>
      <c r="G84" s="94"/>
      <c r="H84" s="94"/>
      <c r="I84" s="159"/>
      <c r="J84" s="159"/>
      <c r="K84" s="159"/>
      <c r="L84" s="159"/>
      <c r="M84" s="159"/>
      <c r="N84" s="159"/>
      <c r="O84" s="158"/>
      <c r="P84" s="158"/>
      <c r="Q84" s="158"/>
      <c r="R84" s="158"/>
      <c r="S84" s="158"/>
      <c r="T84" s="158"/>
      <c r="U84" s="158"/>
      <c r="V84" s="158"/>
      <c r="W84" s="158"/>
      <c r="X84" s="158"/>
      <c r="Y84" s="158"/>
      <c r="Z84" s="158"/>
      <c r="AA84" s="158"/>
      <c r="AB84" s="158"/>
      <c r="AC84" s="158"/>
      <c r="AD84" s="158"/>
      <c r="AE84" s="158"/>
      <c r="AF84" s="158"/>
    </row>
    <row r="85" customFormat="false" ht="15.75" hidden="false" customHeight="true" outlineLevel="0" collapsed="false">
      <c r="A85" s="233"/>
      <c r="B85" s="94"/>
      <c r="C85" s="94"/>
      <c r="D85" s="94"/>
      <c r="E85" s="94"/>
      <c r="F85" s="94"/>
      <c r="G85" s="94"/>
      <c r="H85" s="94"/>
      <c r="I85" s="159"/>
      <c r="J85" s="159"/>
      <c r="K85" s="159"/>
      <c r="L85" s="159"/>
      <c r="M85" s="159"/>
      <c r="N85" s="159"/>
      <c r="O85" s="158"/>
      <c r="P85" s="158"/>
      <c r="Q85" s="158"/>
      <c r="R85" s="158"/>
      <c r="S85" s="158"/>
      <c r="T85" s="158"/>
      <c r="U85" s="158"/>
      <c r="V85" s="158"/>
      <c r="W85" s="158"/>
      <c r="X85" s="158"/>
      <c r="Y85" s="158"/>
      <c r="Z85" s="158"/>
      <c r="AA85" s="158"/>
      <c r="AB85" s="158"/>
      <c r="AC85" s="158"/>
      <c r="AD85" s="158"/>
      <c r="AE85" s="158"/>
      <c r="AF85" s="158"/>
    </row>
    <row r="86" customFormat="false" ht="15.75" hidden="false" customHeight="true" outlineLevel="0" collapsed="false">
      <c r="A86" s="233"/>
      <c r="B86" s="94"/>
      <c r="C86" s="94"/>
      <c r="D86" s="94"/>
      <c r="E86" s="94"/>
      <c r="F86" s="94"/>
      <c r="G86" s="94"/>
      <c r="H86" s="94"/>
      <c r="I86" s="159"/>
      <c r="J86" s="159"/>
      <c r="K86" s="159"/>
      <c r="L86" s="159"/>
      <c r="M86" s="159"/>
      <c r="N86" s="159"/>
      <c r="O86" s="158"/>
      <c r="P86" s="158"/>
      <c r="Q86" s="158"/>
      <c r="R86" s="158"/>
      <c r="S86" s="158"/>
      <c r="T86" s="158"/>
      <c r="U86" s="158"/>
      <c r="V86" s="158"/>
      <c r="W86" s="158"/>
      <c r="X86" s="158"/>
      <c r="Y86" s="158"/>
      <c r="Z86" s="158"/>
      <c r="AA86" s="158"/>
      <c r="AB86" s="158"/>
      <c r="AC86" s="158"/>
      <c r="AD86" s="158"/>
      <c r="AE86" s="158"/>
      <c r="AF86" s="158"/>
    </row>
    <row r="87" customFormat="false" ht="15.75" hidden="false" customHeight="true" outlineLevel="0" collapsed="false">
      <c r="A87" s="234"/>
      <c r="B87" s="94"/>
      <c r="C87" s="94"/>
      <c r="D87" s="94"/>
      <c r="E87" s="94"/>
      <c r="F87" s="94"/>
      <c r="G87" s="94"/>
      <c r="H87" s="94"/>
      <c r="I87" s="159"/>
      <c r="J87" s="159"/>
      <c r="K87" s="159"/>
      <c r="L87" s="159"/>
      <c r="M87" s="159"/>
      <c r="N87" s="159"/>
      <c r="O87" s="158"/>
      <c r="P87" s="158"/>
      <c r="Q87" s="158"/>
      <c r="R87" s="158"/>
      <c r="S87" s="158"/>
      <c r="T87" s="158"/>
      <c r="U87" s="158"/>
      <c r="V87" s="158"/>
      <c r="W87" s="158"/>
      <c r="X87" s="158"/>
      <c r="Y87" s="158"/>
      <c r="Z87" s="158"/>
      <c r="AA87" s="158"/>
      <c r="AB87" s="158"/>
      <c r="AC87" s="158"/>
      <c r="AD87" s="158"/>
      <c r="AE87" s="158"/>
      <c r="AF87" s="158"/>
    </row>
    <row r="88" customFormat="false" ht="15.75" hidden="false" customHeight="true" outlineLevel="0" collapsed="false">
      <c r="A88" s="158"/>
      <c r="B88" s="158"/>
      <c r="C88" s="158"/>
      <c r="D88" s="158"/>
      <c r="E88" s="158"/>
      <c r="F88" s="158"/>
      <c r="G88" s="158"/>
      <c r="H88" s="158"/>
      <c r="I88" s="159"/>
      <c r="J88" s="159"/>
      <c r="K88" s="159"/>
      <c r="L88" s="159"/>
      <c r="M88" s="159"/>
      <c r="N88" s="159"/>
      <c r="O88" s="158"/>
      <c r="P88" s="158"/>
      <c r="Q88" s="158"/>
      <c r="R88" s="158"/>
      <c r="S88" s="158"/>
      <c r="T88" s="158"/>
      <c r="U88" s="158"/>
      <c r="V88" s="158"/>
      <c r="W88" s="158"/>
      <c r="X88" s="158"/>
      <c r="Y88" s="158"/>
      <c r="Z88" s="158"/>
      <c r="AA88" s="158"/>
      <c r="AB88" s="158"/>
      <c r="AC88" s="158"/>
      <c r="AD88" s="158"/>
      <c r="AE88" s="158"/>
      <c r="AF88" s="158"/>
    </row>
    <row r="89" customFormat="false" ht="18" hidden="false" customHeight="true" outlineLevel="0" collapsed="false">
      <c r="A89" s="84" t="s">
        <v>330</v>
      </c>
      <c r="B89" s="84" t="s">
        <v>331</v>
      </c>
      <c r="C89" s="84" t="s">
        <v>16</v>
      </c>
      <c r="D89" s="84" t="s">
        <v>379</v>
      </c>
      <c r="E89" s="84" t="s">
        <v>18</v>
      </c>
      <c r="F89" s="84" t="s">
        <v>572</v>
      </c>
      <c r="G89" s="84" t="s">
        <v>19</v>
      </c>
      <c r="H89" s="84" t="s">
        <v>20</v>
      </c>
      <c r="I89" s="159"/>
      <c r="J89" s="159"/>
      <c r="K89" s="159"/>
      <c r="L89" s="159"/>
      <c r="M89" s="159"/>
      <c r="N89" s="159"/>
      <c r="O89" s="158"/>
      <c r="P89" s="158"/>
      <c r="Q89" s="158"/>
      <c r="R89" s="158"/>
      <c r="S89" s="158"/>
      <c r="T89" s="158"/>
      <c r="U89" s="158"/>
      <c r="V89" s="158"/>
      <c r="W89" s="158"/>
      <c r="X89" s="158"/>
      <c r="Y89" s="158"/>
      <c r="Z89" s="158"/>
      <c r="AA89" s="158"/>
      <c r="AB89" s="158"/>
      <c r="AC89" s="158"/>
      <c r="AD89" s="158"/>
      <c r="AE89" s="158"/>
      <c r="AF89" s="158"/>
    </row>
    <row r="90" customFormat="false" ht="15.75" hidden="false" customHeight="true" outlineLevel="0" collapsed="false">
      <c r="A90" s="88" t="s">
        <v>339</v>
      </c>
      <c r="B90" s="94"/>
      <c r="C90" s="94"/>
      <c r="D90" s="94"/>
      <c r="E90" s="94"/>
      <c r="F90" s="94"/>
      <c r="G90" s="94"/>
      <c r="H90" s="94"/>
      <c r="I90" s="159"/>
      <c r="J90" s="159"/>
      <c r="K90" s="159"/>
      <c r="L90" s="159"/>
      <c r="M90" s="159"/>
      <c r="N90" s="159"/>
      <c r="O90" s="158"/>
      <c r="P90" s="158"/>
      <c r="Q90" s="158"/>
      <c r="R90" s="158"/>
      <c r="S90" s="158"/>
      <c r="T90" s="158"/>
      <c r="U90" s="158"/>
      <c r="V90" s="158"/>
      <c r="W90" s="158"/>
      <c r="X90" s="158"/>
      <c r="Y90" s="158"/>
      <c r="Z90" s="158"/>
      <c r="AA90" s="158"/>
      <c r="AB90" s="158"/>
      <c r="AC90" s="158"/>
      <c r="AD90" s="158"/>
      <c r="AE90" s="158"/>
      <c r="AF90" s="158"/>
    </row>
    <row r="91" customFormat="false" ht="15.75" hidden="false" customHeight="true" outlineLevel="0" collapsed="false">
      <c r="A91" s="233"/>
      <c r="B91" s="94"/>
      <c r="C91" s="94"/>
      <c r="D91" s="94"/>
      <c r="E91" s="94"/>
      <c r="F91" s="94"/>
      <c r="G91" s="94"/>
      <c r="H91" s="94"/>
      <c r="I91" s="159"/>
      <c r="J91" s="159"/>
      <c r="K91" s="159"/>
      <c r="L91" s="159"/>
      <c r="M91" s="159"/>
      <c r="N91" s="159"/>
      <c r="O91" s="158"/>
      <c r="P91" s="158"/>
      <c r="Q91" s="158"/>
      <c r="R91" s="158"/>
      <c r="S91" s="158"/>
      <c r="T91" s="158"/>
      <c r="U91" s="158"/>
      <c r="V91" s="158"/>
      <c r="W91" s="158"/>
      <c r="X91" s="158"/>
      <c r="Y91" s="158"/>
      <c r="Z91" s="158"/>
      <c r="AA91" s="158"/>
      <c r="AB91" s="158"/>
      <c r="AC91" s="158"/>
      <c r="AD91" s="158"/>
      <c r="AE91" s="158"/>
      <c r="AF91" s="158"/>
    </row>
    <row r="92" customFormat="false" ht="15.75" hidden="false" customHeight="true" outlineLevel="0" collapsed="false">
      <c r="A92" s="233"/>
      <c r="B92" s="94"/>
      <c r="C92" s="94"/>
      <c r="D92" s="94"/>
      <c r="E92" s="94"/>
      <c r="F92" s="94"/>
      <c r="G92" s="94"/>
      <c r="H92" s="94"/>
      <c r="I92" s="159"/>
      <c r="J92" s="159"/>
      <c r="K92" s="159"/>
      <c r="L92" s="159"/>
      <c r="M92" s="159"/>
      <c r="N92" s="159"/>
      <c r="O92" s="158"/>
      <c r="P92" s="158"/>
      <c r="Q92" s="158"/>
      <c r="R92" s="158"/>
      <c r="S92" s="158"/>
      <c r="T92" s="158"/>
      <c r="U92" s="158"/>
      <c r="V92" s="158"/>
      <c r="W92" s="158"/>
      <c r="X92" s="158"/>
      <c r="Y92" s="158"/>
      <c r="Z92" s="158"/>
      <c r="AA92" s="158"/>
      <c r="AB92" s="158"/>
      <c r="AC92" s="158"/>
      <c r="AD92" s="158"/>
      <c r="AE92" s="158"/>
      <c r="AF92" s="158"/>
    </row>
    <row r="93" customFormat="false" ht="15.75" hidden="false" customHeight="true" outlineLevel="0" collapsed="false">
      <c r="A93" s="233"/>
      <c r="B93" s="94"/>
      <c r="C93" s="94"/>
      <c r="D93" s="94"/>
      <c r="E93" s="94"/>
      <c r="F93" s="94"/>
      <c r="G93" s="94"/>
      <c r="H93" s="94"/>
      <c r="I93" s="159"/>
      <c r="J93" s="159"/>
      <c r="K93" s="159"/>
      <c r="L93" s="159"/>
      <c r="M93" s="159"/>
      <c r="N93" s="159"/>
      <c r="O93" s="158"/>
      <c r="P93" s="158"/>
      <c r="Q93" s="158"/>
      <c r="R93" s="158"/>
      <c r="S93" s="158"/>
      <c r="T93" s="158"/>
      <c r="U93" s="158"/>
      <c r="V93" s="158"/>
      <c r="W93" s="158"/>
      <c r="X93" s="158"/>
      <c r="Y93" s="158"/>
      <c r="Z93" s="158"/>
      <c r="AA93" s="158"/>
      <c r="AB93" s="158"/>
      <c r="AC93" s="158"/>
      <c r="AD93" s="158"/>
      <c r="AE93" s="158"/>
      <c r="AF93" s="158"/>
    </row>
    <row r="94" customFormat="false" ht="15.75" hidden="false" customHeight="true" outlineLevel="0" collapsed="false">
      <c r="A94" s="233"/>
      <c r="B94" s="94"/>
      <c r="C94" s="94"/>
      <c r="D94" s="94"/>
      <c r="E94" s="94"/>
      <c r="F94" s="94"/>
      <c r="G94" s="94"/>
      <c r="H94" s="94"/>
      <c r="I94" s="159"/>
      <c r="J94" s="159"/>
      <c r="K94" s="159"/>
      <c r="L94" s="159"/>
      <c r="M94" s="159"/>
      <c r="N94" s="159"/>
      <c r="O94" s="158"/>
      <c r="P94" s="158"/>
      <c r="Q94" s="158"/>
      <c r="R94" s="158"/>
      <c r="S94" s="158"/>
      <c r="T94" s="158"/>
      <c r="U94" s="158"/>
      <c r="V94" s="158"/>
      <c r="W94" s="158"/>
      <c r="X94" s="158"/>
      <c r="Y94" s="158"/>
      <c r="Z94" s="158"/>
      <c r="AA94" s="158"/>
      <c r="AB94" s="158"/>
      <c r="AC94" s="158"/>
      <c r="AD94" s="158"/>
      <c r="AE94" s="158"/>
      <c r="AF94" s="158"/>
    </row>
    <row r="95" customFormat="false" ht="15.75" hidden="false" customHeight="true" outlineLevel="0" collapsed="false">
      <c r="A95" s="233"/>
      <c r="B95" s="94"/>
      <c r="C95" s="94"/>
      <c r="D95" s="94"/>
      <c r="E95" s="94"/>
      <c r="F95" s="94"/>
      <c r="G95" s="94"/>
      <c r="H95" s="94"/>
      <c r="I95" s="159"/>
      <c r="J95" s="159"/>
      <c r="K95" s="159"/>
      <c r="L95" s="159"/>
      <c r="M95" s="159"/>
      <c r="N95" s="159"/>
      <c r="O95" s="158"/>
      <c r="P95" s="158"/>
      <c r="Q95" s="158"/>
      <c r="R95" s="158"/>
      <c r="S95" s="158"/>
      <c r="T95" s="158"/>
      <c r="U95" s="158"/>
      <c r="V95" s="158"/>
      <c r="W95" s="158"/>
      <c r="X95" s="158"/>
      <c r="Y95" s="158"/>
      <c r="Z95" s="158"/>
      <c r="AA95" s="158"/>
      <c r="AB95" s="158"/>
      <c r="AC95" s="158"/>
      <c r="AD95" s="158"/>
      <c r="AE95" s="158"/>
      <c r="AF95" s="158"/>
    </row>
    <row r="96" customFormat="false" ht="15.75" hidden="false" customHeight="true" outlineLevel="0" collapsed="false">
      <c r="A96" s="233"/>
      <c r="B96" s="94"/>
      <c r="C96" s="94"/>
      <c r="D96" s="94"/>
      <c r="E96" s="94"/>
      <c r="F96" s="94"/>
      <c r="G96" s="94"/>
      <c r="H96" s="94"/>
      <c r="I96" s="159"/>
      <c r="J96" s="159"/>
      <c r="K96" s="159"/>
      <c r="L96" s="159"/>
      <c r="M96" s="159"/>
      <c r="N96" s="159"/>
      <c r="O96" s="158"/>
      <c r="P96" s="158"/>
      <c r="Q96" s="158"/>
      <c r="R96" s="158"/>
      <c r="S96" s="158"/>
      <c r="T96" s="158"/>
      <c r="U96" s="158"/>
      <c r="V96" s="158"/>
      <c r="W96" s="158"/>
      <c r="X96" s="158"/>
      <c r="Y96" s="158"/>
      <c r="Z96" s="158"/>
      <c r="AA96" s="158"/>
      <c r="AB96" s="158"/>
      <c r="AC96" s="158"/>
      <c r="AD96" s="158"/>
      <c r="AE96" s="158"/>
      <c r="AF96" s="158"/>
    </row>
    <row r="97" customFormat="false" ht="15.75" hidden="false" customHeight="true" outlineLevel="0" collapsed="false">
      <c r="A97" s="233"/>
      <c r="B97" s="94"/>
      <c r="C97" s="94"/>
      <c r="D97" s="94"/>
      <c r="E97" s="94"/>
      <c r="F97" s="94"/>
      <c r="G97" s="94"/>
      <c r="H97" s="94"/>
      <c r="I97" s="159"/>
      <c r="J97" s="159"/>
      <c r="K97" s="159"/>
      <c r="L97" s="159"/>
      <c r="M97" s="159"/>
      <c r="N97" s="159"/>
      <c r="O97" s="158"/>
      <c r="P97" s="158"/>
      <c r="Q97" s="158"/>
      <c r="R97" s="158"/>
      <c r="S97" s="158"/>
      <c r="T97" s="158"/>
      <c r="U97" s="158"/>
      <c r="V97" s="158"/>
      <c r="W97" s="158"/>
      <c r="X97" s="158"/>
      <c r="Y97" s="158"/>
      <c r="Z97" s="158"/>
      <c r="AA97" s="158"/>
      <c r="AB97" s="158"/>
      <c r="AC97" s="158"/>
      <c r="AD97" s="158"/>
      <c r="AE97" s="158"/>
      <c r="AF97" s="158"/>
    </row>
    <row r="98" customFormat="false" ht="15.75" hidden="false" customHeight="true" outlineLevel="0" collapsed="false">
      <c r="A98" s="233"/>
      <c r="B98" s="94"/>
      <c r="C98" s="94"/>
      <c r="D98" s="94"/>
      <c r="E98" s="94"/>
      <c r="F98" s="94"/>
      <c r="G98" s="94"/>
      <c r="H98" s="94"/>
      <c r="I98" s="159"/>
      <c r="J98" s="159"/>
      <c r="K98" s="159"/>
      <c r="L98" s="159"/>
      <c r="M98" s="159"/>
      <c r="N98" s="159"/>
      <c r="O98" s="158"/>
      <c r="P98" s="158"/>
      <c r="Q98" s="158"/>
      <c r="R98" s="158"/>
      <c r="S98" s="158"/>
      <c r="T98" s="158"/>
      <c r="U98" s="158"/>
      <c r="V98" s="158"/>
      <c r="W98" s="158"/>
      <c r="X98" s="158"/>
      <c r="Y98" s="158"/>
      <c r="Z98" s="158"/>
      <c r="AA98" s="158"/>
      <c r="AB98" s="158"/>
      <c r="AC98" s="158"/>
      <c r="AD98" s="158"/>
      <c r="AE98" s="158"/>
      <c r="AF98" s="158"/>
    </row>
    <row r="99" customFormat="false" ht="15.75" hidden="false" customHeight="true" outlineLevel="0" collapsed="false">
      <c r="A99" s="234"/>
      <c r="B99" s="94"/>
      <c r="C99" s="94"/>
      <c r="D99" s="94"/>
      <c r="E99" s="94"/>
      <c r="F99" s="94"/>
      <c r="G99" s="94"/>
      <c r="H99" s="94"/>
      <c r="I99" s="159"/>
      <c r="J99" s="159"/>
      <c r="K99" s="159"/>
      <c r="L99" s="159"/>
      <c r="M99" s="159"/>
      <c r="N99" s="159"/>
      <c r="O99" s="158"/>
      <c r="P99" s="158"/>
      <c r="Q99" s="158"/>
      <c r="R99" s="158"/>
      <c r="S99" s="158"/>
      <c r="T99" s="158"/>
      <c r="U99" s="158"/>
      <c r="V99" s="158"/>
      <c r="W99" s="158"/>
      <c r="X99" s="158"/>
      <c r="Y99" s="158"/>
      <c r="Z99" s="158"/>
      <c r="AA99" s="158"/>
      <c r="AB99" s="158"/>
      <c r="AC99" s="158"/>
      <c r="AD99" s="158"/>
      <c r="AE99" s="158"/>
      <c r="AF99" s="158"/>
    </row>
  </sheetData>
  <autoFilter ref="10:10"/>
  <mergeCells count="3">
    <mergeCell ref="I9:R9"/>
    <mergeCell ref="T9:AA9"/>
    <mergeCell ref="A42:A43"/>
  </mergeCells>
  <conditionalFormatting sqref="AF7:AF8">
    <cfRule type="cellIs" priority="2" operator="equal" aboveAverage="0" equalAverage="0" bottom="0" percent="0" rank="0" text="" dxfId="0">
      <formula>$AF$7</formula>
    </cfRule>
  </conditionalFormatting>
  <conditionalFormatting sqref="I11:I32 I36:I37">
    <cfRule type="cellIs" priority="3" operator="equal" aboveAverage="0" equalAverage="0" bottom="0" percent="0" rank="0" text="" dxfId="1">
      <formula>"x"</formula>
    </cfRule>
  </conditionalFormatting>
  <conditionalFormatting sqref="J11:J32 J36:J37">
    <cfRule type="cellIs" priority="4" operator="equal" aboveAverage="0" equalAverage="0" bottom="0" percent="0" rank="0" text="" dxfId="2">
      <formula>"x"</formula>
    </cfRule>
  </conditionalFormatting>
  <conditionalFormatting sqref="K11:K32 K36:K37">
    <cfRule type="cellIs" priority="5" operator="equal" aboveAverage="0" equalAverage="0" bottom="0" percent="0" rank="0" text="" dxfId="3">
      <formula>"x"</formula>
    </cfRule>
  </conditionalFormatting>
  <conditionalFormatting sqref="L31:L32 L36:L37 L11:L29">
    <cfRule type="cellIs" priority="6" operator="equal" aboveAverage="0" equalAverage="0" bottom="0" percent="0" rank="0" text="" dxfId="4">
      <formula>"x"</formula>
    </cfRule>
  </conditionalFormatting>
  <conditionalFormatting sqref="M11:M32 M36:M37">
    <cfRule type="cellIs" priority="7" operator="equal" aboveAverage="0" equalAverage="0" bottom="0" percent="0" rank="0" text="" dxfId="5">
      <formula>"x"</formula>
    </cfRule>
  </conditionalFormatting>
  <conditionalFormatting sqref="I33:I35">
    <cfRule type="cellIs" priority="8" operator="equal" aboveAverage="0" equalAverage="0" bottom="0" percent="0" rank="0" text="" dxfId="6">
      <formula>"x"</formula>
    </cfRule>
  </conditionalFormatting>
  <conditionalFormatting sqref="J33:J35">
    <cfRule type="cellIs" priority="9" operator="equal" aboveAverage="0" equalAverage="0" bottom="0" percent="0" rank="0" text="" dxfId="7">
      <formula>"x"</formula>
    </cfRule>
  </conditionalFormatting>
  <conditionalFormatting sqref="K33:K35">
    <cfRule type="cellIs" priority="10" operator="equal" aboveAverage="0" equalAverage="0" bottom="0" percent="0" rank="0" text="" dxfId="8">
      <formula>"x"</formula>
    </cfRule>
  </conditionalFormatting>
  <conditionalFormatting sqref="L33:L35">
    <cfRule type="cellIs" priority="11" operator="equal" aboveAverage="0" equalAverage="0" bottom="0" percent="0" rank="0" text="" dxfId="9">
      <formula>"x"</formula>
    </cfRule>
  </conditionalFormatting>
  <conditionalFormatting sqref="M33:M35">
    <cfRule type="cellIs" priority="12" operator="equal" aboveAverage="0" equalAverage="0" bottom="0" percent="0" rank="0" text="" dxfId="10">
      <formula>"x"</formula>
    </cfRule>
  </conditionalFormatting>
  <conditionalFormatting sqref="I38">
    <cfRule type="cellIs" priority="13" operator="equal" aboveAverage="0" equalAverage="0" bottom="0" percent="0" rank="0" text="" dxfId="11">
      <formula>"x"</formula>
    </cfRule>
  </conditionalFormatting>
  <conditionalFormatting sqref="J38">
    <cfRule type="cellIs" priority="14" operator="equal" aboveAverage="0" equalAverage="0" bottom="0" percent="0" rank="0" text="" dxfId="12">
      <formula>"x"</formula>
    </cfRule>
  </conditionalFormatting>
  <conditionalFormatting sqref="K38">
    <cfRule type="cellIs" priority="15" operator="equal" aboveAverage="0" equalAverage="0" bottom="0" percent="0" rank="0" text="" dxfId="13">
      <formula>"x"</formula>
    </cfRule>
  </conditionalFormatting>
  <conditionalFormatting sqref="L38">
    <cfRule type="cellIs" priority="16" operator="equal" aboveAverage="0" equalAverage="0" bottom="0" percent="0" rank="0" text="" dxfId="14">
      <formula>"x"</formula>
    </cfRule>
  </conditionalFormatting>
  <conditionalFormatting sqref="M38">
    <cfRule type="cellIs" priority="17" operator="equal" aboveAverage="0" equalAverage="0" bottom="0" percent="0" rank="0" text="" dxfId="15">
      <formula>"x"</formula>
    </cfRule>
  </conditionalFormatting>
  <conditionalFormatting sqref="I39:I41">
    <cfRule type="cellIs" priority="18" operator="equal" aboveAverage="0" equalAverage="0" bottom="0" percent="0" rank="0" text="" dxfId="16">
      <formula>"x"</formula>
    </cfRule>
  </conditionalFormatting>
  <conditionalFormatting sqref="J39:J41">
    <cfRule type="cellIs" priority="19" operator="equal" aboveAverage="0" equalAverage="0" bottom="0" percent="0" rank="0" text="" dxfId="17">
      <formula>"x"</formula>
    </cfRule>
  </conditionalFormatting>
  <conditionalFormatting sqref="K39:K41">
    <cfRule type="cellIs" priority="20" operator="equal" aboveAverage="0" equalAverage="0" bottom="0" percent="0" rank="0" text="" dxfId="18">
      <formula>"x"</formula>
    </cfRule>
  </conditionalFormatting>
  <conditionalFormatting sqref="L39:L41">
    <cfRule type="cellIs" priority="21" operator="equal" aboveAverage="0" equalAverage="0" bottom="0" percent="0" rank="0" text="" dxfId="19">
      <formula>"x"</formula>
    </cfRule>
  </conditionalFormatting>
  <conditionalFormatting sqref="M39:M41">
    <cfRule type="cellIs" priority="22" operator="equal" aboveAverage="0" equalAverage="0" bottom="0" percent="0" rank="0" text="" dxfId="20">
      <formula>"x"</formula>
    </cfRule>
  </conditionalFormatting>
  <conditionalFormatting sqref="I42">
    <cfRule type="cellIs" priority="23" operator="equal" aboveAverage="0" equalAverage="0" bottom="0" percent="0" rank="0" text="" dxfId="21">
      <formula>"x"</formula>
    </cfRule>
  </conditionalFormatting>
  <conditionalFormatting sqref="J42">
    <cfRule type="cellIs" priority="24" operator="equal" aboveAverage="0" equalAverage="0" bottom="0" percent="0" rank="0" text="" dxfId="22">
      <formula>"x"</formula>
    </cfRule>
  </conditionalFormatting>
  <conditionalFormatting sqref="K42">
    <cfRule type="cellIs" priority="25" operator="equal" aboveAverage="0" equalAverage="0" bottom="0" percent="0" rank="0" text="" dxfId="23">
      <formula>"x"</formula>
    </cfRule>
  </conditionalFormatting>
  <conditionalFormatting sqref="L42">
    <cfRule type="cellIs" priority="26" operator="equal" aboveAverage="0" equalAverage="0" bottom="0" percent="0" rank="0" text="" dxfId="24">
      <formula>"x"</formula>
    </cfRule>
  </conditionalFormatting>
  <conditionalFormatting sqref="M42">
    <cfRule type="cellIs" priority="27" operator="equal" aboveAverage="0" equalAverage="0" bottom="0" percent="0" rank="0" text="" dxfId="25">
      <formula>"x"</formula>
    </cfRule>
  </conditionalFormatting>
  <conditionalFormatting sqref="I43">
    <cfRule type="cellIs" priority="28" operator="equal" aboveAverage="0" equalAverage="0" bottom="0" percent="0" rank="0" text="" dxfId="26">
      <formula>"x"</formula>
    </cfRule>
  </conditionalFormatting>
  <conditionalFormatting sqref="J43">
    <cfRule type="cellIs" priority="29" operator="equal" aboveAverage="0" equalAverage="0" bottom="0" percent="0" rank="0" text="" dxfId="27">
      <formula>"x"</formula>
    </cfRule>
  </conditionalFormatting>
  <conditionalFormatting sqref="K43">
    <cfRule type="cellIs" priority="30" operator="equal" aboveAverage="0" equalAverage="0" bottom="0" percent="0" rank="0" text="" dxfId="28">
      <formula>"x"</formula>
    </cfRule>
  </conditionalFormatting>
  <conditionalFormatting sqref="L43">
    <cfRule type="cellIs" priority="31" operator="equal" aboveAverage="0" equalAverage="0" bottom="0" percent="0" rank="0" text="" dxfId="29">
      <formula>"x"</formula>
    </cfRule>
  </conditionalFormatting>
  <conditionalFormatting sqref="M43">
    <cfRule type="cellIs" priority="32" operator="equal" aboveAverage="0" equalAverage="0" bottom="0" percent="0" rank="0" text="" dxfId="30">
      <formula>"x"</formula>
    </cfRule>
  </conditionalFormatting>
  <conditionalFormatting sqref="N11:N43">
    <cfRule type="cellIs" priority="33" operator="equal" aboveAverage="0" equalAverage="0" bottom="0" percent="0" rank="0" text="" dxfId="31">
      <formula>"Agrupada"</formula>
    </cfRule>
    <cfRule type="cellIs" priority="34" operator="equal" aboveAverage="0" equalAverage="0" bottom="0" percent="0" rank="0" text="" dxfId="32">
      <formula>$AF$8</formula>
    </cfRule>
  </conditionalFormatting>
  <conditionalFormatting sqref="N11:N43">
    <cfRule type="cellIs" priority="35" operator="equal" aboveAverage="0" equalAverage="0" bottom="0" percent="0" rank="0" text="" dxfId="33">
      <formula>$AF$7</formula>
    </cfRule>
  </conditionalFormatting>
  <conditionalFormatting sqref="L30">
    <cfRule type="cellIs" priority="36" operator="equal" aboveAverage="0" equalAverage="0" bottom="0" percent="0" rank="0" text="" dxfId="34">
      <formula>"x"</formula>
    </cfRule>
  </conditionalFormatting>
  <conditionalFormatting sqref="I11:I43">
    <cfRule type="cellIs" priority="37" operator="equal" aboveAverage="0" equalAverage="0" bottom="0" percent="0" rank="0" text="" dxfId="35">
      <formula>"x"</formula>
    </cfRule>
  </conditionalFormatting>
  <conditionalFormatting sqref="J11:J43">
    <cfRule type="cellIs" priority="38" operator="equal" aboveAverage="0" equalAverage="0" bottom="0" percent="0" rank="0" text="" dxfId="36">
      <formula>"x"</formula>
    </cfRule>
  </conditionalFormatting>
  <conditionalFormatting sqref="K11:K43">
    <cfRule type="cellIs" priority="39" operator="equal" aboveAverage="0" equalAverage="0" bottom="0" percent="0" rank="0" text="" dxfId="37">
      <formula>"x"</formula>
    </cfRule>
  </conditionalFormatting>
  <conditionalFormatting sqref="L11:L43">
    <cfRule type="cellIs" priority="40" operator="equal" aboveAverage="0" equalAverage="0" bottom="0" percent="0" rank="0" text="" dxfId="38">
      <formula>"x"</formula>
    </cfRule>
  </conditionalFormatting>
  <conditionalFormatting sqref="M11:M43">
    <cfRule type="cellIs" priority="41" operator="equal" aboveAverage="0" equalAverage="0" bottom="0" percent="0" rank="0" text="" dxfId="39">
      <formula>"x"</formula>
    </cfRule>
  </conditionalFormatting>
  <dataValidations count="1">
    <dataValidation allowBlank="true" operator="between" showDropDown="false" showErrorMessage="true" showInputMessage="false" sqref="N11:N43" type="list">
      <formula1>$AF$7:$AF$8</formula1>
      <formula2>0</formula2>
    </dataValidation>
  </dataValidations>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6.xml><?xml version="1.0" encoding="utf-8"?>
<worksheet xmlns="http://schemas.openxmlformats.org/spreadsheetml/2006/main" xmlns:r="http://schemas.openxmlformats.org/officeDocument/2006/relationships">
  <sheetPr filterMode="false">
    <pageSetUpPr fitToPage="false"/>
  </sheetPr>
  <dimension ref="A1:S38"/>
  <sheetViews>
    <sheetView showFormulas="false" showGridLines="false" showRowColHeaders="true" showZeros="true" rightToLeft="false" tabSelected="false" showOutlineSymbols="true" defaultGridColor="true" view="normal" topLeftCell="A1" colorId="64" zoomScale="65" zoomScaleNormal="65" zoomScalePageLayoutView="100" workbookViewId="0">
      <selection pane="topLeft" activeCell="O17" activeCellId="0" sqref="O17"/>
    </sheetView>
  </sheetViews>
  <sheetFormatPr defaultRowHeight="15" zeroHeight="false" outlineLevelRow="0" outlineLevelCol="0"/>
  <cols>
    <col collapsed="false" customWidth="true" hidden="false" outlineLevel="0" max="1" min="1" style="0" width="8.86"/>
    <col collapsed="false" customWidth="true" hidden="false" outlineLevel="0" max="2" min="2" style="0" width="26.85"/>
    <col collapsed="false" customWidth="true" hidden="false" outlineLevel="0" max="3" min="3" style="0" width="13.01"/>
    <col collapsed="false" customWidth="true" hidden="false" outlineLevel="0" max="4" min="4" style="0" width="8.86"/>
    <col collapsed="false" customWidth="true" hidden="false" outlineLevel="0" max="5" min="5" style="0" width="13.86"/>
    <col collapsed="false" customWidth="true" hidden="false" outlineLevel="0" max="6" min="6" style="0" width="11.86"/>
    <col collapsed="false" customWidth="true" hidden="false" outlineLevel="0" max="1025" min="7" style="0" width="8.86"/>
  </cols>
  <sheetData>
    <row r="1" s="10" customFormat="true" ht="15" hidden="false" customHeight="false" outlineLevel="0" collapsed="false">
      <c r="A1" s="9" t="s">
        <v>4</v>
      </c>
      <c r="H1" s="11"/>
      <c r="I1" s="11"/>
      <c r="J1" s="11"/>
      <c r="K1" s="11"/>
      <c r="L1" s="11"/>
      <c r="M1" s="11"/>
    </row>
    <row r="2" s="6" customFormat="true" ht="4.35" hidden="false" customHeight="true" outlineLevel="0" collapsed="false">
      <c r="H2" s="15"/>
      <c r="I2" s="15"/>
      <c r="J2" s="15"/>
      <c r="K2" s="15"/>
      <c r="L2" s="15"/>
      <c r="M2" s="15"/>
    </row>
    <row r="3" s="18" customFormat="true" ht="15" hidden="false" customHeight="false" outlineLevel="0" collapsed="false">
      <c r="A3" s="16" t="str">
        <f aca="false">'Monitoria Anual 1'!A3</f>
        <v>Plano de Ação Nacional para Conservação dos Quelônios Amazônicos</v>
      </c>
      <c r="B3" s="16"/>
      <c r="C3" s="16"/>
      <c r="D3" s="16"/>
      <c r="E3" s="16"/>
      <c r="F3" s="16"/>
      <c r="G3" s="16"/>
      <c r="H3" s="16"/>
      <c r="I3" s="16"/>
      <c r="J3" s="16"/>
      <c r="K3" s="16"/>
      <c r="L3" s="16"/>
      <c r="M3" s="16"/>
      <c r="N3" s="16"/>
      <c r="O3" s="16"/>
      <c r="P3" s="16"/>
    </row>
    <row r="4" s="99" customFormat="true" ht="15" hidden="false" customHeight="false" outlineLevel="0" collapsed="false">
      <c r="H4" s="100"/>
      <c r="I4" s="100"/>
      <c r="J4" s="100"/>
      <c r="K4" s="100"/>
      <c r="L4" s="100"/>
      <c r="M4" s="100"/>
    </row>
    <row r="5" s="25" customFormat="true" ht="26.1" hidden="false" customHeight="true" outlineLevel="0" collapsed="false">
      <c r="A5" s="20" t="s">
        <v>6</v>
      </c>
      <c r="B5" s="20"/>
      <c r="C5" s="23" t="str">
        <f aca="false">'Monitoria Anual 1'!D5</f>
        <v>Aperfeiçoar as estratégias de conservação para os quelônios amazônicos, especialmente as espécies alvo do PAN, e promover sua recuperação e uso sustentável, até 2019.</v>
      </c>
      <c r="D5" s="23"/>
      <c r="E5" s="23"/>
      <c r="F5" s="23"/>
      <c r="G5" s="23"/>
      <c r="H5" s="23"/>
      <c r="I5" s="23"/>
      <c r="J5" s="23"/>
      <c r="K5" s="23"/>
      <c r="L5" s="23"/>
      <c r="M5" s="23"/>
      <c r="N5" s="23"/>
      <c r="O5" s="23"/>
      <c r="P5" s="24"/>
    </row>
    <row r="6" s="99" customFormat="true" ht="15" hidden="false" customHeight="false" outlineLevel="0" collapsed="false">
      <c r="H6" s="100"/>
      <c r="I6" s="100"/>
      <c r="J6" s="100"/>
      <c r="K6" s="100"/>
      <c r="L6" s="100"/>
      <c r="M6" s="100"/>
    </row>
    <row r="7" customFormat="false" ht="15" hidden="false" customHeight="false" outlineLevel="0" collapsed="false">
      <c r="A7" s="20" t="s">
        <v>8</v>
      </c>
      <c r="B7" s="20"/>
      <c r="C7" s="103" t="s">
        <v>375</v>
      </c>
      <c r="D7" s="103"/>
      <c r="E7" s="27"/>
      <c r="F7" s="27"/>
      <c r="G7" s="28"/>
      <c r="H7" s="100"/>
      <c r="I7" s="100"/>
      <c r="J7" s="100"/>
      <c r="K7" s="100"/>
      <c r="L7" s="100"/>
      <c r="M7" s="100"/>
    </row>
    <row r="9" customFormat="false" ht="18.75" hidden="false" customHeight="false" outlineLevel="0" collapsed="false">
      <c r="A9" s="104" t="s">
        <v>341</v>
      </c>
      <c r="B9" s="104"/>
      <c r="C9" s="104"/>
      <c r="D9" s="104"/>
      <c r="E9" s="104"/>
      <c r="F9" s="104"/>
      <c r="G9" s="104"/>
      <c r="H9" s="104"/>
      <c r="I9" s="104"/>
      <c r="J9" s="104"/>
      <c r="K9" s="104"/>
      <c r="L9" s="104"/>
      <c r="M9" s="104"/>
      <c r="N9" s="104"/>
      <c r="O9" s="104"/>
      <c r="P9" s="104"/>
      <c r="Q9" s="104"/>
      <c r="R9" s="104"/>
      <c r="S9" s="104"/>
    </row>
    <row r="11" customFormat="false" ht="15" hidden="false" customHeight="false" outlineLevel="0" collapsed="false">
      <c r="B11" s="105" t="s">
        <v>342</v>
      </c>
      <c r="C11" s="106"/>
      <c r="D11" s="106"/>
    </row>
    <row r="12" customFormat="false" ht="15" hidden="false" customHeight="false" outlineLevel="0" collapsed="false">
      <c r="E12" s="107" t="s">
        <v>343</v>
      </c>
      <c r="F12" s="107"/>
    </row>
    <row r="13" customFormat="false" ht="58.5" hidden="false" customHeight="true" outlineLevel="0" collapsed="false">
      <c r="B13" s="235" t="s">
        <v>344</v>
      </c>
      <c r="C13" s="235"/>
      <c r="D13" s="235"/>
      <c r="E13" s="109" t="s">
        <v>345</v>
      </c>
      <c r="F13" s="109"/>
    </row>
    <row r="14" s="110" customFormat="true" ht="32.1" hidden="false" customHeight="true" outlineLevel="0" collapsed="false">
      <c r="B14" s="111" t="s">
        <v>346</v>
      </c>
      <c r="C14" s="112" t="s">
        <v>347</v>
      </c>
      <c r="D14" s="113" t="s">
        <v>348</v>
      </c>
      <c r="E14" s="112" t="s">
        <v>349</v>
      </c>
      <c r="F14" s="113" t="s">
        <v>348</v>
      </c>
    </row>
    <row r="15" customFormat="false" ht="15.75" hidden="false" customHeight="false" outlineLevel="0" collapsed="false">
      <c r="B15" s="116" t="s">
        <v>350</v>
      </c>
      <c r="C15" s="117"/>
      <c r="D15" s="118"/>
      <c r="E15" s="117" t="n">
        <f aca="false">COUNTA('Monitoria Anual 2'!N11:N44)</f>
        <v>1</v>
      </c>
      <c r="F15" s="118"/>
    </row>
    <row r="16" customFormat="false" ht="15.75" hidden="false" customHeight="false" outlineLevel="0" collapsed="false">
      <c r="B16" s="119" t="s">
        <v>351</v>
      </c>
      <c r="C16" s="120" t="n">
        <f aca="false">COUNTA('Monitoria Anual 2'!I11:I43)</f>
        <v>2</v>
      </c>
      <c r="D16" s="121" t="n">
        <f aca="false">C16/C22</f>
        <v>0.0625</v>
      </c>
      <c r="E16" s="120" t="n">
        <v>2</v>
      </c>
      <c r="F16" s="121" t="n">
        <f aca="false">E16/$E$22</f>
        <v>0.0625</v>
      </c>
    </row>
    <row r="17" customFormat="false" ht="15.75" hidden="false" customHeight="false" outlineLevel="0" collapsed="false">
      <c r="B17" s="122" t="s">
        <v>352</v>
      </c>
      <c r="C17" s="123" t="n">
        <f aca="false">COUNTA('Monitoria Anual 2'!J11:J44)</f>
        <v>1</v>
      </c>
      <c r="D17" s="124" t="n">
        <f aca="false">C17/C22</f>
        <v>0.03125</v>
      </c>
      <c r="E17" s="123" t="n">
        <v>1</v>
      </c>
      <c r="F17" s="121" t="n">
        <f aca="false">E17/$E$22</f>
        <v>0.03125</v>
      </c>
    </row>
    <row r="18" customFormat="false" ht="15.75" hidden="false" customHeight="false" outlineLevel="0" collapsed="false">
      <c r="B18" s="125" t="s">
        <v>353</v>
      </c>
      <c r="C18" s="123" t="n">
        <f aca="false">COUNTA('Monitoria Anual 2'!K11:K44)</f>
        <v>8</v>
      </c>
      <c r="D18" s="124" t="n">
        <f aca="false">C18/C22</f>
        <v>0.25</v>
      </c>
      <c r="E18" s="123" t="n">
        <v>8</v>
      </c>
      <c r="F18" s="121" t="n">
        <f aca="false">E18/$E$22</f>
        <v>0.25</v>
      </c>
    </row>
    <row r="19" customFormat="false" ht="15.75" hidden="false" customHeight="false" outlineLevel="0" collapsed="false">
      <c r="B19" s="126" t="s">
        <v>354</v>
      </c>
      <c r="C19" s="123" t="n">
        <f aca="false">COUNTA('Monitoria Anual 2'!L11:L44)</f>
        <v>18</v>
      </c>
      <c r="D19" s="124" t="n">
        <f aca="false">C19/C22</f>
        <v>0.5625</v>
      </c>
      <c r="E19" s="123" t="n">
        <v>18</v>
      </c>
      <c r="F19" s="121" t="n">
        <f aca="false">E19/$E$22</f>
        <v>0.5625</v>
      </c>
    </row>
    <row r="20" customFormat="false" ht="15.75" hidden="false" customHeight="false" outlineLevel="0" collapsed="false">
      <c r="B20" s="127" t="s">
        <v>355</v>
      </c>
      <c r="C20" s="123" t="n">
        <f aca="false">COUNTA('Monitoria Anual 2'!M11:M44)</f>
        <v>3</v>
      </c>
      <c r="D20" s="124" t="n">
        <f aca="false">C20/C22</f>
        <v>0.09375</v>
      </c>
      <c r="E20" s="123" t="n">
        <v>3</v>
      </c>
      <c r="F20" s="121" t="n">
        <f aca="false">E20/$E$22</f>
        <v>0.09375</v>
      </c>
    </row>
    <row r="21" customFormat="false" ht="15.75" hidden="false" customHeight="false" outlineLevel="0" collapsed="false">
      <c r="B21" s="128" t="s">
        <v>356</v>
      </c>
      <c r="C21" s="123"/>
      <c r="D21" s="124"/>
      <c r="E21" s="123" t="n">
        <f aca="false">'Monitoria Anual 2'!B50</f>
        <v>0</v>
      </c>
      <c r="F21" s="121" t="n">
        <f aca="false">E21/$E$22</f>
        <v>0</v>
      </c>
    </row>
    <row r="22" customFormat="false" ht="15" hidden="false" customHeight="false" outlineLevel="0" collapsed="false">
      <c r="B22" s="129" t="s">
        <v>357</v>
      </c>
      <c r="C22" s="130" t="n">
        <f aca="false">C16+C17+C18+C19+C20</f>
        <v>32</v>
      </c>
      <c r="D22" s="131" t="n">
        <f aca="false">SUM(D15:D21)</f>
        <v>1</v>
      </c>
      <c r="E22" s="130" t="n">
        <f aca="false">SUM(E16:E21)</f>
        <v>32</v>
      </c>
      <c r="F22" s="132" t="n">
        <f aca="false">SUM(F16:F21)</f>
        <v>1</v>
      </c>
    </row>
    <row r="23" customFormat="false" ht="15" hidden="false" customHeight="false" outlineLevel="0" collapsed="false">
      <c r="B23" s="133" t="s">
        <v>358</v>
      </c>
      <c r="C23" s="133"/>
      <c r="D23" s="133"/>
      <c r="E23" s="133" t="n">
        <f aca="false">COUNTIF('Monitoria Anual 2'!N11:N44,'Monitoria Anual 2'!AF7)</f>
        <v>1</v>
      </c>
      <c r="F23" s="134"/>
    </row>
    <row r="24" customFormat="false" ht="15" hidden="false" customHeight="false" outlineLevel="0" collapsed="false">
      <c r="B24" s="133" t="s">
        <v>359</v>
      </c>
      <c r="C24" s="133"/>
      <c r="D24" s="133"/>
      <c r="E24" s="133" t="n">
        <f aca="false">COUNTIF('Monitoria Anual 2'!N11:N44,'Monitoria Anual 2'!AF8)</f>
        <v>0</v>
      </c>
      <c r="F24" s="135"/>
    </row>
    <row r="26" customFormat="false" ht="15" hidden="false" customHeight="false" outlineLevel="0" collapsed="false">
      <c r="B26" s="105" t="s">
        <v>360</v>
      </c>
      <c r="C26" s="106"/>
      <c r="D26" s="106"/>
    </row>
    <row r="27" customFormat="false" ht="3" hidden="false" customHeight="true" outlineLevel="0" collapsed="false"/>
    <row r="28" customFormat="false" ht="36" hidden="false" customHeight="true" outlineLevel="0" collapsed="false">
      <c r="B28" s="136" t="s">
        <v>361</v>
      </c>
      <c r="C28" s="137" t="n">
        <f aca="false">COUNTA('Monitoria Anual 2'!A11:A44)</f>
        <v>8</v>
      </c>
      <c r="O28" s="0" t="s">
        <v>362</v>
      </c>
      <c r="Q28" s="0" t="s">
        <v>363</v>
      </c>
    </row>
    <row r="29" customFormat="false" ht="6.6" hidden="false" customHeight="true" outlineLevel="0" collapsed="false"/>
    <row r="30" customFormat="false" ht="15" hidden="false" customHeight="false" outlineLevel="0" collapsed="false">
      <c r="B30" s="138" t="s">
        <v>364</v>
      </c>
      <c r="C30" s="108" t="s">
        <v>365</v>
      </c>
      <c r="D30" s="139"/>
      <c r="E30" s="140"/>
      <c r="F30" s="141"/>
      <c r="G30" s="142"/>
      <c r="H30" s="143"/>
      <c r="I30" s="144"/>
    </row>
    <row r="31" customFormat="false" ht="15" hidden="false" customHeight="false" outlineLevel="0" collapsed="false">
      <c r="B31" s="145" t="s">
        <v>366</v>
      </c>
      <c r="C31" s="146" t="n">
        <v>5</v>
      </c>
      <c r="D31" s="147" t="n">
        <f aca="false">COUNTA('Monitoria Anual 2'!N11:N25)</f>
        <v>0</v>
      </c>
      <c r="E31" s="147" t="n">
        <f aca="false">COUNTA('Monitoria Anual 2'!I11:I25)</f>
        <v>0</v>
      </c>
      <c r="F31" s="147" t="n">
        <v>0</v>
      </c>
      <c r="G31" s="147" t="n">
        <v>0</v>
      </c>
      <c r="H31" s="147" t="n">
        <v>3</v>
      </c>
      <c r="I31" s="147" t="n">
        <v>2</v>
      </c>
    </row>
    <row r="32" customFormat="false" ht="15" hidden="false" customHeight="false" outlineLevel="0" collapsed="false">
      <c r="B32" s="148" t="s">
        <v>367</v>
      </c>
      <c r="C32" s="149" t="n">
        <v>4</v>
      </c>
      <c r="D32" s="149" t="n">
        <v>0</v>
      </c>
      <c r="E32" s="149" t="n">
        <v>0</v>
      </c>
      <c r="F32" s="149" t="n">
        <v>1</v>
      </c>
      <c r="G32" s="149" t="n">
        <v>1</v>
      </c>
      <c r="H32" s="149" t="n">
        <v>2</v>
      </c>
      <c r="I32" s="149" t="n">
        <f aca="false">COUNTA('Monitoria Anual 2'!M26:M40)</f>
        <v>0</v>
      </c>
    </row>
    <row r="33" customFormat="false" ht="15" hidden="false" customHeight="false" outlineLevel="0" collapsed="false">
      <c r="B33" s="148" t="s">
        <v>368</v>
      </c>
      <c r="C33" s="149" t="n">
        <v>4</v>
      </c>
      <c r="D33" s="149" t="n">
        <f aca="false">COUNTA('Monitoria Anual 2'!N41:N44)</f>
        <v>0</v>
      </c>
      <c r="E33" s="149" t="n">
        <f aca="false">COUNTA('Monitoria Anual 2'!I41:I44)</f>
        <v>0</v>
      </c>
      <c r="F33" s="149" t="n">
        <f aca="false">COUNTA('Monitoria Anual 2'!J41:J44)</f>
        <v>0</v>
      </c>
      <c r="G33" s="149" t="n">
        <v>3</v>
      </c>
      <c r="H33" s="149" t="n">
        <v>1</v>
      </c>
      <c r="I33" s="149" t="n">
        <v>0</v>
      </c>
    </row>
    <row r="34" customFormat="false" ht="15" hidden="false" customHeight="false" outlineLevel="0" collapsed="false">
      <c r="B34" s="148" t="s">
        <v>369</v>
      </c>
      <c r="C34" s="149" t="n">
        <v>7</v>
      </c>
      <c r="D34" s="149" t="n">
        <v>0</v>
      </c>
      <c r="E34" s="149" t="n">
        <v>1</v>
      </c>
      <c r="F34" s="149" t="n">
        <v>0</v>
      </c>
      <c r="G34" s="149" t="n">
        <v>1</v>
      </c>
      <c r="H34" s="149" t="n">
        <v>4</v>
      </c>
      <c r="I34" s="149" t="e">
        <f aca="false">COUNTA('monitoria anual 2'!#ref!)</f>
        <v>#VALUE!</v>
      </c>
    </row>
    <row r="35" customFormat="false" ht="15" hidden="false" customHeight="false" outlineLevel="0" collapsed="false">
      <c r="B35" s="148" t="s">
        <v>370</v>
      </c>
      <c r="C35" s="149" t="n">
        <v>2</v>
      </c>
      <c r="D35" s="149" t="n">
        <v>0</v>
      </c>
      <c r="E35" s="149" t="n">
        <v>0</v>
      </c>
      <c r="F35" s="149" t="e">
        <f aca="false">COUNTA('monitoria anual 2'!#ref!)</f>
        <v>#VALUE!</v>
      </c>
      <c r="G35" s="149" t="n">
        <v>0</v>
      </c>
      <c r="H35" s="149" t="n">
        <v>2</v>
      </c>
      <c r="I35" s="149" t="n">
        <v>0</v>
      </c>
    </row>
    <row r="36" customFormat="false" ht="15" hidden="false" customHeight="false" outlineLevel="0" collapsed="false">
      <c r="B36" s="148" t="s">
        <v>371</v>
      </c>
      <c r="C36" s="149" t="n">
        <v>3</v>
      </c>
      <c r="D36" s="149" t="n">
        <v>0</v>
      </c>
      <c r="E36" s="149" t="n">
        <v>0</v>
      </c>
      <c r="F36" s="149" t="n">
        <v>0</v>
      </c>
      <c r="G36" s="149" t="n">
        <v>0</v>
      </c>
      <c r="H36" s="149" t="n">
        <v>3</v>
      </c>
      <c r="I36" s="149" t="n">
        <v>0</v>
      </c>
    </row>
    <row r="37" customFormat="false" ht="15" hidden="false" customHeight="false" outlineLevel="0" collapsed="false">
      <c r="B37" s="148" t="s">
        <v>372</v>
      </c>
      <c r="C37" s="149" t="n">
        <v>3</v>
      </c>
      <c r="D37" s="149" t="e">
        <f aca="false">COUNTA('monitoria anual 2'!#ref!)</f>
        <v>#VALUE!</v>
      </c>
      <c r="E37" s="149" t="e">
        <f aca="false">COUNTA('monitoria anual 2'!#ref!)</f>
        <v>#VALUE!</v>
      </c>
      <c r="F37" s="149" t="n">
        <v>0</v>
      </c>
      <c r="G37" s="149" t="e">
        <f aca="false">COUNTA('monitoria anual 2'!#ref!)</f>
        <v>#VALUE!</v>
      </c>
      <c r="H37" s="149" t="n">
        <v>0</v>
      </c>
      <c r="I37" s="149" t="n">
        <v>0</v>
      </c>
    </row>
    <row r="38" customFormat="false" ht="15" hidden="false" customHeight="false" outlineLevel="0" collapsed="false">
      <c r="B38" s="148" t="s">
        <v>373</v>
      </c>
      <c r="C38" s="149" t="n">
        <v>5</v>
      </c>
      <c r="D38" s="149" t="n">
        <v>0</v>
      </c>
      <c r="E38" s="149" t="n">
        <v>0</v>
      </c>
      <c r="F38" s="149" t="n">
        <v>0</v>
      </c>
      <c r="G38" s="149" t="n">
        <v>2</v>
      </c>
      <c r="H38" s="149" t="n">
        <v>3</v>
      </c>
      <c r="I38" s="149" t="n">
        <v>0</v>
      </c>
    </row>
  </sheetData>
  <mergeCells count="6">
    <mergeCell ref="A3:P3"/>
    <mergeCell ref="E12:F12"/>
    <mergeCell ref="B13:D13"/>
    <mergeCell ref="E13:F13"/>
    <mergeCell ref="B23:D23"/>
    <mergeCell ref="B24:D24"/>
  </mergeCells>
  <conditionalFormatting sqref="D31:I38">
    <cfRule type="cellIs" priority="2" operator="equal" aboveAverage="0" equalAverage="0" bottom="0" percent="0" rank="0" text="" dxfId="0">
      <formula>0</formula>
    </cfRule>
  </conditionalFormatting>
  <conditionalFormatting sqref="F31">
    <cfRule type="cellIs" priority="3" operator="equal" aboveAverage="0" equalAverage="0" bottom="0" percent="0" rank="0" text="" dxfId="1">
      <formula>0</formula>
    </cfRule>
  </conditionalFormatting>
  <conditionalFormatting sqref="G31">
    <cfRule type="cellIs" priority="4" operator="equal" aboveAverage="0" equalAverage="0" bottom="0" percent="0" rank="0" text="" dxfId="2">
      <formula>0</formula>
    </cfRule>
  </conditionalFormatting>
  <conditionalFormatting sqref="H31">
    <cfRule type="cellIs" priority="5" operator="equal" aboveAverage="0" equalAverage="0" bottom="0" percent="0" rank="0" text="" dxfId="3">
      <formula>0</formula>
    </cfRule>
  </conditionalFormatting>
  <conditionalFormatting sqref="I31">
    <cfRule type="cellIs" priority="6" operator="equal" aboveAverage="0" equalAverage="0" bottom="0" percent="0" rank="0" text="" dxfId="4">
      <formula>0</formula>
    </cfRule>
  </conditionalFormatting>
  <conditionalFormatting sqref="F31">
    <cfRule type="cellIs" priority="7" operator="equal" aboveAverage="0" equalAverage="0" bottom="0" percent="0" rank="0" text="" dxfId="5">
      <formula>0</formula>
    </cfRule>
  </conditionalFormatting>
  <conditionalFormatting sqref="G31">
    <cfRule type="cellIs" priority="8" operator="equal" aboveAverage="0" equalAverage="0" bottom="0" percent="0" rank="0" text="" dxfId="6">
      <formula>0</formula>
    </cfRule>
  </conditionalFormatting>
  <conditionalFormatting sqref="H31">
    <cfRule type="cellIs" priority="9" operator="equal" aboveAverage="0" equalAverage="0" bottom="0" percent="0" rank="0" text="" dxfId="7">
      <formula>0</formula>
    </cfRule>
  </conditionalFormatting>
  <conditionalFormatting sqref="I31">
    <cfRule type="cellIs" priority="10" operator="equal" aboveAverage="0" equalAverage="0" bottom="0" percent="0" rank="0" text="" dxfId="8">
      <formula>0</formula>
    </cfRule>
  </conditionalFormatting>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9" man="true" max="65535" min="0"/>
  </colBreaks>
  <drawing r:id="rId2"/>
  <legacyDrawing r:id="rId3"/>
</worksheet>
</file>

<file path=xl/worksheets/sheet7.xml><?xml version="1.0" encoding="utf-8"?>
<worksheet xmlns="http://schemas.openxmlformats.org/spreadsheetml/2006/main" xmlns:r="http://schemas.openxmlformats.org/officeDocument/2006/relationships">
  <sheetPr filterMode="false">
    <pageSetUpPr fitToPage="false"/>
  </sheetPr>
  <dimension ref="A1:AN98"/>
  <sheetViews>
    <sheetView showFormulas="false" showGridLines="false" showRowColHeaders="true" showZeros="true" rightToLeft="false" tabSelected="false" showOutlineSymbols="true" defaultGridColor="true" view="normal" topLeftCell="A9" colorId="64" zoomScale="130" zoomScaleNormal="130" zoomScalePageLayoutView="100" workbookViewId="0">
      <pane xSplit="1" ySplit="2" topLeftCell="B45" activePane="bottomRight" state="frozen"/>
      <selection pane="topLeft" activeCell="A9" activeCellId="0" sqref="A9"/>
      <selection pane="topRight" activeCell="B9" activeCellId="0" sqref="B9"/>
      <selection pane="bottomLeft" activeCell="A45" activeCellId="0" sqref="A45"/>
      <selection pane="bottomRight" activeCell="A48" activeCellId="0" sqref="A48"/>
    </sheetView>
  </sheetViews>
  <sheetFormatPr defaultRowHeight="15" zeroHeight="false" outlineLevelRow="0" outlineLevelCol="0"/>
  <cols>
    <col collapsed="false" customWidth="true" hidden="false" outlineLevel="0" max="1" min="1" style="236" width="24.15"/>
    <col collapsed="false" customWidth="true" hidden="false" outlineLevel="0" max="2" min="2" style="236" width="8.86"/>
    <col collapsed="false" customWidth="true" hidden="false" outlineLevel="0" max="3" min="3" style="236" width="40"/>
    <col collapsed="false" customWidth="true" hidden="false" outlineLevel="0" max="4" min="4" style="236" width="26.85"/>
    <col collapsed="false" customWidth="true" hidden="false" outlineLevel="0" max="5" min="5" style="237" width="21.29"/>
    <col collapsed="false" customWidth="true" hidden="false" outlineLevel="0" max="7" min="6" style="238" width="11.86"/>
    <col collapsed="false" customWidth="true" hidden="false" outlineLevel="0" max="8" min="8" style="236" width="23.15"/>
    <col collapsed="false" customWidth="true" hidden="false" outlineLevel="0" max="9" min="9" style="236" width="18.14"/>
    <col collapsed="false" customWidth="true" hidden="false" outlineLevel="0" max="10" min="10" style="236" width="21.86"/>
    <col collapsed="false" customWidth="true" hidden="false" outlineLevel="0" max="12" min="11" style="237" width="12.86"/>
    <col collapsed="false" customWidth="true" hidden="false" outlineLevel="0" max="13" min="13" style="236" width="13.7"/>
    <col collapsed="false" customWidth="true" hidden="false" outlineLevel="0" max="19" min="14" style="237" width="8.86"/>
    <col collapsed="false" customWidth="true" hidden="false" outlineLevel="0" max="20" min="20" style="236" width="60.29"/>
    <col collapsed="false" customWidth="true" hidden="false" outlineLevel="0" max="21" min="21" style="236" width="45.29"/>
    <col collapsed="false" customWidth="true" hidden="false" outlineLevel="0" max="22" min="22" style="236" width="42.71"/>
    <col collapsed="false" customWidth="true" hidden="false" outlineLevel="0" max="23" min="23" style="236" width="20.71"/>
    <col collapsed="false" customWidth="true" hidden="false" outlineLevel="0" max="24" min="24" style="236" width="39.7"/>
    <col collapsed="false" customWidth="true" hidden="false" outlineLevel="0" max="25" min="25" style="236" width="27.42"/>
    <col collapsed="false" customWidth="true" hidden="false" outlineLevel="0" max="26" min="26" style="236" width="33.29"/>
    <col collapsed="false" customWidth="true" hidden="false" outlineLevel="0" max="27" min="27" style="236" width="17.58"/>
    <col collapsed="false" customWidth="true" hidden="false" outlineLevel="0" max="28" min="28" style="236" width="16.14"/>
    <col collapsed="false" customWidth="true" hidden="false" outlineLevel="0" max="29" min="29" style="236" width="17.86"/>
    <col collapsed="false" customWidth="true" hidden="false" outlineLevel="0" max="30" min="30" style="236" width="18.14"/>
    <col collapsed="false" customWidth="true" hidden="false" outlineLevel="0" max="31" min="31" style="236" width="17.86"/>
    <col collapsed="false" customWidth="true" hidden="false" outlineLevel="0" max="32" min="32" style="236" width="21.14"/>
    <col collapsed="false" customWidth="true" hidden="false" outlineLevel="0" max="34" min="33" style="236" width="17.86"/>
    <col collapsed="false" customWidth="true" hidden="false" outlineLevel="0" max="35" min="35" style="236" width="34.58"/>
    <col collapsed="false" customWidth="true" hidden="false" outlineLevel="0" max="1025" min="36" style="236" width="8.86"/>
  </cols>
  <sheetData>
    <row r="1" s="241" customFormat="true" ht="33.75" hidden="false" customHeight="true" outlineLevel="0" collapsed="false">
      <c r="A1" s="239" t="s">
        <v>573</v>
      </c>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40"/>
    </row>
    <row r="2" s="244" customFormat="true" ht="33.75" hidden="false" customHeight="true" outlineLevel="0" collapsed="false">
      <c r="A2" s="242" t="s">
        <v>574</v>
      </c>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3"/>
    </row>
    <row r="3" s="241" customFormat="true" ht="15" hidden="false" customHeight="false" outlineLevel="0" collapsed="false">
      <c r="E3" s="237"/>
      <c r="F3" s="238"/>
      <c r="G3" s="238"/>
      <c r="K3" s="237"/>
      <c r="L3" s="237"/>
      <c r="AJ3" s="240"/>
    </row>
    <row r="4" s="241" customFormat="true" ht="45" hidden="false" customHeight="true" outlineLevel="0" collapsed="false">
      <c r="A4" s="245" t="s">
        <v>575</v>
      </c>
      <c r="B4" s="246" t="s">
        <v>576</v>
      </c>
      <c r="C4" s="246"/>
      <c r="D4" s="246"/>
      <c r="E4" s="247"/>
      <c r="F4" s="248"/>
      <c r="G4" s="248"/>
      <c r="H4" s="249"/>
      <c r="I4" s="249"/>
      <c r="J4" s="249"/>
      <c r="K4" s="249"/>
      <c r="L4" s="249"/>
      <c r="M4" s="249"/>
      <c r="N4" s="249"/>
      <c r="O4" s="249"/>
      <c r="P4" s="249"/>
      <c r="Q4" s="249"/>
      <c r="R4" s="249"/>
      <c r="S4" s="244"/>
      <c r="AJ4" s="240"/>
    </row>
    <row r="5" s="241" customFormat="true" ht="15" hidden="false" customHeight="false" outlineLevel="0" collapsed="false">
      <c r="A5" s="244"/>
      <c r="B5" s="244"/>
      <c r="C5" s="244"/>
      <c r="D5" s="244"/>
      <c r="E5" s="250"/>
      <c r="F5" s="251"/>
      <c r="G5" s="251"/>
      <c r="H5" s="244"/>
      <c r="I5" s="244"/>
      <c r="K5" s="237"/>
      <c r="L5" s="237"/>
      <c r="AJ5" s="240"/>
    </row>
    <row r="6" s="241" customFormat="true" ht="27" hidden="false" customHeight="true" outlineLevel="0" collapsed="false">
      <c r="A6" s="245" t="s">
        <v>577</v>
      </c>
      <c r="B6" s="252" t="s">
        <v>578</v>
      </c>
      <c r="C6" s="252"/>
      <c r="D6" s="244"/>
      <c r="E6" s="250"/>
      <c r="F6" s="251"/>
      <c r="G6" s="251"/>
      <c r="H6" s="244"/>
      <c r="I6" s="244"/>
      <c r="J6" s="244"/>
      <c r="K6" s="250"/>
      <c r="L6" s="250"/>
      <c r="M6" s="253"/>
      <c r="AJ6" s="240"/>
      <c r="AN6" s="254" t="s">
        <v>9</v>
      </c>
    </row>
    <row r="7" s="241" customFormat="true" ht="15" hidden="false" customHeight="false" outlineLevel="0" collapsed="false">
      <c r="E7" s="237"/>
      <c r="F7" s="238"/>
      <c r="G7" s="238"/>
      <c r="K7" s="237"/>
      <c r="L7" s="237"/>
      <c r="AJ7" s="240"/>
      <c r="AN7" s="255" t="s">
        <v>10</v>
      </c>
    </row>
    <row r="8" s="241" customFormat="true" ht="27" hidden="false" customHeight="true" outlineLevel="0" collapsed="false">
      <c r="A8" s="256" t="s">
        <v>11</v>
      </c>
      <c r="B8" s="256"/>
      <c r="C8" s="256"/>
      <c r="D8" s="256"/>
      <c r="E8" s="256"/>
      <c r="F8" s="256"/>
      <c r="G8" s="256"/>
      <c r="H8" s="256"/>
      <c r="I8" s="256"/>
      <c r="J8" s="256"/>
      <c r="K8" s="256"/>
      <c r="L8" s="256"/>
      <c r="M8" s="256"/>
      <c r="N8" s="257" t="s">
        <v>12</v>
      </c>
      <c r="O8" s="257"/>
      <c r="P8" s="257"/>
      <c r="Q8" s="257"/>
      <c r="R8" s="257"/>
      <c r="S8" s="257"/>
      <c r="T8" s="257"/>
      <c r="U8" s="257"/>
      <c r="V8" s="257"/>
      <c r="W8" s="257"/>
      <c r="X8" s="258"/>
      <c r="Y8" s="259" t="s">
        <v>13</v>
      </c>
      <c r="Z8" s="259"/>
      <c r="AA8" s="259"/>
      <c r="AB8" s="259"/>
      <c r="AC8" s="259"/>
      <c r="AD8" s="259"/>
      <c r="AE8" s="259"/>
      <c r="AF8" s="259"/>
      <c r="AG8" s="259"/>
      <c r="AH8" s="259"/>
      <c r="AI8" s="259"/>
      <c r="AJ8" s="240"/>
    </row>
    <row r="9" s="241" customFormat="true" ht="64.5" hidden="false" customHeight="true" outlineLevel="0" collapsed="false">
      <c r="A9" s="260" t="s">
        <v>14</v>
      </c>
      <c r="B9" s="261" t="s">
        <v>579</v>
      </c>
      <c r="C9" s="261" t="s">
        <v>580</v>
      </c>
      <c r="D9" s="261" t="s">
        <v>581</v>
      </c>
      <c r="E9" s="262" t="s">
        <v>582</v>
      </c>
      <c r="F9" s="263" t="s">
        <v>583</v>
      </c>
      <c r="G9" s="263"/>
      <c r="H9" s="261" t="s">
        <v>584</v>
      </c>
      <c r="I9" s="261" t="s">
        <v>585</v>
      </c>
      <c r="J9" s="261" t="s">
        <v>586</v>
      </c>
      <c r="K9" s="264" t="s">
        <v>587</v>
      </c>
      <c r="L9" s="264"/>
      <c r="M9" s="261" t="s">
        <v>588</v>
      </c>
      <c r="N9" s="265" t="s">
        <v>22</v>
      </c>
      <c r="O9" s="266" t="s">
        <v>589</v>
      </c>
      <c r="P9" s="267" t="s">
        <v>24</v>
      </c>
      <c r="Q9" s="268" t="s">
        <v>25</v>
      </c>
      <c r="R9" s="269" t="s">
        <v>26</v>
      </c>
      <c r="S9" s="270" t="s">
        <v>27</v>
      </c>
      <c r="T9" s="271" t="s">
        <v>28</v>
      </c>
      <c r="U9" s="271" t="s">
        <v>29</v>
      </c>
      <c r="V9" s="271" t="s">
        <v>30</v>
      </c>
      <c r="W9" s="271" t="s">
        <v>31</v>
      </c>
      <c r="X9" s="271" t="s">
        <v>32</v>
      </c>
      <c r="Y9" s="272" t="s">
        <v>33</v>
      </c>
      <c r="Z9" s="273" t="s">
        <v>34</v>
      </c>
      <c r="AA9" s="273" t="s">
        <v>590</v>
      </c>
      <c r="AB9" s="273" t="s">
        <v>35</v>
      </c>
      <c r="AC9" s="273" t="s">
        <v>36</v>
      </c>
      <c r="AD9" s="273" t="s">
        <v>37</v>
      </c>
      <c r="AE9" s="273" t="s">
        <v>38</v>
      </c>
      <c r="AF9" s="274" t="s">
        <v>39</v>
      </c>
      <c r="AG9" s="273" t="s">
        <v>591</v>
      </c>
      <c r="AH9" s="273" t="s">
        <v>592</v>
      </c>
      <c r="AI9" s="275" t="s">
        <v>40</v>
      </c>
      <c r="AJ9" s="240"/>
    </row>
    <row r="10" s="241" customFormat="true" ht="45.75" hidden="false" customHeight="true" outlineLevel="0" collapsed="false">
      <c r="A10" s="260"/>
      <c r="B10" s="261"/>
      <c r="C10" s="261"/>
      <c r="D10" s="261"/>
      <c r="E10" s="262"/>
      <c r="F10" s="276" t="s">
        <v>593</v>
      </c>
      <c r="G10" s="276" t="s">
        <v>594</v>
      </c>
      <c r="H10" s="261"/>
      <c r="I10" s="261"/>
      <c r="J10" s="261"/>
      <c r="K10" s="277" t="s">
        <v>595</v>
      </c>
      <c r="L10" s="277" t="s">
        <v>596</v>
      </c>
      <c r="M10" s="261"/>
      <c r="N10" s="265"/>
      <c r="O10" s="266"/>
      <c r="P10" s="267"/>
      <c r="Q10" s="268"/>
      <c r="R10" s="269"/>
      <c r="S10" s="270"/>
      <c r="T10" s="271"/>
      <c r="U10" s="271"/>
      <c r="V10" s="271"/>
      <c r="W10" s="271"/>
      <c r="X10" s="271"/>
      <c r="Y10" s="272"/>
      <c r="Z10" s="273"/>
      <c r="AA10" s="273"/>
      <c r="AB10" s="273"/>
      <c r="AC10" s="273"/>
      <c r="AD10" s="273"/>
      <c r="AE10" s="273"/>
      <c r="AF10" s="274"/>
      <c r="AG10" s="273"/>
      <c r="AH10" s="273"/>
      <c r="AI10" s="275"/>
      <c r="AJ10" s="240"/>
    </row>
    <row r="11" s="241" customFormat="true" ht="156" hidden="false" customHeight="true" outlineLevel="0" collapsed="false">
      <c r="A11" s="278" t="s">
        <v>41</v>
      </c>
      <c r="B11" s="279" t="s">
        <v>597</v>
      </c>
      <c r="C11" s="280" t="s">
        <v>382</v>
      </c>
      <c r="D11" s="281" t="s">
        <v>48</v>
      </c>
      <c r="E11" s="282" t="s">
        <v>598</v>
      </c>
      <c r="F11" s="283" t="n">
        <v>42005</v>
      </c>
      <c r="G11" s="283" t="n">
        <v>43101</v>
      </c>
      <c r="H11" s="281" t="s">
        <v>390</v>
      </c>
      <c r="I11" s="284" t="n">
        <v>5000</v>
      </c>
      <c r="J11" s="281" t="s">
        <v>384</v>
      </c>
      <c r="K11" s="282"/>
      <c r="L11" s="282" t="s">
        <v>599</v>
      </c>
      <c r="M11" s="285"/>
      <c r="N11" s="285"/>
      <c r="O11" s="286" t="s">
        <v>600</v>
      </c>
      <c r="P11" s="285"/>
      <c r="Q11" s="285"/>
      <c r="R11" s="285"/>
      <c r="S11" s="287"/>
      <c r="T11" s="191" t="s">
        <v>601</v>
      </c>
      <c r="U11" s="191" t="s">
        <v>602</v>
      </c>
      <c r="V11" s="191"/>
      <c r="W11" s="191" t="s">
        <v>603</v>
      </c>
      <c r="X11" s="191"/>
      <c r="Y11" s="191"/>
      <c r="Z11" s="281"/>
      <c r="AA11" s="285"/>
      <c r="AB11" s="288"/>
      <c r="AC11" s="288" t="n">
        <v>43282</v>
      </c>
      <c r="AD11" s="191"/>
      <c r="AE11" s="285"/>
      <c r="AF11" s="289"/>
      <c r="AG11" s="285"/>
      <c r="AH11" s="285"/>
      <c r="AI11" s="191" t="s">
        <v>604</v>
      </c>
      <c r="AJ11" s="240"/>
    </row>
    <row r="12" s="241" customFormat="true" ht="167.25" hidden="false" customHeight="true" outlineLevel="0" collapsed="false">
      <c r="A12" s="278"/>
      <c r="B12" s="290" t="s">
        <v>605</v>
      </c>
      <c r="C12" s="280" t="s">
        <v>50</v>
      </c>
      <c r="D12" s="281" t="s">
        <v>51</v>
      </c>
      <c r="E12" s="291" t="s">
        <v>606</v>
      </c>
      <c r="F12" s="283" t="n">
        <v>42064</v>
      </c>
      <c r="G12" s="283" t="n">
        <v>42795</v>
      </c>
      <c r="H12" s="281" t="s">
        <v>390</v>
      </c>
      <c r="I12" s="284" t="n">
        <v>5000</v>
      </c>
      <c r="J12" s="281" t="s">
        <v>391</v>
      </c>
      <c r="K12" s="291" t="s">
        <v>607</v>
      </c>
      <c r="L12" s="291" t="s">
        <v>608</v>
      </c>
      <c r="M12" s="292"/>
      <c r="N12" s="285"/>
      <c r="O12" s="285"/>
      <c r="P12" s="285"/>
      <c r="Q12" s="285"/>
      <c r="R12" s="285" t="s">
        <v>600</v>
      </c>
      <c r="S12" s="287"/>
      <c r="T12" s="191" t="s">
        <v>392</v>
      </c>
      <c r="U12" s="191" t="s">
        <v>609</v>
      </c>
      <c r="V12" s="191" t="s">
        <v>610</v>
      </c>
      <c r="W12" s="191" t="s">
        <v>387</v>
      </c>
      <c r="X12" s="191"/>
      <c r="Y12" s="191" t="s">
        <v>611</v>
      </c>
      <c r="Z12" s="191"/>
      <c r="AA12" s="292"/>
      <c r="AB12" s="191"/>
      <c r="AC12" s="191"/>
      <c r="AD12" s="191"/>
      <c r="AE12" s="292"/>
      <c r="AF12" s="289"/>
      <c r="AG12" s="292"/>
      <c r="AH12" s="292"/>
      <c r="AI12" s="191" t="s">
        <v>612</v>
      </c>
      <c r="AJ12" s="240"/>
    </row>
    <row r="13" s="241" customFormat="true" ht="98.25" hidden="false" customHeight="true" outlineLevel="0" collapsed="false">
      <c r="A13" s="278"/>
      <c r="B13" s="290" t="s">
        <v>613</v>
      </c>
      <c r="C13" s="280" t="s">
        <v>54</v>
      </c>
      <c r="D13" s="281" t="s">
        <v>55</v>
      </c>
      <c r="E13" s="291" t="s">
        <v>606</v>
      </c>
      <c r="F13" s="283" t="n">
        <v>42186</v>
      </c>
      <c r="G13" s="283" t="n">
        <v>43070</v>
      </c>
      <c r="H13" s="281" t="s">
        <v>390</v>
      </c>
      <c r="I13" s="284" t="n">
        <v>20000</v>
      </c>
      <c r="J13" s="281" t="s">
        <v>393</v>
      </c>
      <c r="K13" s="291" t="s">
        <v>607</v>
      </c>
      <c r="L13" s="291" t="s">
        <v>608</v>
      </c>
      <c r="M13" s="292"/>
      <c r="N13" s="285"/>
      <c r="O13" s="285"/>
      <c r="P13" s="285"/>
      <c r="Q13" s="285"/>
      <c r="R13" s="285" t="s">
        <v>385</v>
      </c>
      <c r="S13" s="287"/>
      <c r="T13" s="191" t="s">
        <v>614</v>
      </c>
      <c r="U13" s="191" t="s">
        <v>615</v>
      </c>
      <c r="V13" s="191" t="s">
        <v>616</v>
      </c>
      <c r="W13" s="191" t="s">
        <v>44</v>
      </c>
      <c r="X13" s="191"/>
      <c r="Y13" s="280" t="s">
        <v>617</v>
      </c>
      <c r="Z13" s="191"/>
      <c r="AA13" s="292"/>
      <c r="AB13" s="288"/>
      <c r="AC13" s="288"/>
      <c r="AD13" s="191"/>
      <c r="AE13" s="292"/>
      <c r="AF13" s="289"/>
      <c r="AG13" s="292"/>
      <c r="AH13" s="292"/>
      <c r="AI13" s="191" t="s">
        <v>618</v>
      </c>
      <c r="AJ13" s="240"/>
    </row>
    <row r="14" s="241" customFormat="true" ht="89.25" hidden="false" customHeight="true" outlineLevel="0" collapsed="false">
      <c r="A14" s="278"/>
      <c r="B14" s="290" t="s">
        <v>619</v>
      </c>
      <c r="C14" s="280" t="s">
        <v>620</v>
      </c>
      <c r="D14" s="281" t="s">
        <v>55</v>
      </c>
      <c r="E14" s="291" t="s">
        <v>621</v>
      </c>
      <c r="F14" s="283" t="n">
        <v>41974</v>
      </c>
      <c r="G14" s="283" t="n">
        <v>43435</v>
      </c>
      <c r="H14" s="281" t="s">
        <v>622</v>
      </c>
      <c r="I14" s="284" t="n">
        <v>50000</v>
      </c>
      <c r="J14" s="281" t="s">
        <v>396</v>
      </c>
      <c r="K14" s="291" t="s">
        <v>623</v>
      </c>
      <c r="L14" s="291"/>
      <c r="M14" s="292"/>
      <c r="N14" s="285"/>
      <c r="O14" s="285"/>
      <c r="P14" s="285" t="s">
        <v>385</v>
      </c>
      <c r="Q14" s="285"/>
      <c r="R14" s="285"/>
      <c r="S14" s="287"/>
      <c r="T14" s="191" t="s">
        <v>624</v>
      </c>
      <c r="U14" s="191"/>
      <c r="V14" s="191" t="s">
        <v>625</v>
      </c>
      <c r="W14" s="191" t="s">
        <v>626</v>
      </c>
      <c r="X14" s="191"/>
      <c r="Y14" s="280"/>
      <c r="Z14" s="191"/>
      <c r="AA14" s="292"/>
      <c r="AB14" s="191"/>
      <c r="AC14" s="191"/>
      <c r="AD14" s="191" t="s">
        <v>627</v>
      </c>
      <c r="AE14" s="292"/>
      <c r="AF14" s="289"/>
      <c r="AG14" s="292"/>
      <c r="AH14" s="292"/>
      <c r="AI14" s="191" t="s">
        <v>628</v>
      </c>
      <c r="AJ14" s="240"/>
    </row>
    <row r="15" s="241" customFormat="true" ht="105.75" hidden="false" customHeight="true" outlineLevel="0" collapsed="false">
      <c r="A15" s="278"/>
      <c r="B15" s="290" t="s">
        <v>629</v>
      </c>
      <c r="C15" s="280" t="s">
        <v>71</v>
      </c>
      <c r="D15" s="281" t="s">
        <v>72</v>
      </c>
      <c r="E15" s="291" t="s">
        <v>630</v>
      </c>
      <c r="F15" s="283" t="n">
        <v>42064</v>
      </c>
      <c r="G15" s="283" t="n">
        <v>43313</v>
      </c>
      <c r="H15" s="281" t="s">
        <v>622</v>
      </c>
      <c r="I15" s="284" t="n">
        <v>0</v>
      </c>
      <c r="J15" s="281" t="s">
        <v>400</v>
      </c>
      <c r="K15" s="291" t="s">
        <v>608</v>
      </c>
      <c r="L15" s="291" t="s">
        <v>599</v>
      </c>
      <c r="M15" s="292"/>
      <c r="N15" s="285"/>
      <c r="O15" s="285"/>
      <c r="P15" s="285"/>
      <c r="Q15" s="285"/>
      <c r="R15" s="285" t="s">
        <v>385</v>
      </c>
      <c r="S15" s="287"/>
      <c r="T15" s="191" t="s">
        <v>631</v>
      </c>
      <c r="U15" s="191" t="s">
        <v>632</v>
      </c>
      <c r="V15" s="191" t="s">
        <v>633</v>
      </c>
      <c r="W15" s="191" t="s">
        <v>395</v>
      </c>
      <c r="X15" s="191"/>
      <c r="Y15" s="191"/>
      <c r="Z15" s="191"/>
      <c r="AA15" s="292"/>
      <c r="AB15" s="191"/>
      <c r="AC15" s="293"/>
      <c r="AD15" s="191"/>
      <c r="AE15" s="292"/>
      <c r="AF15" s="289"/>
      <c r="AG15" s="292"/>
      <c r="AH15" s="292"/>
      <c r="AI15" s="191" t="s">
        <v>634</v>
      </c>
      <c r="AJ15" s="240"/>
    </row>
    <row r="16" s="241" customFormat="true" ht="90" hidden="false" customHeight="true" outlineLevel="0" collapsed="false">
      <c r="A16" s="294" t="s">
        <v>81</v>
      </c>
      <c r="B16" s="290" t="s">
        <v>635</v>
      </c>
      <c r="C16" s="280" t="s">
        <v>82</v>
      </c>
      <c r="D16" s="281" t="s">
        <v>408</v>
      </c>
      <c r="E16" s="291"/>
      <c r="F16" s="283" t="n">
        <v>42064</v>
      </c>
      <c r="G16" s="295" t="n">
        <v>43982</v>
      </c>
      <c r="H16" s="281" t="s">
        <v>636</v>
      </c>
      <c r="I16" s="284" t="n">
        <v>200000</v>
      </c>
      <c r="J16" s="281" t="s">
        <v>410</v>
      </c>
      <c r="K16" s="291"/>
      <c r="L16" s="291"/>
      <c r="M16" s="292"/>
      <c r="N16" s="285"/>
      <c r="O16" s="285"/>
      <c r="P16" s="285"/>
      <c r="Q16" s="285" t="s">
        <v>385</v>
      </c>
      <c r="R16" s="285"/>
      <c r="S16" s="287"/>
      <c r="T16" s="191" t="s">
        <v>637</v>
      </c>
      <c r="U16" s="191" t="s">
        <v>638</v>
      </c>
      <c r="V16" s="191" t="s">
        <v>639</v>
      </c>
      <c r="W16" s="191" t="s">
        <v>640</v>
      </c>
      <c r="X16" s="191" t="s">
        <v>641</v>
      </c>
      <c r="Y16" s="280"/>
      <c r="Z16" s="281" t="s">
        <v>642</v>
      </c>
      <c r="AA16" s="291" t="s">
        <v>643</v>
      </c>
      <c r="AB16" s="191"/>
      <c r="AC16" s="296" t="n">
        <v>43982</v>
      </c>
      <c r="AD16" s="191"/>
      <c r="AE16" s="292"/>
      <c r="AF16" s="281" t="s">
        <v>644</v>
      </c>
      <c r="AG16" s="291" t="s">
        <v>645</v>
      </c>
      <c r="AH16" s="291" t="s">
        <v>646</v>
      </c>
      <c r="AI16" s="191" t="s">
        <v>647</v>
      </c>
      <c r="AJ16" s="240"/>
    </row>
    <row r="17" s="241" customFormat="true" ht="93.95" hidden="false" customHeight="true" outlineLevel="0" collapsed="false">
      <c r="A17" s="294"/>
      <c r="B17" s="290" t="s">
        <v>648</v>
      </c>
      <c r="C17" s="297" t="s">
        <v>412</v>
      </c>
      <c r="D17" s="281" t="s">
        <v>415</v>
      </c>
      <c r="E17" s="291"/>
      <c r="F17" s="283" t="n">
        <v>42064</v>
      </c>
      <c r="G17" s="295" t="n">
        <v>43982</v>
      </c>
      <c r="H17" s="281" t="s">
        <v>100</v>
      </c>
      <c r="I17" s="284" t="n">
        <v>10000</v>
      </c>
      <c r="J17" s="281" t="s">
        <v>416</v>
      </c>
      <c r="K17" s="291"/>
      <c r="L17" s="291"/>
      <c r="M17" s="292"/>
      <c r="N17" s="285"/>
      <c r="O17" s="285"/>
      <c r="P17" s="285"/>
      <c r="Q17" s="285" t="s">
        <v>385</v>
      </c>
      <c r="R17" s="285"/>
      <c r="S17" s="287"/>
      <c r="T17" s="191" t="s">
        <v>649</v>
      </c>
      <c r="U17" s="191" t="s">
        <v>650</v>
      </c>
      <c r="V17" s="191" t="s">
        <v>651</v>
      </c>
      <c r="W17" s="191"/>
      <c r="X17" s="191"/>
      <c r="Y17" s="191"/>
      <c r="Z17" s="281" t="s">
        <v>652</v>
      </c>
      <c r="AA17" s="292"/>
      <c r="AB17" s="191"/>
      <c r="AC17" s="191"/>
      <c r="AD17" s="191"/>
      <c r="AE17" s="292"/>
      <c r="AF17" s="281" t="s">
        <v>653</v>
      </c>
      <c r="AG17" s="292"/>
      <c r="AH17" s="291" t="s">
        <v>654</v>
      </c>
      <c r="AI17" s="191" t="s">
        <v>655</v>
      </c>
      <c r="AJ17" s="240"/>
    </row>
    <row r="18" s="241" customFormat="true" ht="93.95" hidden="false" customHeight="true" outlineLevel="0" collapsed="false">
      <c r="A18" s="294"/>
      <c r="B18" s="290" t="s">
        <v>656</v>
      </c>
      <c r="C18" s="297" t="s">
        <v>657</v>
      </c>
      <c r="D18" s="281" t="s">
        <v>103</v>
      </c>
      <c r="E18" s="282"/>
      <c r="F18" s="283" t="n">
        <v>42064</v>
      </c>
      <c r="G18" s="295" t="n">
        <v>43982</v>
      </c>
      <c r="H18" s="281" t="s">
        <v>658</v>
      </c>
      <c r="I18" s="284" t="n">
        <v>20000</v>
      </c>
      <c r="J18" s="281" t="s">
        <v>424</v>
      </c>
      <c r="K18" s="282"/>
      <c r="L18" s="282"/>
      <c r="M18" s="285"/>
      <c r="N18" s="285"/>
      <c r="O18" s="285"/>
      <c r="P18" s="285" t="s">
        <v>385</v>
      </c>
      <c r="Q18" s="285"/>
      <c r="R18" s="285"/>
      <c r="S18" s="287"/>
      <c r="T18" s="191" t="s">
        <v>659</v>
      </c>
      <c r="U18" s="191" t="s">
        <v>660</v>
      </c>
      <c r="V18" s="191" t="s">
        <v>661</v>
      </c>
      <c r="W18" s="191" t="s">
        <v>662</v>
      </c>
      <c r="X18" s="191" t="s">
        <v>663</v>
      </c>
      <c r="Y18" s="297"/>
      <c r="Z18" s="191" t="s">
        <v>664</v>
      </c>
      <c r="AA18" s="282" t="s">
        <v>665</v>
      </c>
      <c r="AB18" s="191"/>
      <c r="AC18" s="296" t="n">
        <v>43982</v>
      </c>
      <c r="AD18" s="191"/>
      <c r="AE18" s="285"/>
      <c r="AF18" s="281" t="s">
        <v>666</v>
      </c>
      <c r="AG18" s="285"/>
      <c r="AH18" s="291" t="s">
        <v>654</v>
      </c>
      <c r="AI18" s="191"/>
      <c r="AJ18" s="240"/>
    </row>
    <row r="19" s="241" customFormat="true" ht="69.95" hidden="false" customHeight="true" outlineLevel="0" collapsed="false">
      <c r="A19" s="294"/>
      <c r="B19" s="290" t="s">
        <v>667</v>
      </c>
      <c r="C19" s="280" t="s">
        <v>110</v>
      </c>
      <c r="D19" s="281" t="s">
        <v>430</v>
      </c>
      <c r="E19" s="282"/>
      <c r="F19" s="283" t="n">
        <v>42064</v>
      </c>
      <c r="G19" s="295" t="n">
        <v>43982</v>
      </c>
      <c r="H19" s="281" t="s">
        <v>425</v>
      </c>
      <c r="I19" s="284" t="n">
        <v>0</v>
      </c>
      <c r="J19" s="298" t="s">
        <v>668</v>
      </c>
      <c r="K19" s="282"/>
      <c r="L19" s="282"/>
      <c r="M19" s="285"/>
      <c r="N19" s="285"/>
      <c r="O19" s="285"/>
      <c r="P19" s="285" t="s">
        <v>385</v>
      </c>
      <c r="Q19" s="285"/>
      <c r="R19" s="285"/>
      <c r="S19" s="287"/>
      <c r="T19" s="299" t="s">
        <v>669</v>
      </c>
      <c r="U19" s="300" t="s">
        <v>670</v>
      </c>
      <c r="V19" s="301" t="s">
        <v>671</v>
      </c>
      <c r="W19" s="299" t="s">
        <v>112</v>
      </c>
      <c r="X19" s="301" t="s">
        <v>672</v>
      </c>
      <c r="Y19" s="191"/>
      <c r="Z19" s="281"/>
      <c r="AA19" s="285"/>
      <c r="AB19" s="302"/>
      <c r="AC19" s="191"/>
      <c r="AD19" s="218"/>
      <c r="AE19" s="285"/>
      <c r="AF19" s="298" t="s">
        <v>673</v>
      </c>
      <c r="AG19" s="285"/>
      <c r="AH19" s="285"/>
      <c r="AI19" s="191"/>
      <c r="AJ19" s="240"/>
    </row>
    <row r="20" s="241" customFormat="true" ht="167.25" hidden="false" customHeight="true" outlineLevel="0" collapsed="false">
      <c r="A20" s="294" t="s">
        <v>122</v>
      </c>
      <c r="B20" s="290" t="s">
        <v>674</v>
      </c>
      <c r="C20" s="303" t="s">
        <v>123</v>
      </c>
      <c r="D20" s="281" t="s">
        <v>127</v>
      </c>
      <c r="E20" s="291" t="s">
        <v>675</v>
      </c>
      <c r="F20" s="283" t="n">
        <v>42064</v>
      </c>
      <c r="G20" s="295" t="n">
        <v>43982</v>
      </c>
      <c r="H20" s="281" t="s">
        <v>390</v>
      </c>
      <c r="I20" s="284" t="n">
        <v>10000</v>
      </c>
      <c r="J20" s="281" t="s">
        <v>433</v>
      </c>
      <c r="K20" s="236"/>
      <c r="L20" s="291" t="s">
        <v>676</v>
      </c>
      <c r="M20" s="292"/>
      <c r="N20" s="285"/>
      <c r="O20" s="285"/>
      <c r="P20" s="285"/>
      <c r="Q20" s="285" t="s">
        <v>385</v>
      </c>
      <c r="R20" s="285"/>
      <c r="S20" s="287"/>
      <c r="T20" s="304" t="s">
        <v>677</v>
      </c>
      <c r="U20" s="304" t="s">
        <v>678</v>
      </c>
      <c r="V20" s="304" t="s">
        <v>679</v>
      </c>
      <c r="W20" s="304" t="s">
        <v>680</v>
      </c>
      <c r="X20" s="304" t="s">
        <v>681</v>
      </c>
      <c r="Y20" s="280" t="s">
        <v>682</v>
      </c>
      <c r="Z20" s="191" t="s">
        <v>683</v>
      </c>
      <c r="AA20" s="292"/>
      <c r="AB20" s="191"/>
      <c r="AC20" s="191"/>
      <c r="AD20" s="191"/>
      <c r="AE20" s="292"/>
      <c r="AF20" s="281" t="s">
        <v>684</v>
      </c>
      <c r="AG20" s="292"/>
      <c r="AH20" s="292"/>
      <c r="AI20" s="237" t="s">
        <v>685</v>
      </c>
      <c r="AJ20" s="240"/>
    </row>
    <row r="21" s="241" customFormat="true" ht="69.95" hidden="false" customHeight="true" outlineLevel="0" collapsed="false">
      <c r="A21" s="294"/>
      <c r="B21" s="290" t="s">
        <v>686</v>
      </c>
      <c r="C21" s="303" t="s">
        <v>687</v>
      </c>
      <c r="D21" s="281" t="s">
        <v>442</v>
      </c>
      <c r="E21" s="291" t="s">
        <v>675</v>
      </c>
      <c r="F21" s="283" t="n">
        <v>42064</v>
      </c>
      <c r="G21" s="295" t="n">
        <v>43982</v>
      </c>
      <c r="H21" s="281" t="s">
        <v>688</v>
      </c>
      <c r="I21" s="284" t="n">
        <v>3000000</v>
      </c>
      <c r="J21" s="281" t="s">
        <v>439</v>
      </c>
      <c r="K21" s="291" t="s">
        <v>689</v>
      </c>
      <c r="L21" s="291"/>
      <c r="M21" s="292"/>
      <c r="N21" s="285"/>
      <c r="O21" s="285"/>
      <c r="P21" s="285" t="s">
        <v>385</v>
      </c>
      <c r="Q21" s="285"/>
      <c r="R21" s="285"/>
      <c r="S21" s="287"/>
      <c r="T21" s="191"/>
      <c r="U21" s="191"/>
      <c r="V21" s="191"/>
      <c r="W21" s="191"/>
      <c r="X21" s="191" t="s">
        <v>690</v>
      </c>
      <c r="Y21" s="303" t="s">
        <v>691</v>
      </c>
      <c r="Z21" s="281"/>
      <c r="AA21" s="292"/>
      <c r="AB21" s="191"/>
      <c r="AC21" s="191"/>
      <c r="AD21" s="191" t="s">
        <v>692</v>
      </c>
      <c r="AE21" s="292"/>
      <c r="AF21" s="281" t="s">
        <v>693</v>
      </c>
      <c r="AG21" s="292"/>
      <c r="AH21" s="292"/>
      <c r="AI21" s="191" t="s">
        <v>694</v>
      </c>
      <c r="AJ21" s="240"/>
    </row>
    <row r="22" s="241" customFormat="true" ht="117" hidden="false" customHeight="true" outlineLevel="0" collapsed="false">
      <c r="A22" s="294"/>
      <c r="B22" s="290" t="s">
        <v>695</v>
      </c>
      <c r="C22" s="280" t="s">
        <v>141</v>
      </c>
      <c r="D22" s="281" t="s">
        <v>142</v>
      </c>
      <c r="E22" s="291" t="s">
        <v>696</v>
      </c>
      <c r="F22" s="283" t="n">
        <v>42064</v>
      </c>
      <c r="G22" s="295" t="n">
        <v>43982</v>
      </c>
      <c r="H22" s="281" t="s">
        <v>445</v>
      </c>
      <c r="I22" s="284" t="n">
        <v>2500000</v>
      </c>
      <c r="J22" s="281" t="s">
        <v>443</v>
      </c>
      <c r="K22" s="291" t="s">
        <v>676</v>
      </c>
      <c r="L22" s="291"/>
      <c r="M22" s="292"/>
      <c r="N22" s="285"/>
      <c r="O22" s="285"/>
      <c r="P22" s="285"/>
      <c r="Q22" s="285" t="s">
        <v>385</v>
      </c>
      <c r="R22" s="285"/>
      <c r="S22" s="287"/>
      <c r="T22" s="304" t="s">
        <v>697</v>
      </c>
      <c r="U22" s="304" t="s">
        <v>698</v>
      </c>
      <c r="V22" s="304" t="s">
        <v>699</v>
      </c>
      <c r="W22" s="191" t="s">
        <v>700</v>
      </c>
      <c r="X22" s="304" t="s">
        <v>701</v>
      </c>
      <c r="Y22" s="280" t="s">
        <v>702</v>
      </c>
      <c r="Z22" s="281" t="s">
        <v>703</v>
      </c>
      <c r="AA22" s="292"/>
      <c r="AB22" s="191"/>
      <c r="AC22" s="191"/>
      <c r="AD22" s="191"/>
      <c r="AE22" s="292"/>
      <c r="AF22" s="281" t="s">
        <v>704</v>
      </c>
      <c r="AG22" s="292"/>
      <c r="AH22" s="292"/>
      <c r="AI22" s="191"/>
      <c r="AJ22" s="240"/>
    </row>
    <row r="23" s="241" customFormat="true" ht="84" hidden="false" customHeight="true" outlineLevel="0" collapsed="false">
      <c r="A23" s="294"/>
      <c r="B23" s="290" t="s">
        <v>705</v>
      </c>
      <c r="C23" s="280" t="s">
        <v>447</v>
      </c>
      <c r="D23" s="281" t="s">
        <v>454</v>
      </c>
      <c r="E23" s="282" t="s">
        <v>706</v>
      </c>
      <c r="F23" s="283" t="n">
        <v>42064</v>
      </c>
      <c r="G23" s="295" t="n">
        <v>43982</v>
      </c>
      <c r="H23" s="281" t="s">
        <v>151</v>
      </c>
      <c r="I23" s="284" t="n">
        <v>10000000</v>
      </c>
      <c r="J23" s="281" t="s">
        <v>449</v>
      </c>
      <c r="K23" s="282" t="s">
        <v>676</v>
      </c>
      <c r="L23" s="282"/>
      <c r="M23" s="285"/>
      <c r="N23" s="285"/>
      <c r="O23" s="285"/>
      <c r="P23" s="285"/>
      <c r="Q23" s="285" t="s">
        <v>385</v>
      </c>
      <c r="R23" s="285"/>
      <c r="S23" s="287"/>
      <c r="T23" s="206" t="s">
        <v>707</v>
      </c>
      <c r="U23" s="191" t="s">
        <v>708</v>
      </c>
      <c r="V23" s="191" t="s">
        <v>709</v>
      </c>
      <c r="W23" s="191" t="s">
        <v>156</v>
      </c>
      <c r="X23" s="191"/>
      <c r="Y23" s="191"/>
      <c r="Z23" s="281"/>
      <c r="AA23" s="285"/>
      <c r="AB23" s="191"/>
      <c r="AC23" s="191"/>
      <c r="AD23" s="191"/>
      <c r="AE23" s="285"/>
      <c r="AF23" s="281" t="s">
        <v>710</v>
      </c>
      <c r="AG23" s="285"/>
      <c r="AH23" s="285"/>
      <c r="AI23" s="191" t="s">
        <v>711</v>
      </c>
      <c r="AJ23" s="240"/>
    </row>
    <row r="24" s="241" customFormat="true" ht="69.95" hidden="false" customHeight="true" outlineLevel="0" collapsed="false">
      <c r="A24" s="305" t="s">
        <v>712</v>
      </c>
      <c r="B24" s="290" t="s">
        <v>713</v>
      </c>
      <c r="C24" s="280" t="s">
        <v>162</v>
      </c>
      <c r="D24" s="281" t="s">
        <v>163</v>
      </c>
      <c r="E24" s="291"/>
      <c r="F24" s="283" t="n">
        <v>41974</v>
      </c>
      <c r="G24" s="283" t="n">
        <v>42522</v>
      </c>
      <c r="H24" s="281" t="s">
        <v>457</v>
      </c>
      <c r="I24" s="284" t="n">
        <v>30000</v>
      </c>
      <c r="J24" s="281" t="s">
        <v>172</v>
      </c>
      <c r="K24" s="291"/>
      <c r="L24" s="291"/>
      <c r="M24" s="292"/>
      <c r="N24" s="285"/>
      <c r="O24" s="285"/>
      <c r="P24" s="285"/>
      <c r="Q24" s="285"/>
      <c r="R24" s="285" t="s">
        <v>385</v>
      </c>
      <c r="S24" s="287"/>
      <c r="T24" s="191" t="s">
        <v>714</v>
      </c>
      <c r="U24" s="206" t="s">
        <v>715</v>
      </c>
      <c r="V24" s="191"/>
      <c r="W24" s="191"/>
      <c r="X24" s="191"/>
      <c r="Y24" s="191"/>
      <c r="Z24" s="191"/>
      <c r="AA24" s="292"/>
      <c r="AB24" s="191"/>
      <c r="AC24" s="191"/>
      <c r="AD24" s="191"/>
      <c r="AE24" s="292"/>
      <c r="AF24" s="289"/>
      <c r="AG24" s="292"/>
      <c r="AH24" s="292"/>
      <c r="AI24" s="191"/>
      <c r="AJ24" s="240"/>
    </row>
    <row r="25" s="241" customFormat="true" ht="78" hidden="false" customHeight="true" outlineLevel="0" collapsed="false">
      <c r="A25" s="305"/>
      <c r="B25" s="290" t="s">
        <v>716</v>
      </c>
      <c r="C25" s="303" t="s">
        <v>173</v>
      </c>
      <c r="D25" s="281" t="s">
        <v>174</v>
      </c>
      <c r="E25" s="291"/>
      <c r="F25" s="283" t="n">
        <v>42005</v>
      </c>
      <c r="G25" s="295" t="n">
        <v>43982</v>
      </c>
      <c r="H25" s="281" t="s">
        <v>462</v>
      </c>
      <c r="I25" s="284" t="n">
        <v>1000000</v>
      </c>
      <c r="J25" s="281" t="s">
        <v>463</v>
      </c>
      <c r="K25" s="291"/>
      <c r="L25" s="291"/>
      <c r="M25" s="292"/>
      <c r="N25" s="285"/>
      <c r="O25" s="285"/>
      <c r="P25" s="285"/>
      <c r="Q25" s="285" t="s">
        <v>385</v>
      </c>
      <c r="R25" s="285"/>
      <c r="S25" s="287"/>
      <c r="T25" s="206" t="s">
        <v>717</v>
      </c>
      <c r="U25" s="218" t="s">
        <v>718</v>
      </c>
      <c r="V25" s="191" t="s">
        <v>719</v>
      </c>
      <c r="W25" s="191" t="s">
        <v>720</v>
      </c>
      <c r="X25" s="191" t="s">
        <v>721</v>
      </c>
      <c r="Y25" s="191"/>
      <c r="Z25" s="281" t="s">
        <v>722</v>
      </c>
      <c r="AA25" s="292"/>
      <c r="AB25" s="191"/>
      <c r="AC25" s="191"/>
      <c r="AD25" s="191"/>
      <c r="AE25" s="292"/>
      <c r="AF25" s="218" t="s">
        <v>723</v>
      </c>
      <c r="AG25" s="292"/>
      <c r="AH25" s="292"/>
      <c r="AI25" s="218" t="s">
        <v>724</v>
      </c>
      <c r="AJ25" s="240"/>
    </row>
    <row r="26" s="241" customFormat="true" ht="86.1" hidden="false" customHeight="true" outlineLevel="0" collapsed="false">
      <c r="A26" s="305"/>
      <c r="B26" s="290" t="s">
        <v>725</v>
      </c>
      <c r="C26" s="297" t="s">
        <v>726</v>
      </c>
      <c r="D26" s="281" t="s">
        <v>476</v>
      </c>
      <c r="E26" s="291"/>
      <c r="F26" s="283" t="n">
        <v>42339</v>
      </c>
      <c r="G26" s="283" t="n">
        <v>43070</v>
      </c>
      <c r="H26" s="281" t="s">
        <v>151</v>
      </c>
      <c r="I26" s="284" t="n">
        <v>50000</v>
      </c>
      <c r="J26" s="281"/>
      <c r="K26" s="291"/>
      <c r="L26" s="291"/>
      <c r="M26" s="292"/>
      <c r="N26" s="285"/>
      <c r="O26" s="285"/>
      <c r="P26" s="285"/>
      <c r="Q26" s="285"/>
      <c r="R26" s="285" t="s">
        <v>385</v>
      </c>
      <c r="S26" s="287"/>
      <c r="T26" s="191" t="s">
        <v>727</v>
      </c>
      <c r="U26" s="191" t="s">
        <v>728</v>
      </c>
      <c r="V26" s="191"/>
      <c r="W26" s="191"/>
      <c r="X26" s="191"/>
      <c r="Y26" s="297"/>
      <c r="Z26" s="191"/>
      <c r="AA26" s="292"/>
      <c r="AB26" s="191"/>
      <c r="AC26" s="293"/>
      <c r="AD26" s="191"/>
      <c r="AE26" s="292"/>
      <c r="AF26" s="289"/>
      <c r="AG26" s="292"/>
      <c r="AH26" s="292"/>
      <c r="AI26" s="191"/>
      <c r="AJ26" s="240"/>
    </row>
    <row r="27" s="241" customFormat="true" ht="69.95" hidden="false" customHeight="true" outlineLevel="0" collapsed="false">
      <c r="A27" s="305"/>
      <c r="B27" s="290" t="s">
        <v>729</v>
      </c>
      <c r="C27" s="280" t="s">
        <v>194</v>
      </c>
      <c r="D27" s="298" t="s">
        <v>195</v>
      </c>
      <c r="E27" s="291"/>
      <c r="F27" s="283" t="n">
        <v>42795</v>
      </c>
      <c r="G27" s="295" t="n">
        <v>43982</v>
      </c>
      <c r="H27" s="281" t="s">
        <v>100</v>
      </c>
      <c r="I27" s="284" t="n">
        <v>500000</v>
      </c>
      <c r="J27" s="281" t="s">
        <v>477</v>
      </c>
      <c r="K27" s="291"/>
      <c r="L27" s="291"/>
      <c r="M27" s="292"/>
      <c r="N27" s="285"/>
      <c r="O27" s="285"/>
      <c r="P27" s="285"/>
      <c r="Q27" s="285"/>
      <c r="R27" s="285"/>
      <c r="S27" s="287" t="s">
        <v>10</v>
      </c>
      <c r="T27" s="206" t="s">
        <v>730</v>
      </c>
      <c r="U27" s="191" t="s">
        <v>731</v>
      </c>
      <c r="V27" s="191"/>
      <c r="W27" s="191" t="s">
        <v>732</v>
      </c>
      <c r="X27" s="191"/>
      <c r="Y27" s="191"/>
      <c r="Z27" s="218"/>
      <c r="AA27" s="292"/>
      <c r="AB27" s="191"/>
      <c r="AC27" s="191"/>
      <c r="AD27" s="191"/>
      <c r="AE27" s="292"/>
      <c r="AF27" s="281" t="s">
        <v>733</v>
      </c>
      <c r="AG27" s="292"/>
      <c r="AH27" s="292"/>
      <c r="AI27" s="191"/>
      <c r="AJ27" s="240"/>
    </row>
    <row r="28" s="241" customFormat="true" ht="69.95" hidden="false" customHeight="true" outlineLevel="0" collapsed="false">
      <c r="A28" s="305"/>
      <c r="B28" s="290" t="s">
        <v>734</v>
      </c>
      <c r="C28" s="280" t="s">
        <v>197</v>
      </c>
      <c r="D28" s="281" t="s">
        <v>203</v>
      </c>
      <c r="E28" s="291"/>
      <c r="F28" s="283" t="n">
        <v>41974</v>
      </c>
      <c r="G28" s="295" t="n">
        <v>43982</v>
      </c>
      <c r="H28" s="281" t="s">
        <v>457</v>
      </c>
      <c r="I28" s="284" t="n">
        <v>100000</v>
      </c>
      <c r="J28" s="281" t="s">
        <v>480</v>
      </c>
      <c r="K28" s="291"/>
      <c r="L28" s="291"/>
      <c r="M28" s="292"/>
      <c r="N28" s="285"/>
      <c r="O28" s="285"/>
      <c r="P28" s="285" t="s">
        <v>385</v>
      </c>
      <c r="Q28" s="285"/>
      <c r="R28" s="285"/>
      <c r="S28" s="287"/>
      <c r="T28" s="191" t="s">
        <v>735</v>
      </c>
      <c r="U28" s="191" t="s">
        <v>736</v>
      </c>
      <c r="V28" s="206" t="s">
        <v>737</v>
      </c>
      <c r="W28" s="191" t="s">
        <v>738</v>
      </c>
      <c r="X28" s="191" t="s">
        <v>739</v>
      </c>
      <c r="Y28" s="191"/>
      <c r="Z28" s="191"/>
      <c r="AA28" s="292"/>
      <c r="AB28" s="191"/>
      <c r="AC28" s="191"/>
      <c r="AD28" s="191"/>
      <c r="AE28" s="292"/>
      <c r="AF28" s="281" t="s">
        <v>740</v>
      </c>
      <c r="AG28" s="292"/>
      <c r="AH28" s="292"/>
      <c r="AI28" s="237" t="s">
        <v>741</v>
      </c>
      <c r="AJ28" s="240"/>
    </row>
    <row r="29" s="241" customFormat="true" ht="69.95" hidden="false" customHeight="true" outlineLevel="0" collapsed="false">
      <c r="A29" s="305"/>
      <c r="B29" s="290" t="s">
        <v>742</v>
      </c>
      <c r="C29" s="303" t="s">
        <v>206</v>
      </c>
      <c r="D29" s="281" t="s">
        <v>493</v>
      </c>
      <c r="E29" s="291"/>
      <c r="F29" s="283" t="n">
        <v>41974</v>
      </c>
      <c r="G29" s="295" t="n">
        <v>43982</v>
      </c>
      <c r="H29" s="281" t="s">
        <v>494</v>
      </c>
      <c r="I29" s="284" t="n">
        <v>500000</v>
      </c>
      <c r="J29" s="281" t="s">
        <v>487</v>
      </c>
      <c r="K29" s="291"/>
      <c r="L29" s="291"/>
      <c r="M29" s="292"/>
      <c r="N29" s="285"/>
      <c r="O29" s="285"/>
      <c r="P29" s="285" t="s">
        <v>385</v>
      </c>
      <c r="Q29" s="285"/>
      <c r="R29" s="285"/>
      <c r="S29" s="287"/>
      <c r="T29" s="191" t="s">
        <v>743</v>
      </c>
      <c r="U29" s="191" t="s">
        <v>744</v>
      </c>
      <c r="V29" s="191"/>
      <c r="W29" s="191" t="s">
        <v>568</v>
      </c>
      <c r="X29" s="191" t="s">
        <v>745</v>
      </c>
      <c r="Y29" s="303" t="s">
        <v>746</v>
      </c>
      <c r="Z29" s="281"/>
      <c r="AA29" s="292"/>
      <c r="AB29" s="191"/>
      <c r="AC29" s="191"/>
      <c r="AD29" s="191"/>
      <c r="AE29" s="292"/>
      <c r="AF29" s="281" t="s">
        <v>747</v>
      </c>
      <c r="AG29" s="292"/>
      <c r="AH29" s="292"/>
      <c r="AI29" s="211"/>
      <c r="AJ29" s="240"/>
    </row>
    <row r="30" s="241" customFormat="true" ht="69.95" hidden="false" customHeight="true" outlineLevel="0" collapsed="false">
      <c r="A30" s="305"/>
      <c r="B30" s="290" t="s">
        <v>748</v>
      </c>
      <c r="C30" s="281" t="s">
        <v>749</v>
      </c>
      <c r="D30" s="281" t="s">
        <v>501</v>
      </c>
      <c r="E30" s="291"/>
      <c r="F30" s="283" t="n">
        <v>42370</v>
      </c>
      <c r="G30" s="295" t="n">
        <v>43982</v>
      </c>
      <c r="H30" s="281" t="s">
        <v>462</v>
      </c>
      <c r="I30" s="284" t="n">
        <v>1500000</v>
      </c>
      <c r="J30" s="281" t="s">
        <v>495</v>
      </c>
      <c r="K30" s="291"/>
      <c r="L30" s="291"/>
      <c r="M30" s="292"/>
      <c r="N30" s="285"/>
      <c r="O30" s="285"/>
      <c r="P30" s="285"/>
      <c r="Q30" s="285" t="s">
        <v>385</v>
      </c>
      <c r="R30" s="285"/>
      <c r="S30" s="287"/>
      <c r="T30" s="191" t="s">
        <v>750</v>
      </c>
      <c r="U30" s="206" t="s">
        <v>751</v>
      </c>
      <c r="V30" s="191" t="s">
        <v>752</v>
      </c>
      <c r="W30" s="191" t="s">
        <v>753</v>
      </c>
      <c r="X30" s="191" t="s">
        <v>754</v>
      </c>
      <c r="Y30" s="281"/>
      <c r="Z30" s="281"/>
      <c r="AA30" s="292"/>
      <c r="AB30" s="191"/>
      <c r="AC30" s="296" t="n">
        <v>43982</v>
      </c>
      <c r="AD30" s="191"/>
      <c r="AE30" s="292"/>
      <c r="AF30" s="281" t="s">
        <v>755</v>
      </c>
      <c r="AG30" s="292"/>
      <c r="AH30" s="292"/>
      <c r="AI30" s="191" t="s">
        <v>756</v>
      </c>
      <c r="AJ30" s="240"/>
    </row>
    <row r="31" s="241" customFormat="true" ht="184.5" hidden="false" customHeight="true" outlineLevel="0" collapsed="false">
      <c r="A31" s="306" t="s">
        <v>502</v>
      </c>
      <c r="B31" s="290" t="s">
        <v>757</v>
      </c>
      <c r="C31" s="303" t="s">
        <v>231</v>
      </c>
      <c r="D31" s="281" t="s">
        <v>232</v>
      </c>
      <c r="E31" s="281" t="s">
        <v>232</v>
      </c>
      <c r="F31" s="283" t="n">
        <v>42370</v>
      </c>
      <c r="G31" s="295" t="n">
        <v>43982</v>
      </c>
      <c r="H31" s="281" t="s">
        <v>462</v>
      </c>
      <c r="I31" s="284" t="n">
        <v>1500000</v>
      </c>
      <c r="J31" s="281" t="s">
        <v>503</v>
      </c>
      <c r="K31" s="291"/>
      <c r="L31" s="291" t="s">
        <v>608</v>
      </c>
      <c r="M31" s="292"/>
      <c r="N31" s="285"/>
      <c r="O31" s="285"/>
      <c r="P31" s="285"/>
      <c r="Q31" s="285" t="s">
        <v>385</v>
      </c>
      <c r="R31" s="285"/>
      <c r="S31" s="287"/>
      <c r="T31" s="191" t="s">
        <v>758</v>
      </c>
      <c r="U31" s="206" t="s">
        <v>759</v>
      </c>
      <c r="V31" s="191" t="s">
        <v>760</v>
      </c>
      <c r="W31" s="191" t="s">
        <v>761</v>
      </c>
      <c r="X31" s="191" t="s">
        <v>762</v>
      </c>
      <c r="Y31" s="218"/>
      <c r="Z31" s="191"/>
      <c r="AA31" s="292"/>
      <c r="AB31" s="191"/>
      <c r="AC31" s="191"/>
      <c r="AD31" s="191"/>
      <c r="AE31" s="292"/>
      <c r="AF31" s="281" t="s">
        <v>763</v>
      </c>
      <c r="AG31" s="292"/>
      <c r="AH31" s="292"/>
      <c r="AI31" s="191"/>
      <c r="AJ31" s="240"/>
    </row>
    <row r="32" s="241" customFormat="true" ht="69.95" hidden="false" customHeight="true" outlineLevel="0" collapsed="false">
      <c r="A32" s="306"/>
      <c r="B32" s="290" t="s">
        <v>764</v>
      </c>
      <c r="C32" s="280" t="s">
        <v>765</v>
      </c>
      <c r="D32" s="281" t="s">
        <v>234</v>
      </c>
      <c r="E32" s="281" t="s">
        <v>234</v>
      </c>
      <c r="F32" s="283" t="n">
        <v>42705</v>
      </c>
      <c r="G32" s="283" t="n">
        <v>43435</v>
      </c>
      <c r="H32" s="281" t="s">
        <v>766</v>
      </c>
      <c r="I32" s="284" t="n">
        <v>300000</v>
      </c>
      <c r="J32" s="281" t="s">
        <v>511</v>
      </c>
      <c r="K32" s="291"/>
      <c r="L32" s="291" t="s">
        <v>676</v>
      </c>
      <c r="M32" s="292"/>
      <c r="N32" s="285"/>
      <c r="O32" s="285"/>
      <c r="P32" s="285"/>
      <c r="Q32" s="285" t="s">
        <v>385</v>
      </c>
      <c r="R32" s="285"/>
      <c r="S32" s="287"/>
      <c r="T32" s="191" t="s">
        <v>767</v>
      </c>
      <c r="U32" s="191" t="s">
        <v>768</v>
      </c>
      <c r="V32" s="191"/>
      <c r="W32" s="191" t="s">
        <v>513</v>
      </c>
      <c r="X32" s="191"/>
      <c r="Y32" s="191"/>
      <c r="Z32" s="191"/>
      <c r="AA32" s="292"/>
      <c r="AB32" s="191"/>
      <c r="AC32" s="296" t="n">
        <v>43982</v>
      </c>
      <c r="AD32" s="191"/>
      <c r="AE32" s="292"/>
      <c r="AF32" s="281" t="s">
        <v>769</v>
      </c>
      <c r="AG32" s="292"/>
      <c r="AH32" s="292"/>
      <c r="AI32" s="191" t="s">
        <v>514</v>
      </c>
      <c r="AJ32" s="240"/>
    </row>
    <row r="33" s="241" customFormat="true" ht="98.25" hidden="false" customHeight="true" outlineLevel="0" collapsed="false">
      <c r="A33" s="294" t="s">
        <v>237</v>
      </c>
      <c r="B33" s="290" t="s">
        <v>770</v>
      </c>
      <c r="C33" s="303" t="s">
        <v>238</v>
      </c>
      <c r="D33" s="281" t="s">
        <v>239</v>
      </c>
      <c r="E33" s="291" t="s">
        <v>771</v>
      </c>
      <c r="F33" s="283" t="n">
        <v>41974</v>
      </c>
      <c r="G33" s="295" t="n">
        <v>43982</v>
      </c>
      <c r="H33" s="281" t="s">
        <v>390</v>
      </c>
      <c r="I33" s="284" t="n">
        <v>50000</v>
      </c>
      <c r="J33" s="281" t="s">
        <v>515</v>
      </c>
      <c r="K33" s="291"/>
      <c r="L33" s="291" t="s">
        <v>676</v>
      </c>
      <c r="M33" s="292"/>
      <c r="N33" s="285"/>
      <c r="O33" s="285"/>
      <c r="P33" s="285"/>
      <c r="Q33" s="285" t="s">
        <v>385</v>
      </c>
      <c r="R33" s="285"/>
      <c r="S33" s="287"/>
      <c r="T33" s="206" t="s">
        <v>772</v>
      </c>
      <c r="U33" s="191" t="s">
        <v>773</v>
      </c>
      <c r="V33" s="191" t="s">
        <v>774</v>
      </c>
      <c r="W33" s="191" t="s">
        <v>775</v>
      </c>
      <c r="X33" s="191"/>
      <c r="Y33" s="218"/>
      <c r="Z33" s="191"/>
      <c r="AA33" s="292"/>
      <c r="AB33" s="191"/>
      <c r="AC33" s="191"/>
      <c r="AD33" s="191"/>
      <c r="AE33" s="292"/>
      <c r="AF33" s="281" t="s">
        <v>776</v>
      </c>
      <c r="AG33" s="292"/>
      <c r="AH33" s="292"/>
      <c r="AI33" s="218" t="s">
        <v>517</v>
      </c>
      <c r="AJ33" s="240"/>
    </row>
    <row r="34" s="241" customFormat="true" ht="92.1" hidden="false" customHeight="true" outlineLevel="0" collapsed="false">
      <c r="A34" s="294"/>
      <c r="B34" s="290" t="s">
        <v>777</v>
      </c>
      <c r="C34" s="303" t="s">
        <v>244</v>
      </c>
      <c r="D34" s="281" t="s">
        <v>251</v>
      </c>
      <c r="E34" s="291" t="s">
        <v>778</v>
      </c>
      <c r="F34" s="283" t="n">
        <v>41974</v>
      </c>
      <c r="G34" s="295" t="n">
        <v>43982</v>
      </c>
      <c r="H34" s="281" t="s">
        <v>151</v>
      </c>
      <c r="I34" s="284" t="n">
        <v>50000</v>
      </c>
      <c r="J34" s="281" t="s">
        <v>518</v>
      </c>
      <c r="K34" s="291"/>
      <c r="L34" s="291"/>
      <c r="M34" s="292"/>
      <c r="N34" s="285"/>
      <c r="O34" s="285"/>
      <c r="P34" s="285" t="s">
        <v>600</v>
      </c>
      <c r="Q34" s="285"/>
      <c r="R34" s="285"/>
      <c r="S34" s="287"/>
      <c r="T34" s="191" t="s">
        <v>779</v>
      </c>
      <c r="U34" s="191" t="s">
        <v>780</v>
      </c>
      <c r="V34" s="191" t="s">
        <v>781</v>
      </c>
      <c r="W34" s="191" t="s">
        <v>782</v>
      </c>
      <c r="X34" s="191" t="s">
        <v>783</v>
      </c>
      <c r="Y34" s="191"/>
      <c r="Z34" s="281" t="s">
        <v>784</v>
      </c>
      <c r="AA34" s="292"/>
      <c r="AB34" s="191"/>
      <c r="AC34" s="191"/>
      <c r="AD34" s="191"/>
      <c r="AE34" s="292"/>
      <c r="AF34" s="281" t="s">
        <v>785</v>
      </c>
      <c r="AG34" s="292"/>
      <c r="AH34" s="292"/>
      <c r="AI34" s="191" t="s">
        <v>786</v>
      </c>
      <c r="AJ34" s="240"/>
    </row>
    <row r="35" s="241" customFormat="true" ht="69.95" hidden="false" customHeight="true" outlineLevel="0" collapsed="false">
      <c r="A35" s="294"/>
      <c r="B35" s="290" t="s">
        <v>787</v>
      </c>
      <c r="C35" s="280" t="s">
        <v>252</v>
      </c>
      <c r="D35" s="281" t="s">
        <v>253</v>
      </c>
      <c r="E35" s="291" t="s">
        <v>788</v>
      </c>
      <c r="F35" s="283" t="n">
        <v>41974</v>
      </c>
      <c r="G35" s="295" t="n">
        <v>43982</v>
      </c>
      <c r="H35" s="281" t="s">
        <v>100</v>
      </c>
      <c r="I35" s="284" t="n">
        <v>50000</v>
      </c>
      <c r="J35" s="281" t="s">
        <v>523</v>
      </c>
      <c r="K35" s="291"/>
      <c r="L35" s="291" t="s">
        <v>676</v>
      </c>
      <c r="M35" s="292"/>
      <c r="N35" s="285"/>
      <c r="O35" s="285"/>
      <c r="P35" s="285"/>
      <c r="Q35" s="285" t="s">
        <v>385</v>
      </c>
      <c r="R35" s="285"/>
      <c r="S35" s="287"/>
      <c r="T35" s="191" t="s">
        <v>789</v>
      </c>
      <c r="U35" s="191" t="s">
        <v>790</v>
      </c>
      <c r="V35" s="191"/>
      <c r="W35" s="191" t="s">
        <v>791</v>
      </c>
      <c r="X35" s="191"/>
      <c r="Y35" s="191"/>
      <c r="Z35" s="191"/>
      <c r="AA35" s="292"/>
      <c r="AB35" s="191"/>
      <c r="AC35" s="191"/>
      <c r="AD35" s="191"/>
      <c r="AE35" s="292"/>
      <c r="AF35" s="281" t="s">
        <v>792</v>
      </c>
      <c r="AG35" s="292"/>
      <c r="AH35" s="292"/>
      <c r="AI35" s="191" t="s">
        <v>793</v>
      </c>
      <c r="AJ35" s="240"/>
    </row>
    <row r="36" s="241" customFormat="true" ht="69.95" hidden="false" customHeight="true" outlineLevel="0" collapsed="false">
      <c r="A36" s="307" t="s">
        <v>260</v>
      </c>
      <c r="B36" s="290" t="s">
        <v>794</v>
      </c>
      <c r="C36" s="280" t="s">
        <v>527</v>
      </c>
      <c r="D36" s="281" t="s">
        <v>268</v>
      </c>
      <c r="E36" s="291"/>
      <c r="F36" s="283" t="n">
        <v>42005</v>
      </c>
      <c r="G36" s="283" t="n">
        <v>43435</v>
      </c>
      <c r="H36" s="281" t="s">
        <v>445</v>
      </c>
      <c r="I36" s="284" t="n">
        <v>0</v>
      </c>
      <c r="J36" s="281" t="s">
        <v>795</v>
      </c>
      <c r="K36" s="291"/>
      <c r="L36" s="291"/>
      <c r="M36" s="292"/>
      <c r="N36" s="285"/>
      <c r="O36" s="285"/>
      <c r="P36" s="285" t="s">
        <v>385</v>
      </c>
      <c r="Q36" s="285"/>
      <c r="R36" s="285"/>
      <c r="S36" s="287"/>
      <c r="T36" s="191" t="s">
        <v>796</v>
      </c>
      <c r="U36" s="191" t="s">
        <v>797</v>
      </c>
      <c r="V36" s="191" t="s">
        <v>798</v>
      </c>
      <c r="W36" s="191" t="s">
        <v>700</v>
      </c>
      <c r="X36" s="191" t="s">
        <v>799</v>
      </c>
      <c r="Y36" s="280"/>
      <c r="Z36" s="300" t="s">
        <v>800</v>
      </c>
      <c r="AA36" s="292"/>
      <c r="AB36" s="191"/>
      <c r="AC36" s="296" t="n">
        <v>43982</v>
      </c>
      <c r="AD36" s="191"/>
      <c r="AE36" s="292"/>
      <c r="AF36" s="281" t="s">
        <v>801</v>
      </c>
      <c r="AG36" s="292"/>
      <c r="AH36" s="292"/>
      <c r="AI36" s="191" t="s">
        <v>802</v>
      </c>
      <c r="AJ36" s="240"/>
    </row>
    <row r="37" s="241" customFormat="true" ht="96" hidden="false" customHeight="true" outlineLevel="0" collapsed="false">
      <c r="A37" s="307"/>
      <c r="B37" s="290" t="s">
        <v>803</v>
      </c>
      <c r="C37" s="303" t="s">
        <v>276</v>
      </c>
      <c r="D37" s="281" t="s">
        <v>280</v>
      </c>
      <c r="E37" s="291"/>
      <c r="F37" s="283" t="n">
        <v>43466</v>
      </c>
      <c r="G37" s="295" t="n">
        <v>43982</v>
      </c>
      <c r="H37" s="281" t="s">
        <v>278</v>
      </c>
      <c r="I37" s="284" t="n">
        <v>200000</v>
      </c>
      <c r="J37" s="281" t="s">
        <v>531</v>
      </c>
      <c r="K37" s="291"/>
      <c r="L37" s="291"/>
      <c r="M37" s="292"/>
      <c r="N37" s="285" t="s">
        <v>600</v>
      </c>
      <c r="O37" s="285"/>
      <c r="P37" s="285"/>
      <c r="Q37" s="285"/>
      <c r="R37" s="285"/>
      <c r="S37" s="287"/>
      <c r="T37" s="218" t="s">
        <v>532</v>
      </c>
      <c r="U37" s="218" t="s">
        <v>533</v>
      </c>
      <c r="V37" s="191"/>
      <c r="W37" s="191" t="s">
        <v>534</v>
      </c>
      <c r="X37" s="191"/>
      <c r="Y37" s="191"/>
      <c r="Z37" s="281" t="s">
        <v>804</v>
      </c>
      <c r="AA37" s="292"/>
      <c r="AB37" s="288"/>
      <c r="AC37" s="191"/>
      <c r="AD37" s="191" t="s">
        <v>805</v>
      </c>
      <c r="AE37" s="292"/>
      <c r="AF37" s="281" t="s">
        <v>806</v>
      </c>
      <c r="AG37" s="292"/>
      <c r="AH37" s="292"/>
      <c r="AI37" s="211"/>
      <c r="AJ37" s="240"/>
    </row>
    <row r="38" s="241" customFormat="true" ht="69.95" hidden="false" customHeight="true" outlineLevel="0" collapsed="false">
      <c r="A38" s="308" t="s">
        <v>807</v>
      </c>
      <c r="B38" s="290" t="s">
        <v>808</v>
      </c>
      <c r="C38" s="280" t="s">
        <v>298</v>
      </c>
      <c r="D38" s="281" t="s">
        <v>542</v>
      </c>
      <c r="E38" s="291"/>
      <c r="F38" s="283" t="n">
        <v>42005</v>
      </c>
      <c r="G38" s="295" t="n">
        <v>43982</v>
      </c>
      <c r="H38" s="281" t="s">
        <v>445</v>
      </c>
      <c r="I38" s="284" t="n">
        <v>1000000</v>
      </c>
      <c r="J38" s="281" t="s">
        <v>539</v>
      </c>
      <c r="K38" s="291"/>
      <c r="L38" s="291"/>
      <c r="M38" s="292"/>
      <c r="N38" s="285"/>
      <c r="O38" s="285"/>
      <c r="P38" s="285" t="s">
        <v>600</v>
      </c>
      <c r="Q38" s="285"/>
      <c r="R38" s="285"/>
      <c r="S38" s="287"/>
      <c r="T38" s="191" t="s">
        <v>809</v>
      </c>
      <c r="U38" s="191" t="s">
        <v>810</v>
      </c>
      <c r="V38" s="191" t="s">
        <v>811</v>
      </c>
      <c r="W38" s="191" t="s">
        <v>700</v>
      </c>
      <c r="X38" s="191" t="s">
        <v>812</v>
      </c>
      <c r="Y38" s="191"/>
      <c r="Z38" s="281"/>
      <c r="AA38" s="292"/>
      <c r="AB38" s="191"/>
      <c r="AC38" s="288"/>
      <c r="AD38" s="191"/>
      <c r="AE38" s="292"/>
      <c r="AF38" s="281" t="s">
        <v>813</v>
      </c>
      <c r="AG38" s="292"/>
      <c r="AH38" s="292"/>
      <c r="AI38" s="191" t="s">
        <v>814</v>
      </c>
      <c r="AJ38" s="240"/>
    </row>
    <row r="39" s="241" customFormat="true" ht="99.95" hidden="false" customHeight="true" outlineLevel="0" collapsed="false">
      <c r="A39" s="308"/>
      <c r="B39" s="290" t="s">
        <v>815</v>
      </c>
      <c r="C39" s="280" t="s">
        <v>305</v>
      </c>
      <c r="D39" s="281" t="s">
        <v>306</v>
      </c>
      <c r="E39" s="291"/>
      <c r="F39" s="283" t="n">
        <v>42491</v>
      </c>
      <c r="G39" s="283" t="n">
        <v>43282</v>
      </c>
      <c r="H39" s="281" t="s">
        <v>307</v>
      </c>
      <c r="I39" s="284" t="n">
        <v>10000</v>
      </c>
      <c r="J39" s="281" t="s">
        <v>544</v>
      </c>
      <c r="K39" s="291"/>
      <c r="L39" s="291"/>
      <c r="M39" s="292"/>
      <c r="N39" s="285"/>
      <c r="O39" s="285"/>
      <c r="P39" s="285"/>
      <c r="Q39" s="285" t="s">
        <v>600</v>
      </c>
      <c r="R39" s="285"/>
      <c r="S39" s="287"/>
      <c r="T39" s="191" t="s">
        <v>816</v>
      </c>
      <c r="U39" s="206" t="s">
        <v>817</v>
      </c>
      <c r="V39" s="191"/>
      <c r="W39" s="191" t="s">
        <v>547</v>
      </c>
      <c r="X39" s="191"/>
      <c r="Y39" s="191"/>
      <c r="Z39" s="191"/>
      <c r="AA39" s="292"/>
      <c r="AB39" s="288"/>
      <c r="AC39" s="288" t="n">
        <v>43435</v>
      </c>
      <c r="AD39" s="191"/>
      <c r="AE39" s="292"/>
      <c r="AF39" s="309" t="s">
        <v>818</v>
      </c>
      <c r="AG39" s="292"/>
      <c r="AH39" s="292"/>
      <c r="AI39" s="191" t="s">
        <v>819</v>
      </c>
      <c r="AJ39" s="240"/>
    </row>
    <row r="40" s="241" customFormat="true" ht="147.95" hidden="false" customHeight="true" outlineLevel="0" collapsed="false">
      <c r="A40" s="308"/>
      <c r="B40" s="290" t="s">
        <v>820</v>
      </c>
      <c r="C40" s="280" t="s">
        <v>821</v>
      </c>
      <c r="D40" s="281" t="s">
        <v>314</v>
      </c>
      <c r="E40" s="291"/>
      <c r="F40" s="283" t="n">
        <v>42005</v>
      </c>
      <c r="G40" s="283" t="n">
        <v>43435</v>
      </c>
      <c r="H40" s="281" t="s">
        <v>151</v>
      </c>
      <c r="I40" s="284" t="n">
        <v>60000</v>
      </c>
      <c r="J40" s="281" t="s">
        <v>822</v>
      </c>
      <c r="K40" s="291"/>
      <c r="L40" s="291"/>
      <c r="M40" s="292"/>
      <c r="N40" s="285"/>
      <c r="O40" s="285"/>
      <c r="P40" s="285" t="s">
        <v>600</v>
      </c>
      <c r="Q40" s="285"/>
      <c r="R40" s="285"/>
      <c r="S40" s="287"/>
      <c r="T40" s="191" t="s">
        <v>823</v>
      </c>
      <c r="U40" s="191"/>
      <c r="V40" s="191" t="s">
        <v>552</v>
      </c>
      <c r="W40" s="191" t="s">
        <v>151</v>
      </c>
      <c r="X40" s="191"/>
      <c r="Y40" s="280"/>
      <c r="Z40" s="281" t="s">
        <v>824</v>
      </c>
      <c r="AA40" s="292"/>
      <c r="AB40" s="191"/>
      <c r="AC40" s="296" t="n">
        <v>43982</v>
      </c>
      <c r="AD40" s="191" t="s">
        <v>627</v>
      </c>
      <c r="AE40" s="292"/>
      <c r="AF40" s="281"/>
      <c r="AG40" s="292"/>
      <c r="AH40" s="292"/>
      <c r="AI40" s="191" t="s">
        <v>825</v>
      </c>
      <c r="AJ40" s="240"/>
    </row>
    <row r="41" s="241" customFormat="true" ht="104.1" hidden="false" customHeight="true" outlineLevel="0" collapsed="false">
      <c r="A41" s="308"/>
      <c r="B41" s="290" t="s">
        <v>826</v>
      </c>
      <c r="C41" s="280" t="s">
        <v>827</v>
      </c>
      <c r="D41" s="281" t="s">
        <v>562</v>
      </c>
      <c r="E41" s="291"/>
      <c r="F41" s="310" t="n">
        <v>42917</v>
      </c>
      <c r="G41" s="295" t="n">
        <v>43982</v>
      </c>
      <c r="H41" s="281" t="s">
        <v>556</v>
      </c>
      <c r="I41" s="284" t="n">
        <v>0</v>
      </c>
      <c r="J41" s="281" t="s">
        <v>557</v>
      </c>
      <c r="K41" s="291"/>
      <c r="L41" s="291"/>
      <c r="M41" s="292"/>
      <c r="N41" s="285"/>
      <c r="O41" s="285"/>
      <c r="P41" s="285"/>
      <c r="Q41" s="285"/>
      <c r="R41" s="285" t="s">
        <v>600</v>
      </c>
      <c r="S41" s="287"/>
      <c r="T41" s="206" t="s">
        <v>828</v>
      </c>
      <c r="U41" s="191" t="s">
        <v>829</v>
      </c>
      <c r="V41" s="191" t="s">
        <v>830</v>
      </c>
      <c r="W41" s="191" t="s">
        <v>560</v>
      </c>
      <c r="X41" s="226"/>
      <c r="Y41" s="280"/>
      <c r="Z41" s="281"/>
      <c r="AA41" s="292"/>
      <c r="AB41" s="288"/>
      <c r="AC41" s="288"/>
      <c r="AD41" s="191"/>
      <c r="AE41" s="292"/>
      <c r="AF41" s="309"/>
      <c r="AG41" s="292"/>
      <c r="AH41" s="292"/>
      <c r="AI41" s="211"/>
      <c r="AJ41" s="240"/>
    </row>
    <row r="42" s="241" customFormat="true" ht="96" hidden="false" customHeight="true" outlineLevel="0" collapsed="false">
      <c r="A42" s="308"/>
      <c r="B42" s="290" t="s">
        <v>831</v>
      </c>
      <c r="C42" s="191" t="s">
        <v>832</v>
      </c>
      <c r="D42" s="311" t="s">
        <v>570</v>
      </c>
      <c r="E42" s="291"/>
      <c r="F42" s="310" t="n">
        <v>42491</v>
      </c>
      <c r="G42" s="295" t="n">
        <v>43982</v>
      </c>
      <c r="H42" s="312" t="s">
        <v>494</v>
      </c>
      <c r="I42" s="313" t="n">
        <v>100000</v>
      </c>
      <c r="J42" s="314" t="s">
        <v>833</v>
      </c>
      <c r="K42" s="291"/>
      <c r="L42" s="291"/>
      <c r="M42" s="292"/>
      <c r="N42" s="285"/>
      <c r="O42" s="285"/>
      <c r="P42" s="285" t="s">
        <v>385</v>
      </c>
      <c r="Q42" s="285"/>
      <c r="R42" s="285"/>
      <c r="S42" s="287"/>
      <c r="T42" s="191" t="s">
        <v>834</v>
      </c>
      <c r="U42" s="191"/>
      <c r="V42" s="191" t="s">
        <v>835</v>
      </c>
      <c r="W42" s="281" t="s">
        <v>568</v>
      </c>
      <c r="X42" s="191"/>
      <c r="Y42" s="191" t="s">
        <v>836</v>
      </c>
      <c r="Z42" s="191"/>
      <c r="AA42" s="292"/>
      <c r="AB42" s="191"/>
      <c r="AC42" s="315"/>
      <c r="AD42" s="191"/>
      <c r="AE42" s="292"/>
      <c r="AF42" s="314" t="s">
        <v>837</v>
      </c>
      <c r="AG42" s="292"/>
      <c r="AH42" s="292"/>
      <c r="AI42" s="191" t="s">
        <v>838</v>
      </c>
      <c r="AJ42" s="240"/>
    </row>
    <row r="43" s="241" customFormat="true" ht="15" hidden="false" customHeight="false" outlineLevel="0" collapsed="false">
      <c r="E43" s="237"/>
      <c r="F43" s="238"/>
      <c r="G43" s="238"/>
      <c r="K43" s="237"/>
      <c r="L43" s="237"/>
      <c r="AJ43" s="240"/>
    </row>
    <row r="44" s="241" customFormat="true" ht="15" hidden="false" customHeight="false" outlineLevel="0" collapsed="false">
      <c r="B44" s="316"/>
      <c r="E44" s="237"/>
      <c r="F44" s="238"/>
      <c r="G44" s="238"/>
      <c r="K44" s="237"/>
      <c r="L44" s="237"/>
      <c r="AJ44" s="240"/>
    </row>
    <row r="45" s="241" customFormat="true" ht="15" hidden="false" customHeight="false" outlineLevel="0" collapsed="false">
      <c r="E45" s="237"/>
      <c r="F45" s="238"/>
      <c r="G45" s="238"/>
      <c r="K45" s="237"/>
      <c r="L45" s="317"/>
      <c r="AJ45" s="240"/>
    </row>
    <row r="46" s="241" customFormat="true" ht="26.25" hidden="false" customHeight="true" outlineLevel="0" collapsed="false">
      <c r="A46" s="318" t="s">
        <v>839</v>
      </c>
      <c r="B46" s="319"/>
      <c r="C46" s="319"/>
      <c r="D46" s="319"/>
      <c r="E46" s="320"/>
      <c r="F46" s="321"/>
      <c r="G46" s="321"/>
      <c r="H46" s="319"/>
      <c r="I46" s="319"/>
      <c r="J46" s="319"/>
      <c r="K46" s="320"/>
      <c r="L46" s="322"/>
      <c r="M46" s="323"/>
      <c r="AJ46" s="240"/>
    </row>
    <row r="47" s="241" customFormat="true" ht="26.25" hidden="false" customHeight="true" outlineLevel="0" collapsed="false">
      <c r="A47" s="324"/>
      <c r="B47" s="325"/>
      <c r="C47" s="325"/>
      <c r="D47" s="326"/>
      <c r="E47" s="327"/>
      <c r="F47" s="328"/>
      <c r="G47" s="328"/>
      <c r="H47" s="326"/>
      <c r="I47" s="326"/>
      <c r="J47" s="326"/>
      <c r="K47" s="327"/>
      <c r="L47" s="327"/>
      <c r="M47" s="326"/>
      <c r="N47" s="326"/>
      <c r="AJ47" s="240"/>
    </row>
    <row r="48" s="241" customFormat="true" ht="43.5" hidden="false" customHeight="true" outlineLevel="0" collapsed="false">
      <c r="A48" s="329" t="s">
        <v>840</v>
      </c>
      <c r="B48" s="330"/>
      <c r="C48" s="331" t="n">
        <v>3</v>
      </c>
      <c r="E48" s="237"/>
      <c r="F48" s="238"/>
      <c r="G48" s="238"/>
      <c r="K48" s="237"/>
      <c r="L48" s="237"/>
      <c r="AJ48" s="240"/>
    </row>
    <row r="49" s="241" customFormat="true" ht="15" hidden="false" customHeight="false" outlineLevel="0" collapsed="false">
      <c r="E49" s="237"/>
      <c r="F49" s="238"/>
      <c r="G49" s="238"/>
      <c r="K49" s="237"/>
      <c r="L49" s="237"/>
      <c r="AJ49" s="240"/>
    </row>
    <row r="50" s="241" customFormat="true" ht="15.75" hidden="false" customHeight="true" outlineLevel="0" collapsed="false">
      <c r="A50" s="332" t="s">
        <v>841</v>
      </c>
      <c r="B50" s="333" t="s">
        <v>579</v>
      </c>
      <c r="C50" s="333" t="s">
        <v>580</v>
      </c>
      <c r="D50" s="333" t="s">
        <v>581</v>
      </c>
      <c r="E50" s="334" t="s">
        <v>582</v>
      </c>
      <c r="F50" s="335" t="s">
        <v>583</v>
      </c>
      <c r="G50" s="335"/>
      <c r="H50" s="333" t="s">
        <v>584</v>
      </c>
      <c r="I50" s="333" t="s">
        <v>585</v>
      </c>
      <c r="J50" s="333" t="s">
        <v>586</v>
      </c>
      <c r="K50" s="336" t="s">
        <v>587</v>
      </c>
      <c r="L50" s="336"/>
      <c r="M50" s="333" t="s">
        <v>588</v>
      </c>
      <c r="N50" s="337"/>
      <c r="AJ50" s="240"/>
    </row>
    <row r="51" s="241" customFormat="true" ht="31.5" hidden="false" customHeight="false" outlineLevel="0" collapsed="false">
      <c r="A51" s="332"/>
      <c r="B51" s="333"/>
      <c r="C51" s="333"/>
      <c r="D51" s="333"/>
      <c r="E51" s="334"/>
      <c r="F51" s="338" t="s">
        <v>593</v>
      </c>
      <c r="G51" s="338" t="s">
        <v>594</v>
      </c>
      <c r="H51" s="333"/>
      <c r="I51" s="333"/>
      <c r="J51" s="333"/>
      <c r="K51" s="339" t="s">
        <v>595</v>
      </c>
      <c r="L51" s="339" t="s">
        <v>596</v>
      </c>
      <c r="M51" s="333"/>
      <c r="N51" s="244"/>
      <c r="AJ51" s="240"/>
    </row>
    <row r="52" s="241" customFormat="true" ht="75" hidden="false" customHeight="true" outlineLevel="0" collapsed="false">
      <c r="A52" s="340" t="s">
        <v>41</v>
      </c>
      <c r="B52" s="290"/>
      <c r="C52" s="291" t="s">
        <v>842</v>
      </c>
      <c r="D52" s="281" t="s">
        <v>51</v>
      </c>
      <c r="E52" s="291" t="s">
        <v>843</v>
      </c>
      <c r="F52" s="341" t="n">
        <v>43221</v>
      </c>
      <c r="G52" s="341" t="n">
        <v>43800</v>
      </c>
      <c r="H52" s="292" t="s">
        <v>844</v>
      </c>
      <c r="I52" s="292" t="n">
        <v>0</v>
      </c>
      <c r="J52" s="291" t="s">
        <v>845</v>
      </c>
      <c r="K52" s="291" t="s">
        <v>846</v>
      </c>
      <c r="L52" s="291" t="s">
        <v>608</v>
      </c>
      <c r="M52" s="292"/>
      <c r="N52" s="244"/>
      <c r="AJ52" s="240"/>
    </row>
    <row r="53" s="241" customFormat="true" ht="150" hidden="false" customHeight="false" outlineLevel="0" collapsed="false">
      <c r="A53" s="340"/>
      <c r="B53" s="290"/>
      <c r="C53" s="280" t="s">
        <v>847</v>
      </c>
      <c r="D53" s="292" t="s">
        <v>848</v>
      </c>
      <c r="E53" s="291" t="s">
        <v>849</v>
      </c>
      <c r="F53" s="341" t="n">
        <v>43221</v>
      </c>
      <c r="G53" s="341" t="n">
        <v>43800</v>
      </c>
      <c r="H53" s="292" t="s">
        <v>844</v>
      </c>
      <c r="I53" s="292"/>
      <c r="J53" s="291" t="s">
        <v>850</v>
      </c>
      <c r="K53" s="291" t="s">
        <v>608</v>
      </c>
      <c r="L53" s="291"/>
      <c r="M53" s="292"/>
      <c r="N53" s="244"/>
      <c r="AJ53" s="240"/>
    </row>
    <row r="54" s="241" customFormat="true" ht="135" hidden="false" customHeight="true" outlineLevel="0" collapsed="false">
      <c r="A54" s="342" t="s">
        <v>807</v>
      </c>
      <c r="B54" s="290"/>
      <c r="C54" s="291" t="s">
        <v>851</v>
      </c>
      <c r="D54" s="292" t="s">
        <v>852</v>
      </c>
      <c r="E54" s="291" t="s">
        <v>853</v>
      </c>
      <c r="F54" s="341" t="n">
        <v>43221</v>
      </c>
      <c r="G54" s="341" t="s">
        <v>854</v>
      </c>
      <c r="H54" s="292" t="s">
        <v>855</v>
      </c>
      <c r="I54" s="292" t="n">
        <v>0</v>
      </c>
      <c r="J54" s="291" t="s">
        <v>856</v>
      </c>
      <c r="K54" s="291"/>
      <c r="L54" s="291" t="s">
        <v>676</v>
      </c>
      <c r="M54" s="292"/>
      <c r="N54" s="244"/>
      <c r="AJ54" s="240"/>
    </row>
    <row r="55" s="241" customFormat="true" ht="15" hidden="false" customHeight="false" outlineLevel="0" collapsed="false">
      <c r="A55" s="343"/>
      <c r="B55" s="344"/>
      <c r="C55" s="292"/>
      <c r="D55" s="292"/>
      <c r="E55" s="291"/>
      <c r="F55" s="341"/>
      <c r="G55" s="341"/>
      <c r="H55" s="292"/>
      <c r="I55" s="292"/>
      <c r="J55" s="292"/>
      <c r="K55" s="291"/>
      <c r="L55" s="291"/>
      <c r="M55" s="292"/>
      <c r="N55" s="244"/>
      <c r="AJ55" s="240"/>
    </row>
    <row r="56" s="241" customFormat="true" ht="15" hidden="false" customHeight="false" outlineLevel="0" collapsed="false">
      <c r="A56" s="343"/>
      <c r="B56" s="344"/>
      <c r="C56" s="292"/>
      <c r="D56" s="292"/>
      <c r="E56" s="291"/>
      <c r="F56" s="341"/>
      <c r="G56" s="341"/>
      <c r="H56" s="292"/>
      <c r="I56" s="292"/>
      <c r="J56" s="292"/>
      <c r="K56" s="291"/>
      <c r="L56" s="291"/>
      <c r="M56" s="292"/>
      <c r="N56" s="244"/>
      <c r="AJ56" s="240"/>
    </row>
    <row r="57" s="241" customFormat="true" ht="15" hidden="false" customHeight="false" outlineLevel="0" collapsed="false">
      <c r="A57" s="343"/>
      <c r="B57" s="344"/>
      <c r="C57" s="292"/>
      <c r="D57" s="292"/>
      <c r="E57" s="291"/>
      <c r="F57" s="341"/>
      <c r="G57" s="341"/>
      <c r="H57" s="292"/>
      <c r="I57" s="292"/>
      <c r="J57" s="292"/>
      <c r="K57" s="291"/>
      <c r="L57" s="291"/>
      <c r="M57" s="292"/>
      <c r="N57" s="244"/>
      <c r="AJ57" s="240"/>
    </row>
    <row r="58" s="241" customFormat="true" ht="15" hidden="false" customHeight="false" outlineLevel="0" collapsed="false">
      <c r="A58" s="343"/>
      <c r="B58" s="344"/>
      <c r="C58" s="292"/>
      <c r="D58" s="292"/>
      <c r="E58" s="291"/>
      <c r="F58" s="341"/>
      <c r="G58" s="341"/>
      <c r="H58" s="292"/>
      <c r="I58" s="292"/>
      <c r="J58" s="292"/>
      <c r="K58" s="291"/>
      <c r="L58" s="291"/>
      <c r="M58" s="292"/>
      <c r="N58" s="244"/>
      <c r="AJ58" s="240"/>
    </row>
    <row r="59" s="241" customFormat="true" ht="15" hidden="false" customHeight="false" outlineLevel="0" collapsed="false">
      <c r="A59" s="279"/>
      <c r="B59" s="290"/>
      <c r="C59" s="292"/>
      <c r="D59" s="292"/>
      <c r="E59" s="291"/>
      <c r="F59" s="341"/>
      <c r="G59" s="341"/>
      <c r="H59" s="292"/>
      <c r="I59" s="292"/>
      <c r="J59" s="292"/>
      <c r="K59" s="291"/>
      <c r="L59" s="291"/>
      <c r="M59" s="292"/>
      <c r="N59" s="244"/>
      <c r="AJ59" s="240"/>
    </row>
    <row r="60" s="241" customFormat="true" ht="15" hidden="false" customHeight="false" outlineLevel="0" collapsed="false">
      <c r="A60" s="290"/>
      <c r="B60" s="290"/>
      <c r="C60" s="292"/>
      <c r="D60" s="292"/>
      <c r="E60" s="291"/>
      <c r="F60" s="341"/>
      <c r="G60" s="341"/>
      <c r="H60" s="292"/>
      <c r="I60" s="292"/>
      <c r="J60" s="292"/>
      <c r="K60" s="291"/>
      <c r="L60" s="291"/>
      <c r="M60" s="292"/>
      <c r="N60" s="244"/>
      <c r="AJ60" s="240"/>
    </row>
    <row r="61" s="244" customFormat="true" ht="15" hidden="false" customHeight="false" outlineLevel="0" collapsed="false">
      <c r="E61" s="250"/>
      <c r="F61" s="251"/>
      <c r="G61" s="251"/>
      <c r="K61" s="250"/>
      <c r="L61" s="250"/>
      <c r="N61" s="250"/>
      <c r="O61" s="250"/>
      <c r="P61" s="250"/>
      <c r="Q61" s="250"/>
      <c r="R61" s="250"/>
      <c r="S61" s="250"/>
      <c r="AJ61" s="243"/>
    </row>
    <row r="62" s="241" customFormat="true" ht="15.75" hidden="false" customHeight="true" outlineLevel="0" collapsed="false">
      <c r="A62" s="332" t="s">
        <v>841</v>
      </c>
      <c r="B62" s="333" t="s">
        <v>579</v>
      </c>
      <c r="C62" s="333" t="s">
        <v>580</v>
      </c>
      <c r="D62" s="333" t="s">
        <v>581</v>
      </c>
      <c r="E62" s="334" t="s">
        <v>582</v>
      </c>
      <c r="F62" s="335" t="s">
        <v>583</v>
      </c>
      <c r="G62" s="335"/>
      <c r="H62" s="333" t="s">
        <v>584</v>
      </c>
      <c r="I62" s="333" t="s">
        <v>585</v>
      </c>
      <c r="J62" s="333" t="s">
        <v>586</v>
      </c>
      <c r="K62" s="336" t="s">
        <v>587</v>
      </c>
      <c r="L62" s="336"/>
      <c r="M62" s="333" t="s">
        <v>588</v>
      </c>
      <c r="N62" s="337"/>
      <c r="AJ62" s="240"/>
    </row>
    <row r="63" s="241" customFormat="true" ht="15" hidden="false" customHeight="true" outlineLevel="0" collapsed="false">
      <c r="A63" s="332"/>
      <c r="B63" s="333"/>
      <c r="C63" s="333"/>
      <c r="D63" s="333"/>
      <c r="E63" s="334"/>
      <c r="F63" s="338" t="s">
        <v>593</v>
      </c>
      <c r="G63" s="338" t="s">
        <v>594</v>
      </c>
      <c r="H63" s="333"/>
      <c r="I63" s="333"/>
      <c r="J63" s="333"/>
      <c r="K63" s="339" t="s">
        <v>595</v>
      </c>
      <c r="L63" s="339" t="s">
        <v>596</v>
      </c>
      <c r="M63" s="333"/>
      <c r="N63" s="244"/>
      <c r="AJ63" s="240"/>
    </row>
    <row r="64" s="241" customFormat="true" ht="15" hidden="false" customHeight="false" outlineLevel="0" collapsed="false">
      <c r="A64" s="290" t="s">
        <v>857</v>
      </c>
      <c r="B64" s="290"/>
      <c r="C64" s="292" t="s">
        <v>858</v>
      </c>
      <c r="D64" s="292"/>
      <c r="E64" s="291"/>
      <c r="F64" s="341"/>
      <c r="G64" s="341"/>
      <c r="H64" s="292"/>
      <c r="I64" s="292"/>
      <c r="J64" s="292"/>
      <c r="K64" s="291"/>
      <c r="L64" s="291"/>
      <c r="M64" s="292"/>
      <c r="N64" s="244"/>
      <c r="AJ64" s="240"/>
    </row>
    <row r="65" s="241" customFormat="true" ht="15" hidden="false" customHeight="false" outlineLevel="0" collapsed="false">
      <c r="A65" s="290"/>
      <c r="B65" s="290"/>
      <c r="C65" s="292"/>
      <c r="D65" s="292"/>
      <c r="E65" s="291"/>
      <c r="F65" s="341"/>
      <c r="G65" s="341"/>
      <c r="H65" s="292"/>
      <c r="I65" s="292"/>
      <c r="J65" s="292"/>
      <c r="K65" s="291"/>
      <c r="L65" s="291"/>
      <c r="M65" s="292"/>
      <c r="N65" s="244"/>
      <c r="AJ65" s="240"/>
    </row>
    <row r="66" s="241" customFormat="true" ht="15" hidden="false" customHeight="false" outlineLevel="0" collapsed="false">
      <c r="A66" s="290"/>
      <c r="B66" s="290"/>
      <c r="C66" s="292"/>
      <c r="D66" s="292"/>
      <c r="E66" s="291"/>
      <c r="F66" s="341"/>
      <c r="G66" s="341"/>
      <c r="H66" s="292"/>
      <c r="I66" s="292"/>
      <c r="J66" s="292"/>
      <c r="K66" s="291"/>
      <c r="L66" s="291"/>
      <c r="M66" s="292"/>
      <c r="N66" s="244"/>
      <c r="AJ66" s="240"/>
    </row>
    <row r="67" s="241" customFormat="true" ht="15" hidden="false" customHeight="false" outlineLevel="0" collapsed="false">
      <c r="A67" s="290"/>
      <c r="B67" s="290"/>
      <c r="C67" s="292"/>
      <c r="D67" s="292"/>
      <c r="E67" s="291"/>
      <c r="F67" s="341"/>
      <c r="G67" s="341"/>
      <c r="H67" s="292"/>
      <c r="I67" s="292"/>
      <c r="J67" s="292"/>
      <c r="K67" s="291"/>
      <c r="L67" s="291"/>
      <c r="M67" s="292"/>
      <c r="N67" s="244"/>
      <c r="AJ67" s="240"/>
    </row>
    <row r="68" s="241" customFormat="true" ht="15" hidden="false" customHeight="false" outlineLevel="0" collapsed="false">
      <c r="A68" s="290"/>
      <c r="B68" s="290"/>
      <c r="C68" s="292"/>
      <c r="D68" s="292"/>
      <c r="E68" s="291"/>
      <c r="F68" s="341"/>
      <c r="G68" s="341"/>
      <c r="H68" s="292"/>
      <c r="I68" s="292"/>
      <c r="J68" s="292"/>
      <c r="K68" s="291"/>
      <c r="L68" s="291"/>
      <c r="M68" s="292"/>
      <c r="N68" s="244"/>
      <c r="AJ68" s="240"/>
    </row>
    <row r="69" s="241" customFormat="true" ht="15" hidden="false" customHeight="false" outlineLevel="0" collapsed="false">
      <c r="A69" s="290"/>
      <c r="B69" s="290"/>
      <c r="C69" s="292"/>
      <c r="D69" s="292"/>
      <c r="E69" s="291"/>
      <c r="F69" s="341"/>
      <c r="G69" s="341"/>
      <c r="H69" s="292"/>
      <c r="I69" s="292"/>
      <c r="J69" s="292"/>
      <c r="K69" s="291"/>
      <c r="L69" s="291"/>
      <c r="M69" s="292"/>
      <c r="N69" s="244"/>
      <c r="AJ69" s="240"/>
    </row>
    <row r="70" s="241" customFormat="true" ht="15" hidden="false" customHeight="false" outlineLevel="0" collapsed="false">
      <c r="A70" s="290"/>
      <c r="B70" s="290"/>
      <c r="C70" s="292"/>
      <c r="D70" s="292"/>
      <c r="E70" s="291"/>
      <c r="F70" s="341"/>
      <c r="G70" s="341"/>
      <c r="H70" s="292"/>
      <c r="I70" s="292"/>
      <c r="J70" s="292"/>
      <c r="K70" s="291"/>
      <c r="L70" s="291"/>
      <c r="M70" s="292"/>
      <c r="N70" s="244"/>
      <c r="AJ70" s="240"/>
    </row>
    <row r="71" s="241" customFormat="true" ht="15" hidden="false" customHeight="false" outlineLevel="0" collapsed="false">
      <c r="A71" s="290"/>
      <c r="B71" s="290"/>
      <c r="C71" s="292"/>
      <c r="D71" s="292"/>
      <c r="E71" s="291"/>
      <c r="F71" s="341"/>
      <c r="G71" s="341"/>
      <c r="H71" s="292"/>
      <c r="I71" s="292"/>
      <c r="J71" s="292"/>
      <c r="K71" s="291"/>
      <c r="L71" s="291"/>
      <c r="M71" s="292"/>
      <c r="N71" s="244"/>
      <c r="AJ71" s="240"/>
    </row>
    <row r="72" s="241" customFormat="true" ht="15" hidden="false" customHeight="false" outlineLevel="0" collapsed="false">
      <c r="A72" s="290"/>
      <c r="B72" s="290"/>
      <c r="C72" s="292"/>
      <c r="D72" s="292"/>
      <c r="E72" s="291"/>
      <c r="F72" s="341"/>
      <c r="G72" s="341"/>
      <c r="H72" s="292"/>
      <c r="I72" s="292"/>
      <c r="J72" s="292"/>
      <c r="K72" s="291"/>
      <c r="L72" s="291"/>
      <c r="M72" s="292"/>
      <c r="N72" s="244"/>
      <c r="AJ72" s="240"/>
    </row>
    <row r="73" s="241" customFormat="true" ht="15" hidden="false" customHeight="false" outlineLevel="0" collapsed="false">
      <c r="A73" s="244"/>
      <c r="B73" s="244"/>
      <c r="C73" s="244"/>
      <c r="D73" s="244"/>
      <c r="E73" s="250"/>
      <c r="F73" s="251"/>
      <c r="G73" s="251"/>
      <c r="H73" s="244"/>
      <c r="I73" s="244"/>
      <c r="J73" s="244"/>
      <c r="K73" s="250"/>
      <c r="L73" s="250"/>
      <c r="M73" s="244"/>
      <c r="N73" s="250"/>
      <c r="AJ73" s="240"/>
    </row>
    <row r="74" s="241" customFormat="true" ht="15.75" hidden="false" customHeight="true" outlineLevel="0" collapsed="false">
      <c r="A74" s="332" t="s">
        <v>841</v>
      </c>
      <c r="B74" s="333" t="s">
        <v>579</v>
      </c>
      <c r="C74" s="333" t="s">
        <v>580</v>
      </c>
      <c r="D74" s="333" t="s">
        <v>581</v>
      </c>
      <c r="E74" s="334" t="s">
        <v>582</v>
      </c>
      <c r="F74" s="335" t="s">
        <v>583</v>
      </c>
      <c r="G74" s="335"/>
      <c r="H74" s="333" t="s">
        <v>584</v>
      </c>
      <c r="I74" s="333" t="s">
        <v>585</v>
      </c>
      <c r="J74" s="333" t="s">
        <v>586</v>
      </c>
      <c r="K74" s="336" t="s">
        <v>587</v>
      </c>
      <c r="L74" s="336"/>
      <c r="M74" s="333" t="s">
        <v>588</v>
      </c>
      <c r="N74" s="337"/>
      <c r="AJ74" s="240"/>
    </row>
    <row r="75" s="241" customFormat="true" ht="15" hidden="false" customHeight="true" outlineLevel="0" collapsed="false">
      <c r="A75" s="332"/>
      <c r="B75" s="333"/>
      <c r="C75" s="333"/>
      <c r="D75" s="333"/>
      <c r="E75" s="334"/>
      <c r="F75" s="338" t="s">
        <v>593</v>
      </c>
      <c r="G75" s="338" t="s">
        <v>594</v>
      </c>
      <c r="H75" s="333"/>
      <c r="I75" s="333"/>
      <c r="J75" s="333"/>
      <c r="K75" s="339" t="s">
        <v>595</v>
      </c>
      <c r="L75" s="339" t="s">
        <v>596</v>
      </c>
      <c r="M75" s="333"/>
      <c r="N75" s="244"/>
      <c r="AJ75" s="240"/>
    </row>
    <row r="76" s="241" customFormat="true" ht="15" hidden="false" customHeight="false" outlineLevel="0" collapsed="false">
      <c r="A76" s="290"/>
      <c r="B76" s="290"/>
      <c r="C76" s="292" t="s">
        <v>858</v>
      </c>
      <c r="D76" s="292"/>
      <c r="E76" s="291"/>
      <c r="F76" s="341"/>
      <c r="G76" s="341"/>
      <c r="H76" s="292"/>
      <c r="I76" s="292"/>
      <c r="J76" s="292"/>
      <c r="K76" s="291"/>
      <c r="L76" s="291"/>
      <c r="M76" s="292"/>
      <c r="N76" s="244"/>
      <c r="AJ76" s="240"/>
    </row>
    <row r="77" s="241" customFormat="true" ht="15" hidden="false" customHeight="false" outlineLevel="0" collapsed="false">
      <c r="A77" s="290"/>
      <c r="B77" s="290"/>
      <c r="C77" s="292"/>
      <c r="D77" s="292"/>
      <c r="E77" s="291"/>
      <c r="F77" s="341"/>
      <c r="G77" s="341"/>
      <c r="H77" s="292"/>
      <c r="I77" s="292"/>
      <c r="J77" s="292"/>
      <c r="K77" s="291"/>
      <c r="L77" s="291"/>
      <c r="M77" s="292"/>
      <c r="N77" s="244"/>
      <c r="AJ77" s="240"/>
    </row>
    <row r="78" s="241" customFormat="true" ht="15" hidden="false" customHeight="false" outlineLevel="0" collapsed="false">
      <c r="A78" s="290"/>
      <c r="B78" s="290"/>
      <c r="C78" s="292"/>
      <c r="D78" s="292"/>
      <c r="E78" s="291"/>
      <c r="F78" s="341"/>
      <c r="G78" s="341"/>
      <c r="H78" s="292"/>
      <c r="I78" s="292"/>
      <c r="J78" s="292"/>
      <c r="K78" s="291"/>
      <c r="L78" s="291"/>
      <c r="M78" s="292"/>
      <c r="N78" s="244"/>
      <c r="AJ78" s="240"/>
    </row>
    <row r="79" s="241" customFormat="true" ht="15" hidden="false" customHeight="false" outlineLevel="0" collapsed="false">
      <c r="A79" s="290"/>
      <c r="B79" s="290"/>
      <c r="C79" s="292"/>
      <c r="D79" s="292"/>
      <c r="E79" s="291"/>
      <c r="F79" s="341"/>
      <c r="G79" s="341"/>
      <c r="H79" s="292"/>
      <c r="I79" s="292"/>
      <c r="J79" s="292"/>
      <c r="K79" s="291"/>
      <c r="L79" s="291"/>
      <c r="M79" s="292"/>
      <c r="N79" s="244"/>
      <c r="AJ79" s="240"/>
    </row>
    <row r="80" s="241" customFormat="true" ht="15" hidden="false" customHeight="false" outlineLevel="0" collapsed="false">
      <c r="A80" s="290"/>
      <c r="B80" s="290"/>
      <c r="C80" s="292"/>
      <c r="D80" s="292"/>
      <c r="E80" s="291"/>
      <c r="F80" s="341"/>
      <c r="G80" s="341"/>
      <c r="H80" s="292"/>
      <c r="I80" s="292"/>
      <c r="J80" s="292"/>
      <c r="K80" s="291"/>
      <c r="L80" s="291"/>
      <c r="M80" s="292"/>
      <c r="N80" s="244"/>
      <c r="AJ80" s="240"/>
    </row>
    <row r="81" s="241" customFormat="true" ht="15" hidden="false" customHeight="false" outlineLevel="0" collapsed="false">
      <c r="A81" s="290"/>
      <c r="B81" s="290"/>
      <c r="C81" s="292"/>
      <c r="D81" s="292"/>
      <c r="E81" s="291"/>
      <c r="F81" s="341"/>
      <c r="G81" s="341"/>
      <c r="H81" s="292"/>
      <c r="I81" s="292"/>
      <c r="J81" s="292"/>
      <c r="K81" s="291"/>
      <c r="L81" s="291"/>
      <c r="M81" s="292"/>
      <c r="N81" s="244"/>
      <c r="AJ81" s="240"/>
    </row>
    <row r="82" s="241" customFormat="true" ht="15" hidden="false" customHeight="false" outlineLevel="0" collapsed="false">
      <c r="A82" s="290"/>
      <c r="B82" s="290"/>
      <c r="C82" s="292"/>
      <c r="D82" s="292"/>
      <c r="E82" s="291"/>
      <c r="F82" s="341"/>
      <c r="G82" s="341"/>
      <c r="H82" s="292"/>
      <c r="I82" s="292"/>
      <c r="J82" s="292"/>
      <c r="K82" s="291"/>
      <c r="L82" s="291"/>
      <c r="M82" s="292"/>
      <c r="N82" s="244"/>
      <c r="AJ82" s="240"/>
    </row>
    <row r="83" s="241" customFormat="true" ht="15" hidden="false" customHeight="false" outlineLevel="0" collapsed="false">
      <c r="A83" s="290"/>
      <c r="B83" s="290"/>
      <c r="C83" s="292"/>
      <c r="D83" s="292"/>
      <c r="E83" s="291"/>
      <c r="F83" s="341"/>
      <c r="G83" s="341"/>
      <c r="H83" s="292"/>
      <c r="I83" s="292"/>
      <c r="J83" s="292"/>
      <c r="K83" s="291"/>
      <c r="L83" s="291"/>
      <c r="M83" s="292"/>
      <c r="N83" s="244"/>
      <c r="AJ83" s="240"/>
    </row>
    <row r="84" s="241" customFormat="true" ht="15" hidden="false" customHeight="false" outlineLevel="0" collapsed="false">
      <c r="A84" s="290"/>
      <c r="B84" s="290"/>
      <c r="C84" s="292"/>
      <c r="D84" s="292"/>
      <c r="E84" s="291"/>
      <c r="F84" s="341"/>
      <c r="G84" s="341"/>
      <c r="H84" s="292"/>
      <c r="I84" s="292"/>
      <c r="J84" s="292"/>
      <c r="K84" s="291"/>
      <c r="L84" s="291"/>
      <c r="M84" s="292"/>
      <c r="N84" s="244"/>
      <c r="AJ84" s="240"/>
    </row>
    <row r="85" s="244" customFormat="true" ht="15" hidden="false" customHeight="false" outlineLevel="0" collapsed="false">
      <c r="E85" s="250"/>
      <c r="F85" s="251"/>
      <c r="G85" s="251"/>
      <c r="K85" s="250"/>
      <c r="L85" s="250"/>
      <c r="N85" s="250"/>
      <c r="O85" s="250"/>
      <c r="P85" s="250"/>
      <c r="Q85" s="250"/>
      <c r="R85" s="250"/>
      <c r="S85" s="250"/>
      <c r="AJ85" s="243"/>
    </row>
    <row r="86" customFormat="false" ht="15.75" hidden="false" customHeight="true" outlineLevel="0" collapsed="false">
      <c r="A86" s="332" t="s">
        <v>330</v>
      </c>
      <c r="B86" s="333" t="s">
        <v>579</v>
      </c>
      <c r="C86" s="333" t="s">
        <v>580</v>
      </c>
      <c r="D86" s="333" t="s">
        <v>581</v>
      </c>
      <c r="E86" s="334" t="s">
        <v>582</v>
      </c>
      <c r="F86" s="335" t="s">
        <v>583</v>
      </c>
      <c r="G86" s="335"/>
      <c r="H86" s="333" t="s">
        <v>584</v>
      </c>
      <c r="I86" s="333" t="s">
        <v>585</v>
      </c>
      <c r="J86" s="333" t="s">
        <v>586</v>
      </c>
      <c r="K86" s="336" t="s">
        <v>587</v>
      </c>
      <c r="L86" s="336"/>
      <c r="M86" s="333" t="s">
        <v>588</v>
      </c>
      <c r="N86" s="337"/>
      <c r="O86" s="241"/>
      <c r="P86" s="241"/>
      <c r="Q86" s="241"/>
      <c r="R86" s="241"/>
      <c r="S86" s="241"/>
      <c r="T86" s="241"/>
      <c r="U86" s="241"/>
      <c r="V86" s="241"/>
      <c r="W86" s="241"/>
      <c r="X86" s="241"/>
      <c r="Y86" s="241"/>
      <c r="Z86" s="241"/>
      <c r="AA86" s="241"/>
      <c r="AB86" s="241"/>
      <c r="AC86" s="241"/>
      <c r="AD86" s="241"/>
      <c r="AE86" s="241"/>
      <c r="AF86" s="241"/>
      <c r="AG86" s="241"/>
      <c r="AH86" s="241"/>
      <c r="AI86" s="241"/>
      <c r="AJ86" s="240"/>
    </row>
    <row r="87" customFormat="false" ht="31.5" hidden="false" customHeight="false" outlineLevel="0" collapsed="false">
      <c r="A87" s="332"/>
      <c r="B87" s="333"/>
      <c r="C87" s="333"/>
      <c r="D87" s="333"/>
      <c r="E87" s="334"/>
      <c r="F87" s="338" t="s">
        <v>593</v>
      </c>
      <c r="G87" s="338" t="s">
        <v>594</v>
      </c>
      <c r="H87" s="333"/>
      <c r="I87" s="333"/>
      <c r="J87" s="333"/>
      <c r="K87" s="339" t="s">
        <v>595</v>
      </c>
      <c r="L87" s="339" t="s">
        <v>596</v>
      </c>
      <c r="M87" s="333"/>
      <c r="N87" s="244"/>
      <c r="O87" s="241"/>
      <c r="P87" s="241"/>
      <c r="Q87" s="241"/>
      <c r="R87" s="241"/>
      <c r="S87" s="241"/>
      <c r="T87" s="241"/>
      <c r="U87" s="241"/>
      <c r="V87" s="241"/>
      <c r="W87" s="241"/>
      <c r="X87" s="241"/>
      <c r="Y87" s="241"/>
      <c r="Z87" s="241"/>
      <c r="AA87" s="241"/>
      <c r="AB87" s="241"/>
      <c r="AC87" s="241"/>
      <c r="AD87" s="241"/>
      <c r="AE87" s="241"/>
      <c r="AF87" s="241"/>
      <c r="AG87" s="241"/>
      <c r="AH87" s="241"/>
      <c r="AI87" s="241"/>
      <c r="AJ87" s="240"/>
    </row>
    <row r="88" customFormat="false" ht="15" hidden="false" customHeight="false" outlineLevel="0" collapsed="false">
      <c r="A88" s="290"/>
      <c r="B88" s="290"/>
      <c r="C88" s="292"/>
      <c r="D88" s="292"/>
      <c r="E88" s="291"/>
      <c r="F88" s="341"/>
      <c r="G88" s="341"/>
      <c r="H88" s="292"/>
      <c r="I88" s="292"/>
      <c r="J88" s="292"/>
      <c r="K88" s="291"/>
      <c r="L88" s="291"/>
      <c r="M88" s="292"/>
      <c r="N88" s="244"/>
      <c r="O88" s="241"/>
      <c r="P88" s="241"/>
      <c r="Q88" s="241"/>
      <c r="R88" s="241"/>
      <c r="S88" s="241"/>
      <c r="T88" s="241"/>
      <c r="U88" s="241"/>
      <c r="V88" s="241"/>
      <c r="W88" s="241"/>
      <c r="X88" s="241"/>
      <c r="Y88" s="241"/>
      <c r="Z88" s="241"/>
      <c r="AA88" s="241"/>
      <c r="AB88" s="241"/>
      <c r="AC88" s="241"/>
      <c r="AD88" s="241"/>
      <c r="AE88" s="241"/>
      <c r="AF88" s="241"/>
      <c r="AG88" s="241"/>
      <c r="AH88" s="241"/>
      <c r="AI88" s="241"/>
      <c r="AJ88" s="240"/>
    </row>
    <row r="89" customFormat="false" ht="15" hidden="false" customHeight="false" outlineLevel="0" collapsed="false">
      <c r="A89" s="290"/>
      <c r="B89" s="290"/>
      <c r="C89" s="292"/>
      <c r="D89" s="292"/>
      <c r="E89" s="291"/>
      <c r="F89" s="341"/>
      <c r="G89" s="341"/>
      <c r="H89" s="292"/>
      <c r="I89" s="292"/>
      <c r="J89" s="292"/>
      <c r="K89" s="291"/>
      <c r="L89" s="291"/>
      <c r="M89" s="292"/>
      <c r="N89" s="244"/>
      <c r="O89" s="241"/>
      <c r="P89" s="241"/>
      <c r="Q89" s="241"/>
      <c r="R89" s="241"/>
      <c r="S89" s="241"/>
      <c r="T89" s="241"/>
      <c r="U89" s="241"/>
      <c r="V89" s="241"/>
      <c r="W89" s="241"/>
      <c r="X89" s="241"/>
      <c r="Y89" s="241"/>
      <c r="Z89" s="241"/>
      <c r="AA89" s="241"/>
      <c r="AB89" s="241"/>
      <c r="AC89" s="241"/>
      <c r="AD89" s="241"/>
      <c r="AE89" s="241"/>
      <c r="AF89" s="241"/>
      <c r="AG89" s="241"/>
      <c r="AH89" s="241"/>
      <c r="AI89" s="241"/>
      <c r="AJ89" s="240"/>
    </row>
    <row r="90" customFormat="false" ht="15" hidden="false" customHeight="false" outlineLevel="0" collapsed="false">
      <c r="A90" s="290"/>
      <c r="B90" s="290"/>
      <c r="C90" s="292"/>
      <c r="D90" s="292"/>
      <c r="E90" s="291"/>
      <c r="F90" s="341"/>
      <c r="G90" s="341"/>
      <c r="H90" s="292"/>
      <c r="I90" s="292"/>
      <c r="J90" s="292"/>
      <c r="K90" s="291"/>
      <c r="L90" s="291"/>
      <c r="M90" s="292"/>
      <c r="N90" s="244"/>
      <c r="O90" s="241"/>
      <c r="P90" s="241"/>
      <c r="Q90" s="241"/>
      <c r="R90" s="241"/>
      <c r="S90" s="241"/>
      <c r="T90" s="241"/>
      <c r="U90" s="241"/>
      <c r="V90" s="241"/>
      <c r="W90" s="241"/>
      <c r="X90" s="241"/>
      <c r="Y90" s="241"/>
      <c r="Z90" s="241"/>
      <c r="AA90" s="241"/>
      <c r="AB90" s="241"/>
      <c r="AC90" s="241"/>
      <c r="AD90" s="241"/>
      <c r="AE90" s="241"/>
      <c r="AF90" s="241"/>
      <c r="AG90" s="241"/>
      <c r="AH90" s="241"/>
      <c r="AI90" s="241"/>
      <c r="AJ90" s="240"/>
    </row>
    <row r="91" customFormat="false" ht="15" hidden="false" customHeight="false" outlineLevel="0" collapsed="false">
      <c r="A91" s="290"/>
      <c r="B91" s="290"/>
      <c r="C91" s="292"/>
      <c r="D91" s="292"/>
      <c r="E91" s="291"/>
      <c r="F91" s="341"/>
      <c r="G91" s="341"/>
      <c r="H91" s="292"/>
      <c r="I91" s="292"/>
      <c r="J91" s="292"/>
      <c r="K91" s="291"/>
      <c r="L91" s="291"/>
      <c r="M91" s="292"/>
      <c r="N91" s="244"/>
      <c r="O91" s="241"/>
      <c r="P91" s="241"/>
      <c r="Q91" s="241"/>
      <c r="R91" s="241"/>
      <c r="S91" s="241"/>
      <c r="T91" s="241"/>
      <c r="U91" s="241"/>
      <c r="V91" s="241"/>
      <c r="W91" s="241"/>
      <c r="X91" s="241"/>
      <c r="Y91" s="241"/>
      <c r="Z91" s="241"/>
      <c r="AA91" s="241"/>
      <c r="AB91" s="241"/>
      <c r="AC91" s="241"/>
      <c r="AD91" s="241"/>
      <c r="AE91" s="241"/>
      <c r="AF91" s="241"/>
      <c r="AG91" s="241"/>
      <c r="AH91" s="241"/>
      <c r="AI91" s="241"/>
      <c r="AJ91" s="240"/>
    </row>
    <row r="92" customFormat="false" ht="15" hidden="false" customHeight="false" outlineLevel="0" collapsed="false">
      <c r="A92" s="290"/>
      <c r="B92" s="290"/>
      <c r="C92" s="292"/>
      <c r="D92" s="292"/>
      <c r="E92" s="291"/>
      <c r="F92" s="341"/>
      <c r="G92" s="341"/>
      <c r="H92" s="292"/>
      <c r="I92" s="292"/>
      <c r="J92" s="292"/>
      <c r="K92" s="291"/>
      <c r="L92" s="291"/>
      <c r="M92" s="292"/>
      <c r="N92" s="244"/>
      <c r="O92" s="241"/>
      <c r="P92" s="241"/>
      <c r="Q92" s="241"/>
      <c r="R92" s="241"/>
      <c r="S92" s="241"/>
      <c r="T92" s="241"/>
      <c r="U92" s="241"/>
      <c r="V92" s="241"/>
      <c r="W92" s="241"/>
      <c r="X92" s="241"/>
      <c r="Y92" s="241"/>
      <c r="Z92" s="241"/>
      <c r="AA92" s="241"/>
      <c r="AB92" s="241"/>
      <c r="AC92" s="241"/>
      <c r="AD92" s="241"/>
      <c r="AE92" s="241"/>
      <c r="AF92" s="241"/>
      <c r="AG92" s="241"/>
      <c r="AH92" s="241"/>
      <c r="AI92" s="241"/>
      <c r="AJ92" s="240"/>
    </row>
    <row r="93" customFormat="false" ht="15" hidden="false" customHeight="false" outlineLevel="0" collapsed="false">
      <c r="A93" s="290"/>
      <c r="B93" s="290"/>
      <c r="C93" s="292"/>
      <c r="D93" s="292"/>
      <c r="E93" s="291"/>
      <c r="F93" s="341"/>
      <c r="G93" s="341"/>
      <c r="H93" s="292"/>
      <c r="I93" s="292"/>
      <c r="J93" s="292"/>
      <c r="K93" s="291"/>
      <c r="L93" s="291"/>
      <c r="M93" s="292"/>
      <c r="N93" s="244"/>
      <c r="O93" s="241"/>
      <c r="P93" s="241"/>
      <c r="Q93" s="241"/>
      <c r="R93" s="241"/>
      <c r="S93" s="241"/>
      <c r="T93" s="241"/>
      <c r="U93" s="241"/>
      <c r="V93" s="241"/>
      <c r="W93" s="241"/>
      <c r="X93" s="241"/>
      <c r="Y93" s="241"/>
      <c r="Z93" s="241"/>
      <c r="AA93" s="241"/>
      <c r="AB93" s="241"/>
      <c r="AC93" s="241"/>
      <c r="AD93" s="241"/>
      <c r="AE93" s="241"/>
      <c r="AF93" s="241"/>
      <c r="AG93" s="241"/>
      <c r="AH93" s="241"/>
      <c r="AI93" s="241"/>
      <c r="AJ93" s="240"/>
    </row>
    <row r="94" customFormat="false" ht="15" hidden="false" customHeight="false" outlineLevel="0" collapsed="false">
      <c r="A94" s="290"/>
      <c r="B94" s="290"/>
      <c r="C94" s="292"/>
      <c r="D94" s="292"/>
      <c r="E94" s="291"/>
      <c r="F94" s="341"/>
      <c r="G94" s="341"/>
      <c r="H94" s="292"/>
      <c r="I94" s="292"/>
      <c r="J94" s="292"/>
      <c r="K94" s="291"/>
      <c r="L94" s="291"/>
      <c r="M94" s="292"/>
      <c r="N94" s="244"/>
      <c r="O94" s="241"/>
      <c r="P94" s="241"/>
      <c r="Q94" s="241"/>
      <c r="R94" s="241"/>
      <c r="S94" s="241"/>
      <c r="T94" s="241"/>
      <c r="U94" s="241"/>
      <c r="V94" s="241"/>
      <c r="W94" s="241"/>
      <c r="X94" s="241"/>
      <c r="Y94" s="241"/>
      <c r="Z94" s="241"/>
      <c r="AA94" s="241"/>
      <c r="AB94" s="241"/>
      <c r="AC94" s="241"/>
      <c r="AD94" s="241"/>
      <c r="AE94" s="241"/>
      <c r="AF94" s="241"/>
      <c r="AG94" s="241"/>
      <c r="AH94" s="241"/>
      <c r="AI94" s="241"/>
      <c r="AJ94" s="240"/>
    </row>
    <row r="95" customFormat="false" ht="15" hidden="false" customHeight="false" outlineLevel="0" collapsed="false">
      <c r="A95" s="290"/>
      <c r="B95" s="290"/>
      <c r="C95" s="292"/>
      <c r="D95" s="292"/>
      <c r="E95" s="291"/>
      <c r="F95" s="341"/>
      <c r="G95" s="341"/>
      <c r="H95" s="292"/>
      <c r="I95" s="292"/>
      <c r="J95" s="292"/>
      <c r="K95" s="291"/>
      <c r="L95" s="291"/>
      <c r="M95" s="292"/>
      <c r="N95" s="244"/>
      <c r="O95" s="241"/>
      <c r="P95" s="241"/>
      <c r="Q95" s="241"/>
      <c r="R95" s="241"/>
      <c r="S95" s="241"/>
      <c r="T95" s="241"/>
      <c r="U95" s="241"/>
      <c r="V95" s="241"/>
      <c r="W95" s="241"/>
      <c r="X95" s="241"/>
      <c r="Y95" s="241"/>
      <c r="Z95" s="241"/>
      <c r="AA95" s="241"/>
      <c r="AB95" s="241"/>
      <c r="AC95" s="241"/>
      <c r="AD95" s="241"/>
      <c r="AE95" s="241"/>
      <c r="AF95" s="241"/>
      <c r="AG95" s="241"/>
      <c r="AH95" s="241"/>
      <c r="AI95" s="241"/>
      <c r="AJ95" s="240"/>
    </row>
    <row r="96" customFormat="false" ht="15" hidden="false" customHeight="false" outlineLevel="0" collapsed="false">
      <c r="A96" s="290"/>
      <c r="B96" s="290"/>
      <c r="C96" s="292"/>
      <c r="D96" s="292"/>
      <c r="E96" s="291"/>
      <c r="F96" s="341"/>
      <c r="G96" s="341"/>
      <c r="H96" s="292"/>
      <c r="I96" s="292"/>
      <c r="J96" s="292"/>
      <c r="K96" s="291"/>
      <c r="L96" s="291"/>
      <c r="M96" s="292"/>
      <c r="N96" s="244"/>
      <c r="O96" s="241"/>
      <c r="P96" s="241"/>
      <c r="Q96" s="241"/>
      <c r="R96" s="241"/>
      <c r="S96" s="241"/>
      <c r="T96" s="241"/>
      <c r="U96" s="241"/>
      <c r="V96" s="241"/>
      <c r="W96" s="241"/>
      <c r="X96" s="241"/>
      <c r="Y96" s="241"/>
      <c r="Z96" s="241"/>
      <c r="AA96" s="241"/>
      <c r="AB96" s="241"/>
      <c r="AC96" s="241"/>
      <c r="AD96" s="241"/>
      <c r="AE96" s="241"/>
      <c r="AF96" s="241"/>
      <c r="AG96" s="241"/>
      <c r="AH96" s="241"/>
      <c r="AI96" s="241"/>
      <c r="AJ96" s="240"/>
    </row>
    <row r="97" customFormat="false" ht="15" hidden="false" customHeight="false" outlineLevel="0" collapsed="false">
      <c r="A97" s="240"/>
      <c r="B97" s="240"/>
      <c r="C97" s="240"/>
      <c r="D97" s="240"/>
      <c r="E97" s="345"/>
      <c r="F97" s="346"/>
      <c r="G97" s="346"/>
      <c r="H97" s="240"/>
      <c r="I97" s="240"/>
      <c r="J97" s="240"/>
      <c r="K97" s="345"/>
      <c r="L97" s="345"/>
      <c r="M97" s="240"/>
      <c r="N97" s="347"/>
      <c r="O97" s="345"/>
      <c r="P97" s="345"/>
      <c r="Q97" s="345"/>
      <c r="R97" s="345"/>
      <c r="S97" s="345"/>
      <c r="T97" s="345"/>
      <c r="U97" s="345"/>
      <c r="V97" s="345"/>
      <c r="W97" s="345"/>
      <c r="X97" s="345"/>
      <c r="Y97" s="345"/>
      <c r="Z97" s="345"/>
      <c r="AA97" s="345"/>
      <c r="AB97" s="345"/>
      <c r="AC97" s="345"/>
      <c r="AD97" s="345"/>
      <c r="AE97" s="345"/>
      <c r="AF97" s="345"/>
      <c r="AG97" s="345"/>
      <c r="AH97" s="345"/>
      <c r="AI97" s="345"/>
      <c r="AJ97" s="240"/>
    </row>
    <row r="98" customFormat="false" ht="15" hidden="false" customHeight="false" outlineLevel="0" collapsed="false">
      <c r="A98" s="240"/>
      <c r="B98" s="240"/>
      <c r="C98" s="240"/>
      <c r="D98" s="240"/>
      <c r="E98" s="345"/>
      <c r="F98" s="346"/>
      <c r="G98" s="346"/>
      <c r="H98" s="240"/>
      <c r="I98" s="240"/>
      <c r="J98" s="240"/>
      <c r="K98" s="345"/>
      <c r="L98" s="345"/>
      <c r="M98" s="240"/>
      <c r="N98" s="347"/>
      <c r="O98" s="345"/>
      <c r="P98" s="345"/>
      <c r="Q98" s="345"/>
      <c r="R98" s="345"/>
      <c r="S98" s="345"/>
      <c r="T98" s="345"/>
      <c r="U98" s="345"/>
      <c r="V98" s="345"/>
      <c r="W98" s="345"/>
      <c r="X98" s="345"/>
      <c r="Y98" s="345"/>
      <c r="Z98" s="345"/>
      <c r="AA98" s="345"/>
      <c r="AB98" s="345"/>
      <c r="AC98" s="345"/>
      <c r="AD98" s="345"/>
      <c r="AE98" s="345"/>
      <c r="AF98" s="345"/>
      <c r="AG98" s="345"/>
      <c r="AH98" s="345"/>
      <c r="AI98" s="345"/>
      <c r="AJ98" s="240"/>
    </row>
  </sheetData>
  <mergeCells count="92">
    <mergeCell ref="A1:AI1"/>
    <mergeCell ref="A2:AI2"/>
    <mergeCell ref="B6:C6"/>
    <mergeCell ref="A8:M8"/>
    <mergeCell ref="N8:W8"/>
    <mergeCell ref="Y8:AI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11:A15"/>
    <mergeCell ref="A16:A19"/>
    <mergeCell ref="A20:A23"/>
    <mergeCell ref="A24:A30"/>
    <mergeCell ref="A31:A32"/>
    <mergeCell ref="A33:A35"/>
    <mergeCell ref="A36:A37"/>
    <mergeCell ref="A38:A42"/>
    <mergeCell ref="A50:A51"/>
    <mergeCell ref="B50:B51"/>
    <mergeCell ref="C50:C51"/>
    <mergeCell ref="D50:D51"/>
    <mergeCell ref="E50:E51"/>
    <mergeCell ref="F50:G50"/>
    <mergeCell ref="H50:H51"/>
    <mergeCell ref="I50:I51"/>
    <mergeCell ref="J50:J51"/>
    <mergeCell ref="K50:L50"/>
    <mergeCell ref="M50:M51"/>
    <mergeCell ref="A52:A53"/>
    <mergeCell ref="A62:A63"/>
    <mergeCell ref="B62:B63"/>
    <mergeCell ref="C62:C63"/>
    <mergeCell ref="D62:D63"/>
    <mergeCell ref="E62:E63"/>
    <mergeCell ref="F62:G62"/>
    <mergeCell ref="H62:H63"/>
    <mergeCell ref="I62:I63"/>
    <mergeCell ref="J62:J63"/>
    <mergeCell ref="K62:L62"/>
    <mergeCell ref="M62:M63"/>
    <mergeCell ref="A74:A75"/>
    <mergeCell ref="B74:B75"/>
    <mergeCell ref="C74:C75"/>
    <mergeCell ref="D74:D75"/>
    <mergeCell ref="E74:E75"/>
    <mergeCell ref="F74:G74"/>
    <mergeCell ref="H74:H75"/>
    <mergeCell ref="I74:I75"/>
    <mergeCell ref="J74:J75"/>
    <mergeCell ref="K74:L74"/>
    <mergeCell ref="M74:M75"/>
    <mergeCell ref="A86:A87"/>
    <mergeCell ref="B86:B87"/>
    <mergeCell ref="C86:C87"/>
    <mergeCell ref="D86:D87"/>
    <mergeCell ref="E86:E87"/>
    <mergeCell ref="F86:G86"/>
    <mergeCell ref="H86:H87"/>
    <mergeCell ref="I86:I87"/>
    <mergeCell ref="J86:J87"/>
    <mergeCell ref="K86:L86"/>
    <mergeCell ref="M86:M87"/>
  </mergeCells>
  <conditionalFormatting sqref="AN6:AN7">
    <cfRule type="cellIs" priority="2" operator="equal" aboveAverage="0" equalAverage="0" bottom="0" percent="0" rank="0" text="" dxfId="0">
      <formula>$AN$6</formula>
    </cfRule>
  </conditionalFormatting>
  <conditionalFormatting sqref="N11:N42">
    <cfRule type="cellIs" priority="3" operator="equal" aboveAverage="0" equalAverage="0" bottom="0" percent="0" rank="0" text="" dxfId="1">
      <formula>"x"</formula>
    </cfRule>
  </conditionalFormatting>
  <conditionalFormatting sqref="O11:O42">
    <cfRule type="cellIs" priority="4" operator="equal" aboveAverage="0" equalAverage="0" bottom="0" percent="0" rank="0" text="" dxfId="2">
      <formula>"x"</formula>
    </cfRule>
  </conditionalFormatting>
  <conditionalFormatting sqref="P11:P42">
    <cfRule type="cellIs" priority="5" operator="equal" aboveAverage="0" equalAverage="0" bottom="0" percent="0" rank="0" text="" dxfId="3">
      <formula>"x"</formula>
    </cfRule>
  </conditionalFormatting>
  <conditionalFormatting sqref="Q11:Q42">
    <cfRule type="cellIs" priority="6" operator="equal" aboveAverage="0" equalAverage="0" bottom="0" percent="0" rank="0" text="" dxfId="4">
      <formula>"x"</formula>
    </cfRule>
  </conditionalFormatting>
  <conditionalFormatting sqref="R11:R42">
    <cfRule type="cellIs" priority="7" operator="equal" aboveAverage="0" equalAverage="0" bottom="0" percent="0" rank="0" text="" dxfId="5">
      <formula>"x"</formula>
    </cfRule>
  </conditionalFormatting>
  <conditionalFormatting sqref="S11:S42">
    <cfRule type="cellIs" priority="8" operator="equal" aboveAverage="0" equalAverage="0" bottom="0" percent="0" rank="0" text="" dxfId="6">
      <formula>$AN$7</formula>
    </cfRule>
    <cfRule type="cellIs" priority="9" operator="equal" aboveAverage="0" equalAverage="0" bottom="0" percent="0" rank="0" text="" dxfId="7">
      <formula>$AN$6</formula>
    </cfRule>
  </conditionalFormatting>
  <dataValidations count="1">
    <dataValidation allowBlank="true" operator="between" showDropDown="false" showErrorMessage="true" showInputMessage="true" sqref="S11:S42" type="list">
      <formula1>$AN$6:$AN$7</formula1>
      <formula2>0</formula2>
    </dataValidation>
  </dataValidations>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8.xml><?xml version="1.0" encoding="utf-8"?>
<worksheet xmlns="http://schemas.openxmlformats.org/spreadsheetml/2006/main" xmlns:r="http://schemas.openxmlformats.org/officeDocument/2006/relationships">
  <sheetPr filterMode="false">
    <pageSetUpPr fitToPage="true"/>
  </sheetPr>
  <dimension ref="A1:X4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selection pane="topLeft" activeCell="AG11" activeCellId="0" sqref="AG11"/>
    </sheetView>
  </sheetViews>
  <sheetFormatPr defaultRowHeight="15" zeroHeight="false" outlineLevelRow="0" outlineLevelCol="0"/>
  <cols>
    <col collapsed="false" customWidth="true" hidden="false" outlineLevel="0" max="2" min="1" style="241" width="8.86"/>
    <col collapsed="false" customWidth="true" hidden="false" outlineLevel="0" max="3" min="3" style="241" width="47.14"/>
    <col collapsed="false" customWidth="true" hidden="false" outlineLevel="0" max="4" min="4" style="241" width="14.01"/>
    <col collapsed="false" customWidth="true" hidden="false" outlineLevel="0" max="5" min="5" style="241" width="8.86"/>
    <col collapsed="false" customWidth="true" hidden="false" outlineLevel="0" max="6" min="6" style="241" width="18.42"/>
    <col collapsed="false" customWidth="true" hidden="false" outlineLevel="0" max="7" min="7" style="241" width="14.01"/>
    <col collapsed="false" customWidth="true" hidden="false" outlineLevel="0" max="1025" min="8" style="241" width="8.86"/>
  </cols>
  <sheetData>
    <row r="1" customFormat="false" ht="15" hidden="false" customHeight="false" outlineLevel="0" collapsed="false">
      <c r="A1" s="348"/>
      <c r="B1" s="349" t="s">
        <v>573</v>
      </c>
      <c r="C1" s="349"/>
      <c r="D1" s="349"/>
      <c r="E1" s="349"/>
      <c r="F1" s="349"/>
      <c r="G1" s="349"/>
      <c r="H1" s="349"/>
      <c r="I1" s="349"/>
      <c r="J1" s="349"/>
      <c r="K1" s="349"/>
      <c r="L1" s="349"/>
      <c r="M1" s="349"/>
      <c r="N1" s="349"/>
      <c r="O1" s="349"/>
      <c r="P1" s="349"/>
      <c r="Q1" s="349"/>
      <c r="R1" s="349"/>
      <c r="S1" s="349"/>
      <c r="T1" s="349"/>
      <c r="U1" s="349"/>
      <c r="V1" s="349"/>
      <c r="W1" s="349"/>
      <c r="X1" s="348"/>
    </row>
    <row r="2" s="351" customFormat="true" ht="21" hidden="false" customHeight="true" outlineLevel="0" collapsed="false">
      <c r="A2" s="350"/>
      <c r="B2" s="349"/>
      <c r="C2" s="349"/>
      <c r="D2" s="349"/>
      <c r="E2" s="349"/>
      <c r="F2" s="349"/>
      <c r="G2" s="349"/>
      <c r="H2" s="349"/>
      <c r="I2" s="349"/>
      <c r="J2" s="349"/>
      <c r="K2" s="349"/>
      <c r="L2" s="349"/>
      <c r="M2" s="349"/>
      <c r="N2" s="349"/>
      <c r="O2" s="349"/>
      <c r="P2" s="349"/>
      <c r="Q2" s="349"/>
      <c r="R2" s="349"/>
      <c r="S2" s="349"/>
      <c r="T2" s="349"/>
      <c r="U2" s="349"/>
      <c r="V2" s="349"/>
      <c r="W2" s="349"/>
      <c r="X2" s="350"/>
    </row>
    <row r="3" s="354" customFormat="true" ht="33.75" hidden="false" customHeight="true" outlineLevel="0" collapsed="false">
      <c r="A3" s="352"/>
      <c r="B3" s="353" t="str">
        <f aca="false">'[1]Monitoria Anual - 1'!A2</f>
        <v>Plano de Ação Nacional para Conservação dos Quelônios Amazônicos – PAN Quelônios Amazônicos</v>
      </c>
      <c r="C3" s="353"/>
      <c r="D3" s="353"/>
      <c r="E3" s="353"/>
      <c r="F3" s="353"/>
      <c r="G3" s="353"/>
      <c r="H3" s="353"/>
      <c r="I3" s="353"/>
      <c r="J3" s="353"/>
      <c r="K3" s="353"/>
      <c r="L3" s="353"/>
      <c r="M3" s="353"/>
      <c r="N3" s="353"/>
      <c r="O3" s="353"/>
      <c r="P3" s="353"/>
      <c r="Q3" s="353"/>
      <c r="R3" s="353"/>
      <c r="S3" s="353"/>
      <c r="T3" s="353"/>
      <c r="U3" s="353"/>
      <c r="V3" s="353"/>
      <c r="W3" s="353"/>
      <c r="X3" s="352"/>
    </row>
    <row r="4" customFormat="false" ht="15" hidden="false" customHeight="false" outlineLevel="0" collapsed="false">
      <c r="A4" s="348"/>
      <c r="J4" s="237"/>
      <c r="K4" s="237"/>
      <c r="L4" s="237"/>
      <c r="M4" s="237"/>
      <c r="N4" s="237"/>
      <c r="O4" s="237"/>
      <c r="X4" s="348"/>
    </row>
    <row r="5" s="254" customFormat="true" ht="45" hidden="false" customHeight="true" outlineLevel="0" collapsed="false">
      <c r="A5" s="240"/>
      <c r="B5" s="355" t="s">
        <v>6</v>
      </c>
      <c r="C5" s="355"/>
      <c r="D5" s="356" t="str">
        <f aca="false">'[1]Monitoria Anual - 1'!B4</f>
        <v>Aperfeiçoar as estratégias de conservação para os quelônios amazônicos, especialmente as espécies alvo do PAN, e promover sua recuperação e uso sustentável até 2020.</v>
      </c>
      <c r="E5" s="356"/>
      <c r="F5" s="356"/>
      <c r="G5" s="356"/>
      <c r="H5" s="356"/>
      <c r="I5" s="356"/>
      <c r="J5" s="356"/>
      <c r="K5" s="356"/>
      <c r="L5" s="356"/>
      <c r="M5" s="356"/>
      <c r="N5" s="249"/>
      <c r="O5" s="249"/>
      <c r="P5" s="249"/>
      <c r="Q5" s="249"/>
      <c r="R5" s="249"/>
      <c r="X5" s="240"/>
    </row>
    <row r="6" customFormat="false" ht="15" hidden="false" customHeight="false" outlineLevel="0" collapsed="false">
      <c r="A6" s="348"/>
      <c r="J6" s="237"/>
      <c r="K6" s="237"/>
      <c r="L6" s="237"/>
      <c r="M6" s="237"/>
      <c r="N6" s="237"/>
      <c r="O6" s="237"/>
      <c r="X6" s="348"/>
    </row>
    <row r="7" customFormat="false" ht="26.25" hidden="false" customHeight="true" outlineLevel="0" collapsed="false">
      <c r="A7" s="348"/>
      <c r="B7" s="355" t="s">
        <v>577</v>
      </c>
      <c r="C7" s="355"/>
      <c r="D7" s="357" t="str">
        <f aca="false">'Monitoria Anual - 3'!B6</f>
        <v>21 a 25 de maio de 2018</v>
      </c>
      <c r="E7" s="357"/>
      <c r="F7" s="357"/>
      <c r="G7" s="357"/>
      <c r="H7" s="244"/>
      <c r="I7" s="358"/>
      <c r="J7" s="237"/>
      <c r="K7" s="237"/>
      <c r="L7" s="237"/>
      <c r="M7" s="237"/>
      <c r="N7" s="237"/>
      <c r="O7" s="237"/>
      <c r="X7" s="348"/>
    </row>
    <row r="8" customFormat="false" ht="15" hidden="false" customHeight="false" outlineLevel="0" collapsed="false">
      <c r="A8" s="348"/>
      <c r="X8" s="348"/>
    </row>
    <row r="9" customFormat="false" ht="31.5" hidden="false" customHeight="true" outlineLevel="0" collapsed="false">
      <c r="A9" s="348"/>
      <c r="B9" s="349" t="s">
        <v>341</v>
      </c>
      <c r="C9" s="349"/>
      <c r="D9" s="349"/>
      <c r="E9" s="349"/>
      <c r="F9" s="349"/>
      <c r="G9" s="349"/>
      <c r="H9" s="349"/>
      <c r="I9" s="349"/>
      <c r="J9" s="349"/>
      <c r="K9" s="349"/>
      <c r="L9" s="349"/>
      <c r="M9" s="349"/>
      <c r="N9" s="349"/>
      <c r="O9" s="349"/>
      <c r="P9" s="349"/>
      <c r="Q9" s="349"/>
      <c r="R9" s="349"/>
      <c r="S9" s="349"/>
      <c r="T9" s="349"/>
      <c r="U9" s="349"/>
      <c r="V9" s="349"/>
      <c r="W9" s="349"/>
      <c r="X9" s="348"/>
    </row>
    <row r="10" customFormat="false" ht="15" hidden="false" customHeight="false" outlineLevel="0" collapsed="false">
      <c r="A10" s="348"/>
      <c r="G10" s="359"/>
      <c r="H10" s="359"/>
      <c r="I10" s="359"/>
      <c r="X10" s="348"/>
    </row>
    <row r="11" customFormat="false" ht="15.75" hidden="false" customHeight="false" outlineLevel="0" collapsed="false">
      <c r="A11" s="348"/>
      <c r="B11" s="357" t="s">
        <v>859</v>
      </c>
      <c r="C11" s="357"/>
      <c r="D11" s="360"/>
      <c r="E11" s="360"/>
      <c r="F11" s="360"/>
      <c r="G11" s="360"/>
      <c r="H11" s="360"/>
      <c r="I11" s="360"/>
      <c r="J11" s="360"/>
      <c r="K11" s="360"/>
      <c r="L11" s="360"/>
      <c r="M11" s="360"/>
      <c r="N11" s="360"/>
      <c r="O11" s="360"/>
      <c r="P11" s="360"/>
      <c r="Q11" s="360"/>
      <c r="R11" s="360"/>
      <c r="S11" s="360"/>
      <c r="T11" s="360"/>
      <c r="U11" s="360"/>
      <c r="V11" s="360"/>
      <c r="W11" s="360"/>
      <c r="X11" s="348"/>
    </row>
    <row r="12" customFormat="false" ht="15" hidden="false" customHeight="false" outlineLevel="0" collapsed="false">
      <c r="A12" s="348"/>
      <c r="E12" s="354"/>
      <c r="F12" s="361"/>
      <c r="G12" s="361"/>
      <c r="H12" s="361"/>
      <c r="X12" s="348"/>
    </row>
    <row r="13" customFormat="false" ht="33.75" hidden="false" customHeight="true" outlineLevel="0" collapsed="false">
      <c r="A13" s="348"/>
      <c r="C13" s="362" t="s">
        <v>860</v>
      </c>
      <c r="D13" s="362"/>
      <c r="E13" s="362"/>
      <c r="F13" s="362"/>
      <c r="G13" s="362"/>
      <c r="H13" s="363"/>
      <c r="X13" s="348"/>
    </row>
    <row r="14" s="254" customFormat="true" ht="34.5" hidden="false" customHeight="true" outlineLevel="0" collapsed="false">
      <c r="A14" s="240"/>
      <c r="C14" s="364" t="s">
        <v>861</v>
      </c>
      <c r="D14" s="365" t="s">
        <v>347</v>
      </c>
      <c r="E14" s="366" t="s">
        <v>348</v>
      </c>
      <c r="F14" s="365" t="s">
        <v>349</v>
      </c>
      <c r="G14" s="367" t="s">
        <v>348</v>
      </c>
      <c r="H14" s="368"/>
      <c r="X14" s="240"/>
    </row>
    <row r="15" customFormat="false" ht="15.75" hidden="false" customHeight="false" outlineLevel="0" collapsed="false">
      <c r="A15" s="348"/>
      <c r="C15" s="369" t="s">
        <v>862</v>
      </c>
      <c r="D15" s="370"/>
      <c r="E15" s="371"/>
      <c r="F15" s="372" t="n">
        <f aca="false">COUNTA('Monitoria Anual - 3'!S11:S42)</f>
        <v>1</v>
      </c>
      <c r="G15" s="373" t="n">
        <f aca="false">F15/$F$22</f>
        <v>0.0294117647058823</v>
      </c>
      <c r="H15" s="374"/>
      <c r="X15" s="348"/>
    </row>
    <row r="16" customFormat="false" ht="15.75" hidden="false" customHeight="false" outlineLevel="0" collapsed="false">
      <c r="A16" s="348"/>
      <c r="C16" s="375" t="s">
        <v>863</v>
      </c>
      <c r="D16" s="376" t="n">
        <f aca="false">COUNTA('Monitoria Anual - 3'!N11:N42)</f>
        <v>1</v>
      </c>
      <c r="E16" s="377" t="n">
        <f aca="false">D16/$D$22</f>
        <v>0.032258064516129</v>
      </c>
      <c r="F16" s="378" t="n">
        <f aca="false">D16</f>
        <v>1</v>
      </c>
      <c r="G16" s="377" t="n">
        <f aca="false">F16/$F$22</f>
        <v>0.0294117647058823</v>
      </c>
      <c r="H16" s="374"/>
      <c r="X16" s="348"/>
    </row>
    <row r="17" customFormat="false" ht="15.75" hidden="false" customHeight="false" outlineLevel="0" collapsed="false">
      <c r="A17" s="348"/>
      <c r="C17" s="379" t="s">
        <v>864</v>
      </c>
      <c r="D17" s="376" t="n">
        <f aca="false">COUNTA('Monitoria Anual - 3'!O11:O42)</f>
        <v>1</v>
      </c>
      <c r="E17" s="377" t="n">
        <f aca="false">D17/$D$22</f>
        <v>0.032258064516129</v>
      </c>
      <c r="F17" s="378" t="n">
        <f aca="false">D17</f>
        <v>1</v>
      </c>
      <c r="G17" s="377" t="n">
        <f aca="false">F17/$F$22</f>
        <v>0.0294117647058823</v>
      </c>
      <c r="H17" s="374"/>
      <c r="X17" s="348"/>
    </row>
    <row r="18" customFormat="false" ht="15.75" hidden="false" customHeight="false" outlineLevel="0" collapsed="false">
      <c r="A18" s="348"/>
      <c r="C18" s="380" t="s">
        <v>865</v>
      </c>
      <c r="D18" s="376" t="n">
        <f aca="false">COUNTA('Monitoria Anual - 3'!P11:P42)</f>
        <v>11</v>
      </c>
      <c r="E18" s="377" t="n">
        <f aca="false">D18/$D$22</f>
        <v>0.354838709677419</v>
      </c>
      <c r="F18" s="378" t="n">
        <f aca="false">D18</f>
        <v>11</v>
      </c>
      <c r="G18" s="377" t="n">
        <f aca="false">F18/$F$22</f>
        <v>0.323529411764706</v>
      </c>
      <c r="H18" s="374"/>
      <c r="X18" s="348"/>
    </row>
    <row r="19" customFormat="false" ht="15.75" hidden="false" customHeight="false" outlineLevel="0" collapsed="false">
      <c r="A19" s="348"/>
      <c r="C19" s="381" t="s">
        <v>866</v>
      </c>
      <c r="D19" s="376" t="n">
        <f aca="false">COUNTA('Monitoria Anual - 3'!Q11:Q42)</f>
        <v>12</v>
      </c>
      <c r="E19" s="377" t="n">
        <f aca="false">D19/$D$22</f>
        <v>0.387096774193548</v>
      </c>
      <c r="F19" s="378" t="n">
        <f aca="false">D19</f>
        <v>12</v>
      </c>
      <c r="G19" s="377" t="n">
        <f aca="false">F19/$F$22</f>
        <v>0.352941176470588</v>
      </c>
      <c r="H19" s="374"/>
      <c r="X19" s="348"/>
    </row>
    <row r="20" customFormat="false" ht="15.75" hidden="false" customHeight="false" outlineLevel="0" collapsed="false">
      <c r="A20" s="348"/>
      <c r="C20" s="382" t="s">
        <v>355</v>
      </c>
      <c r="D20" s="376" t="n">
        <f aca="false">COUNTA('Monitoria Anual - 3'!R11:R881)</f>
        <v>6</v>
      </c>
      <c r="E20" s="377" t="n">
        <f aca="false">D20/$D$22</f>
        <v>0.193548387096774</v>
      </c>
      <c r="F20" s="378" t="n">
        <f aca="false">D20</f>
        <v>6</v>
      </c>
      <c r="G20" s="377" t="n">
        <f aca="false">F20/$F$22</f>
        <v>0.176470588235294</v>
      </c>
      <c r="H20" s="374"/>
      <c r="X20" s="348"/>
    </row>
    <row r="21" customFormat="false" ht="15.75" hidden="false" customHeight="false" outlineLevel="0" collapsed="false">
      <c r="A21" s="348"/>
      <c r="C21" s="383" t="s">
        <v>867</v>
      </c>
      <c r="D21" s="384"/>
      <c r="E21" s="385"/>
      <c r="F21" s="386" t="n">
        <f aca="false">'Monitoria Anual - 3'!C48</f>
        <v>3</v>
      </c>
      <c r="G21" s="387" t="n">
        <f aca="false">F21/$F$22</f>
        <v>0.0882352941176471</v>
      </c>
      <c r="H21" s="374"/>
      <c r="X21" s="348"/>
    </row>
    <row r="22" customFormat="false" ht="15.75" hidden="false" customHeight="false" outlineLevel="0" collapsed="false">
      <c r="A22" s="348"/>
      <c r="C22" s="388" t="s">
        <v>357</v>
      </c>
      <c r="D22" s="389" t="n">
        <f aca="false">SUM(D16:D20)</f>
        <v>31</v>
      </c>
      <c r="E22" s="390" t="n">
        <f aca="false">SUM(E15:E21)</f>
        <v>1</v>
      </c>
      <c r="F22" s="391" t="n">
        <f aca="false">SUM(F16:F21)</f>
        <v>34</v>
      </c>
      <c r="G22" s="390" t="n">
        <f aca="false">SUM(G16:G21)</f>
        <v>1</v>
      </c>
      <c r="H22" s="374"/>
      <c r="X22" s="348"/>
    </row>
    <row r="23" customFormat="false" ht="15" hidden="false" customHeight="false" outlineLevel="0" collapsed="false">
      <c r="A23" s="348"/>
      <c r="C23" s="392" t="s">
        <v>358</v>
      </c>
      <c r="D23" s="393" t="n">
        <f aca="false">COUNTIF('Monitoria Anual - 3'!S11:S881,"Agrupada")</f>
        <v>0</v>
      </c>
      <c r="E23" s="393"/>
      <c r="F23" s="393"/>
      <c r="G23" s="393"/>
      <c r="H23" s="394"/>
      <c r="X23" s="348"/>
    </row>
    <row r="24" customFormat="false" ht="15" hidden="false" customHeight="false" outlineLevel="0" collapsed="false">
      <c r="A24" s="348"/>
      <c r="C24" s="395" t="s">
        <v>359</v>
      </c>
      <c r="D24" s="393" t="n">
        <f aca="false">COUNTIF('Monitoria Anual - 3'!S11:S43,"Excluída")</f>
        <v>1</v>
      </c>
      <c r="E24" s="393"/>
      <c r="F24" s="393"/>
      <c r="G24" s="393"/>
      <c r="H24" s="354"/>
      <c r="X24" s="348"/>
    </row>
    <row r="25" customFormat="false" ht="15" hidden="false" customHeight="false" outlineLevel="0" collapsed="false">
      <c r="A25" s="348"/>
      <c r="H25" s="354"/>
      <c r="X25" s="348"/>
    </row>
    <row r="26" customFormat="false" ht="15" hidden="false" customHeight="false" outlineLevel="0" collapsed="false">
      <c r="A26" s="348"/>
      <c r="H26" s="354"/>
      <c r="X26" s="348"/>
    </row>
    <row r="27" customFormat="false" ht="15.75" hidden="false" customHeight="false" outlineLevel="0" collapsed="false">
      <c r="A27" s="348"/>
      <c r="B27" s="357" t="s">
        <v>360</v>
      </c>
      <c r="C27" s="357"/>
      <c r="D27" s="396"/>
      <c r="E27" s="396"/>
      <c r="F27" s="396"/>
      <c r="G27" s="396"/>
      <c r="X27" s="348"/>
    </row>
    <row r="28" customFormat="false" ht="15.75" hidden="false" customHeight="false" outlineLevel="0" collapsed="false">
      <c r="A28" s="348"/>
      <c r="B28" s="360"/>
      <c r="C28" s="397"/>
      <c r="D28" s="397"/>
      <c r="E28" s="397"/>
      <c r="F28" s="397"/>
      <c r="G28" s="397"/>
      <c r="H28" s="396"/>
      <c r="I28" s="396"/>
      <c r="J28" s="396"/>
      <c r="K28" s="396"/>
      <c r="L28" s="396"/>
      <c r="M28" s="396"/>
      <c r="N28" s="396"/>
      <c r="O28" s="396"/>
      <c r="P28" s="396"/>
      <c r="Q28" s="396"/>
      <c r="R28" s="396"/>
      <c r="S28" s="396"/>
      <c r="T28" s="396"/>
      <c r="U28" s="396"/>
      <c r="V28" s="396"/>
      <c r="W28" s="396"/>
      <c r="X28" s="348"/>
    </row>
    <row r="29" customFormat="false" ht="15.75" hidden="false" customHeight="false" outlineLevel="0" collapsed="false">
      <c r="A29" s="348"/>
      <c r="B29" s="397"/>
      <c r="C29" s="398" t="s">
        <v>361</v>
      </c>
      <c r="D29" s="399" t="n">
        <f aca="false">COUNTA('Monitoria Anual - 3'!A11:A42)</f>
        <v>8</v>
      </c>
      <c r="H29" s="397"/>
      <c r="I29" s="397"/>
      <c r="J29" s="397"/>
      <c r="K29" s="397"/>
      <c r="L29" s="397"/>
      <c r="M29" s="397"/>
      <c r="N29" s="397"/>
      <c r="O29" s="397"/>
      <c r="P29" s="397"/>
      <c r="Q29" s="397"/>
      <c r="R29" s="397"/>
      <c r="S29" s="397"/>
      <c r="T29" s="397"/>
      <c r="U29" s="397"/>
      <c r="V29" s="397"/>
      <c r="W29" s="397"/>
      <c r="X29" s="348"/>
    </row>
    <row r="30" customFormat="false" ht="15" hidden="false" customHeight="false" outlineLevel="0" collapsed="false">
      <c r="A30" s="348"/>
      <c r="X30" s="348"/>
    </row>
    <row r="31" customFormat="false" ht="15" hidden="false" customHeight="false" outlineLevel="0" collapsed="false">
      <c r="A31" s="348"/>
      <c r="C31" s="400" t="s">
        <v>364</v>
      </c>
      <c r="D31" s="401" t="s">
        <v>365</v>
      </c>
      <c r="E31" s="402"/>
      <c r="F31" s="403"/>
      <c r="G31" s="404"/>
      <c r="H31" s="405"/>
      <c r="I31" s="406"/>
      <c r="J31" s="407"/>
      <c r="W31" s="408"/>
      <c r="X31" s="348"/>
    </row>
    <row r="32" customFormat="false" ht="15" hidden="false" customHeight="false" outlineLevel="0" collapsed="false">
      <c r="A32" s="348"/>
      <c r="C32" s="409" t="s">
        <v>366</v>
      </c>
      <c r="D32" s="410" t="n">
        <f aca="false">COUNTA('Monitoria Anual - 3'!C11:C15)</f>
        <v>5</v>
      </c>
      <c r="E32" s="411" t="n">
        <f aca="false">COUNTA('Monitoria Anual - 3'!S11:S15)</f>
        <v>0</v>
      </c>
      <c r="F32" s="411" t="n">
        <f aca="false">COUNTA('Monitoria Anual - 3'!N11:N15)</f>
        <v>0</v>
      </c>
      <c r="G32" s="411" t="n">
        <f aca="false">COUNTA('Monitoria Anual - 3'!O11:O15)</f>
        <v>1</v>
      </c>
      <c r="H32" s="411" t="n">
        <f aca="false">COUNTA('Monitoria Anual - 3'!P11:P15)</f>
        <v>1</v>
      </c>
      <c r="I32" s="411" t="n">
        <f aca="false">COUNTA('Monitoria Anual - 3'!Q11:Q15)</f>
        <v>0</v>
      </c>
      <c r="J32" s="412" t="n">
        <f aca="false">COUNTA('Monitoria Anual - 3'!R11:R15)</f>
        <v>3</v>
      </c>
      <c r="W32" s="408"/>
      <c r="X32" s="348"/>
    </row>
    <row r="33" customFormat="false" ht="15" hidden="false" customHeight="false" outlineLevel="0" collapsed="false">
      <c r="A33" s="348"/>
      <c r="C33" s="413" t="s">
        <v>367</v>
      </c>
      <c r="D33" s="414" t="n">
        <f aca="false">COUNTA('Monitoria Anual - 3'!C16:C19)</f>
        <v>4</v>
      </c>
      <c r="E33" s="415" t="n">
        <f aca="false">COUNTA('Monitoria Anual - 3'!S16:S19)</f>
        <v>0</v>
      </c>
      <c r="F33" s="415" t="n">
        <f aca="false">COUNTA('Monitoria Anual - 3'!N16:N19)</f>
        <v>0</v>
      </c>
      <c r="G33" s="415" t="n">
        <f aca="false">COUNTA('Monitoria Anual - 3'!O16:O19)</f>
        <v>0</v>
      </c>
      <c r="H33" s="415" t="n">
        <f aca="false">COUNTA('Monitoria Anual - 3'!P16:P19)</f>
        <v>2</v>
      </c>
      <c r="I33" s="415" t="n">
        <f aca="false">COUNTA('Monitoria Anual - 3'!Q16:Q19)</f>
        <v>2</v>
      </c>
      <c r="J33" s="416" t="n">
        <f aca="false">COUNTA('Monitoria Anual - 3'!R16:R19)</f>
        <v>0</v>
      </c>
      <c r="W33" s="408"/>
      <c r="X33" s="348"/>
    </row>
    <row r="34" customFormat="false" ht="15" hidden="false" customHeight="false" outlineLevel="0" collapsed="false">
      <c r="A34" s="348"/>
      <c r="C34" s="413" t="s">
        <v>368</v>
      </c>
      <c r="D34" s="414" t="n">
        <f aca="false">COUNTA('Monitoria Anual - 3'!C20:C23)</f>
        <v>4</v>
      </c>
      <c r="E34" s="415" t="n">
        <f aca="false">COUNTA('Monitoria Anual - 3'!S20:S23)</f>
        <v>0</v>
      </c>
      <c r="F34" s="415" t="n">
        <f aca="false">COUNTA('Monitoria Anual - 3'!N20:N23)</f>
        <v>0</v>
      </c>
      <c r="G34" s="415" t="n">
        <f aca="false">COUNTA('Monitoria Anual - 3'!O20:O23)</f>
        <v>0</v>
      </c>
      <c r="H34" s="415" t="n">
        <f aca="false">COUNTA('Monitoria Anual - 3'!P20:P23)</f>
        <v>1</v>
      </c>
      <c r="I34" s="415" t="n">
        <f aca="false">COUNTA('Monitoria Anual - 3'!Q20:Q23)</f>
        <v>3</v>
      </c>
      <c r="J34" s="416" t="n">
        <f aca="false">COUNTA('Monitoria Anual - 3'!R20:R23)</f>
        <v>0</v>
      </c>
      <c r="W34" s="408"/>
      <c r="X34" s="348"/>
    </row>
    <row r="35" customFormat="false" ht="15" hidden="false" customHeight="false" outlineLevel="0" collapsed="false">
      <c r="A35" s="348"/>
      <c r="C35" s="413" t="s">
        <v>369</v>
      </c>
      <c r="D35" s="414" t="n">
        <f aca="false">COUNTA('Monitoria Anual - 3'!C24:C30)</f>
        <v>7</v>
      </c>
      <c r="E35" s="415" t="n">
        <f aca="false">COUNTA('Monitoria Anual - 3'!S24:S30)</f>
        <v>1</v>
      </c>
      <c r="F35" s="415" t="n">
        <f aca="false">COUNTA('Monitoria Anual - 3'!N24:N30)</f>
        <v>0</v>
      </c>
      <c r="G35" s="415" t="n">
        <f aca="false">COUNTA('Monitoria Anual - 3'!O24:O30)</f>
        <v>0</v>
      </c>
      <c r="H35" s="415" t="n">
        <f aca="false">COUNTA('Monitoria Anual - 3'!P24:P30)</f>
        <v>2</v>
      </c>
      <c r="I35" s="415" t="n">
        <f aca="false">COUNTA('Monitoria Anual - 3'!Q24:Q30)</f>
        <v>2</v>
      </c>
      <c r="J35" s="416" t="n">
        <f aca="false">COUNTA('Monitoria Anual - 3'!R24:R30)</f>
        <v>2</v>
      </c>
      <c r="W35" s="408"/>
      <c r="X35" s="348"/>
    </row>
    <row r="36" customFormat="false" ht="15" hidden="false" customHeight="false" outlineLevel="0" collapsed="false">
      <c r="A36" s="348"/>
      <c r="C36" s="413" t="s">
        <v>370</v>
      </c>
      <c r="D36" s="414" t="n">
        <f aca="false">COUNTA('Monitoria Anual - 3'!C31:C32)</f>
        <v>2</v>
      </c>
      <c r="E36" s="415" t="n">
        <f aca="false">COUNTA('Monitoria Anual - 3'!S31:S32)</f>
        <v>0</v>
      </c>
      <c r="F36" s="415" t="n">
        <f aca="false">COUNTA('Monitoria Anual - 3'!N31:N32)</f>
        <v>0</v>
      </c>
      <c r="G36" s="415" t="n">
        <f aca="false">COUNTA('Monitoria Anual - 3'!O31:O32)</f>
        <v>0</v>
      </c>
      <c r="H36" s="415" t="n">
        <f aca="false">COUNTA('Monitoria Anual - 3'!P31:P32)</f>
        <v>0</v>
      </c>
      <c r="I36" s="415" t="n">
        <f aca="false">COUNTA('Monitoria Anual - 3'!Q31:Q32)</f>
        <v>2</v>
      </c>
      <c r="J36" s="416" t="n">
        <f aca="false">COUNTA('Monitoria Anual - 3'!R31:R32)</f>
        <v>0</v>
      </c>
      <c r="W36" s="408"/>
      <c r="X36" s="348"/>
    </row>
    <row r="37" customFormat="false" ht="15" hidden="false" customHeight="false" outlineLevel="0" collapsed="false">
      <c r="A37" s="348"/>
      <c r="C37" s="413" t="s">
        <v>371</v>
      </c>
      <c r="D37" s="414" t="n">
        <f aca="false">COUNTA('Monitoria Anual - 3'!C33:C35)</f>
        <v>3</v>
      </c>
      <c r="E37" s="415" t="n">
        <f aca="false">COUNTA('Monitoria Anual - 3'!S33:S35)</f>
        <v>0</v>
      </c>
      <c r="F37" s="415" t="n">
        <f aca="false">COUNTA('Monitoria Anual - 3'!N33:N35)</f>
        <v>0</v>
      </c>
      <c r="G37" s="415" t="n">
        <f aca="false">COUNTA('Monitoria Anual - 3'!O33:O35)</f>
        <v>0</v>
      </c>
      <c r="H37" s="415" t="n">
        <f aca="false">COUNTA('Monitoria Anual - 3'!P33:P35)</f>
        <v>1</v>
      </c>
      <c r="I37" s="415" t="n">
        <f aca="false">COUNTA('Monitoria Anual - 3'!Q33:Q35)</f>
        <v>2</v>
      </c>
      <c r="J37" s="416" t="n">
        <f aca="false">COUNTA('Monitoria Anual - 3'!R33:R35)</f>
        <v>0</v>
      </c>
      <c r="W37" s="408"/>
      <c r="X37" s="348"/>
    </row>
    <row r="38" customFormat="false" ht="15" hidden="false" customHeight="false" outlineLevel="0" collapsed="false">
      <c r="A38" s="348"/>
      <c r="C38" s="413" t="s">
        <v>372</v>
      </c>
      <c r="D38" s="414" t="n">
        <f aca="false">COUNTA('Monitoria Anual - 3'!C36:C37)</f>
        <v>2</v>
      </c>
      <c r="E38" s="415" t="n">
        <f aca="false">COUNTA('Monitoria Anual - 3'!S36:S37)</f>
        <v>0</v>
      </c>
      <c r="F38" s="415" t="n">
        <f aca="false">COUNTA('Monitoria Anual - 3'!N36:N37)</f>
        <v>1</v>
      </c>
      <c r="G38" s="415" t="n">
        <f aca="false">COUNTA('Monitoria Anual - 3'!O36:O37)</f>
        <v>0</v>
      </c>
      <c r="H38" s="415" t="n">
        <f aca="false">COUNTA('Monitoria Anual - 3'!P36:P37)</f>
        <v>1</v>
      </c>
      <c r="I38" s="415" t="n">
        <f aca="false">COUNTA('Monitoria Anual - 3'!Q36:Q37)</f>
        <v>0</v>
      </c>
      <c r="J38" s="416" t="n">
        <f aca="false">COUNTA('Monitoria Anual - 3'!R36:R37)</f>
        <v>0</v>
      </c>
      <c r="W38" s="408"/>
      <c r="X38" s="348"/>
    </row>
    <row r="39" customFormat="false" ht="15" hidden="false" customHeight="false" outlineLevel="0" collapsed="false">
      <c r="A39" s="348"/>
      <c r="C39" s="413" t="s">
        <v>373</v>
      </c>
      <c r="D39" s="414" t="n">
        <f aca="false">COUNTA('Monitoria Anual - 3'!C38:C42)</f>
        <v>5</v>
      </c>
      <c r="E39" s="415" t="n">
        <f aca="false">COUNTA('Monitoria Anual - 3'!S38:S42)</f>
        <v>0</v>
      </c>
      <c r="F39" s="415" t="n">
        <f aca="false">COUNTA('Monitoria Anual - 3'!N38:N42)</f>
        <v>0</v>
      </c>
      <c r="G39" s="415" t="n">
        <f aca="false">COUNTA('Monitoria Anual - 3'!O38:O42)</f>
        <v>0</v>
      </c>
      <c r="H39" s="415" t="n">
        <f aca="false">COUNTA('Monitoria Anual - 3'!P38:P42)</f>
        <v>3</v>
      </c>
      <c r="I39" s="415" t="n">
        <f aca="false">COUNTA('Monitoria Anual - 3'!Q38:Q42)</f>
        <v>1</v>
      </c>
      <c r="J39" s="416" t="n">
        <f aca="false">COUNTA('Monitoria Anual - 3'!R38:R42)</f>
        <v>1</v>
      </c>
      <c r="W39" s="408"/>
      <c r="X39" s="348"/>
    </row>
    <row r="40" customFormat="false" ht="15" hidden="false" customHeight="false" outlineLevel="0" collapsed="false">
      <c r="A40" s="348"/>
      <c r="X40" s="348"/>
    </row>
    <row r="41" customFormat="false" ht="15" hidden="false" customHeight="false" outlineLevel="0" collapsed="false">
      <c r="A41" s="348"/>
      <c r="B41" s="348"/>
      <c r="C41" s="348"/>
      <c r="D41" s="348"/>
      <c r="E41" s="348"/>
      <c r="F41" s="348"/>
      <c r="G41" s="348"/>
      <c r="H41" s="348"/>
      <c r="I41" s="348"/>
      <c r="J41" s="348"/>
      <c r="K41" s="348"/>
      <c r="L41" s="348"/>
      <c r="M41" s="348"/>
      <c r="N41" s="348"/>
      <c r="O41" s="348"/>
      <c r="P41" s="348"/>
      <c r="Q41" s="348"/>
      <c r="R41" s="348"/>
      <c r="S41" s="348"/>
      <c r="T41" s="348"/>
      <c r="U41" s="348"/>
      <c r="V41" s="348"/>
      <c r="W41" s="348"/>
      <c r="X41" s="348"/>
    </row>
  </sheetData>
  <mergeCells count="13">
    <mergeCell ref="B1:W2"/>
    <mergeCell ref="B3:W3"/>
    <mergeCell ref="B5:C5"/>
    <mergeCell ref="D5:M5"/>
    <mergeCell ref="B7:C7"/>
    <mergeCell ref="D7:G7"/>
    <mergeCell ref="B9:W9"/>
    <mergeCell ref="B11:C11"/>
    <mergeCell ref="F12:G12"/>
    <mergeCell ref="C13:G13"/>
    <mergeCell ref="D23:G23"/>
    <mergeCell ref="D24:G24"/>
    <mergeCell ref="B27:C27"/>
  </mergeCells>
  <printOptions headings="false" gridLines="false" gridLinesSet="true" horizontalCentered="false" verticalCentered="false"/>
  <pageMargins left="0.25" right="0.25"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11" man="true" max="65535" min="0"/>
  </colBreaks>
  <drawing r:id="rId2"/>
  <legacyDrawing r:id="rId3"/>
</worksheet>
</file>

<file path=xl/worksheets/sheet9.xml><?xml version="1.0" encoding="utf-8"?>
<worksheet xmlns="http://schemas.openxmlformats.org/spreadsheetml/2006/main" xmlns:r="http://schemas.openxmlformats.org/officeDocument/2006/relationships">
  <sheetPr filterMode="false">
    <pageSetUpPr fitToPage="false"/>
  </sheetPr>
  <dimension ref="A1:AZ67"/>
  <sheetViews>
    <sheetView showFormulas="false" showGridLines="false" showRowColHeaders="true" showZeros="true" rightToLeft="false" tabSelected="true" showOutlineSymbols="true" defaultGridColor="true" view="normal" topLeftCell="C39" colorId="64" zoomScale="90" zoomScaleNormal="90" zoomScalePageLayoutView="80" workbookViewId="0">
      <pane xSplit="3" ySplit="0" topLeftCell="M39" activePane="topRight" state="frozen"/>
      <selection pane="topLeft" activeCell="C39" activeCellId="0" sqref="C39"/>
      <selection pane="topRight" activeCell="E56" activeCellId="0" sqref="E56"/>
    </sheetView>
  </sheetViews>
  <sheetFormatPr defaultRowHeight="15" zeroHeight="false" outlineLevelRow="0" outlineLevelCol="0"/>
  <cols>
    <col collapsed="false" customWidth="true" hidden="false" outlineLevel="0" max="1" min="1" style="99" width="29.29"/>
    <col collapsed="false" customWidth="true" hidden="false" outlineLevel="0" max="2" min="2" style="99" width="15.15"/>
    <col collapsed="false" customWidth="true" hidden="false" outlineLevel="0" max="3" min="3" style="99" width="24.15"/>
    <col collapsed="false" customWidth="true" hidden="false" outlineLevel="0" max="4" min="4" style="99" width="18.42"/>
    <col collapsed="false" customWidth="true" hidden="false" outlineLevel="0" max="5" min="5" style="99" width="57"/>
    <col collapsed="false" customWidth="true" hidden="false" outlineLevel="0" max="6" min="6" style="99" width="49.42"/>
    <col collapsed="false" customWidth="true" hidden="false" outlineLevel="0" max="7" min="7" style="99" width="41.42"/>
    <col collapsed="false" customWidth="true" hidden="false" outlineLevel="0" max="8" min="8" style="99" width="18.71"/>
    <col collapsed="false" customWidth="true" hidden="false" outlineLevel="0" max="9" min="9" style="99" width="15.15"/>
    <col collapsed="false" customWidth="true" hidden="false" outlineLevel="0" max="10" min="10" style="99" width="26.29"/>
    <col collapsed="false" customWidth="true" hidden="false" outlineLevel="0" max="11" min="11" style="100" width="20.14"/>
    <col collapsed="false" customWidth="true" hidden="false" outlineLevel="0" max="12" min="12" style="100" width="66.71"/>
    <col collapsed="false" customWidth="true" hidden="false" outlineLevel="0" max="13" min="13" style="100" width="33.14"/>
    <col collapsed="false" customWidth="true" hidden="false" outlineLevel="0" max="14" min="14" style="100" width="22.57"/>
    <col collapsed="false" customWidth="true" hidden="false" outlineLevel="0" max="15" min="15" style="100" width="13.14"/>
    <col collapsed="false" customWidth="true" hidden="false" outlineLevel="0" max="16" min="16" style="100" width="19.85"/>
    <col collapsed="false" customWidth="true" hidden="false" outlineLevel="0" max="17" min="17" style="99" width="16.86"/>
    <col collapsed="false" customWidth="true" hidden="false" outlineLevel="0" max="18" min="18" style="99" width="15"/>
    <col collapsed="false" customWidth="true" hidden="false" outlineLevel="0" max="19" min="19" style="99" width="13.43"/>
    <col collapsed="false" customWidth="true" hidden="false" outlineLevel="0" max="20" min="20" style="99" width="16.71"/>
    <col collapsed="false" customWidth="true" hidden="false" outlineLevel="0" max="21" min="21" style="99" width="15"/>
    <col collapsed="false" customWidth="true" hidden="false" outlineLevel="0" max="22" min="22" style="99" width="66.29"/>
    <col collapsed="false" customWidth="true" hidden="false" outlineLevel="0" max="23" min="23" style="99" width="31.7"/>
    <col collapsed="false" customWidth="true" hidden="false" outlineLevel="0" max="24" min="24" style="99" width="43.85"/>
    <col collapsed="false" customWidth="true" hidden="false" outlineLevel="0" max="25" min="25" style="99" width="34.86"/>
    <col collapsed="false" customWidth="true" hidden="false" outlineLevel="0" max="26" min="26" style="417" width="31.28"/>
    <col collapsed="false" customWidth="true" hidden="false" outlineLevel="0" max="27" min="27" style="99" width="22.7"/>
    <col collapsed="false" customWidth="true" hidden="false" outlineLevel="0" max="28" min="28" style="99" width="21.86"/>
    <col collapsed="false" customWidth="true" hidden="false" outlineLevel="0" max="29" min="29" style="99" width="23.57"/>
    <col collapsed="false" customWidth="true" hidden="false" outlineLevel="0" max="30" min="30" style="99" width="25.14"/>
    <col collapsed="false" customWidth="true" hidden="false" outlineLevel="0" max="31" min="31" style="99" width="27.71"/>
    <col collapsed="false" customWidth="true" hidden="false" outlineLevel="0" max="32" min="32" style="99" width="31.57"/>
    <col collapsed="false" customWidth="true" hidden="false" outlineLevel="0" max="33" min="33" style="99" width="36.99"/>
    <col collapsed="false" customWidth="true" hidden="false" outlineLevel="0" max="34" min="34" style="99" width="93.14"/>
    <col collapsed="false" customWidth="true" hidden="false" outlineLevel="0" max="35" min="35" style="99" width="23.71"/>
    <col collapsed="false" customWidth="true" hidden="false" outlineLevel="0" max="36" min="36" style="99" width="27.29"/>
    <col collapsed="false" customWidth="true" hidden="false" outlineLevel="0" max="37" min="37" style="99" width="98.57"/>
    <col collapsed="false" customWidth="true" hidden="false" outlineLevel="0" max="1025" min="38" style="99" width="8.86"/>
  </cols>
  <sheetData>
    <row r="1" s="10" customFormat="true" ht="15" hidden="false" customHeight="false" outlineLevel="0" collapsed="false">
      <c r="A1" s="9" t="s">
        <v>4</v>
      </c>
      <c r="C1" s="9" t="s">
        <v>4</v>
      </c>
      <c r="K1" s="11"/>
      <c r="L1" s="11"/>
      <c r="M1" s="11"/>
      <c r="N1" s="11"/>
      <c r="O1" s="11"/>
      <c r="P1" s="11"/>
      <c r="Z1" s="418"/>
    </row>
    <row r="2" s="6" customFormat="true" ht="4.35" hidden="false" customHeight="true" outlineLevel="0" collapsed="false">
      <c r="K2" s="15"/>
      <c r="L2" s="15"/>
      <c r="M2" s="15"/>
      <c r="N2" s="15"/>
      <c r="O2" s="15"/>
      <c r="P2" s="15"/>
      <c r="Z2" s="417"/>
    </row>
    <row r="3" s="420" customFormat="true" ht="15.75" hidden="false" customHeight="false" outlineLevel="0" collapsed="false">
      <c r="A3" s="419" t="s">
        <v>868</v>
      </c>
      <c r="B3" s="419"/>
      <c r="C3" s="419"/>
      <c r="D3" s="419"/>
      <c r="E3" s="419"/>
      <c r="F3" s="419"/>
      <c r="G3" s="419"/>
      <c r="H3" s="419"/>
      <c r="I3" s="419"/>
      <c r="J3" s="419"/>
      <c r="K3" s="419"/>
      <c r="L3" s="419"/>
      <c r="M3" s="419"/>
      <c r="N3" s="419"/>
      <c r="O3" s="419"/>
      <c r="Q3" s="419"/>
      <c r="R3" s="419"/>
      <c r="S3" s="419"/>
    </row>
    <row r="4" s="421" customFormat="true" ht="15.75" hidden="false" customHeight="false" outlineLevel="0" collapsed="false">
      <c r="K4" s="422"/>
      <c r="L4" s="422"/>
      <c r="M4" s="422"/>
      <c r="N4" s="422"/>
      <c r="O4" s="422"/>
      <c r="P4" s="422"/>
    </row>
    <row r="5" s="25" customFormat="true" ht="26.1" hidden="false" customHeight="true" outlineLevel="0" collapsed="false">
      <c r="A5" s="20" t="s">
        <v>6</v>
      </c>
      <c r="B5" s="20"/>
      <c r="C5" s="423" t="s">
        <v>6</v>
      </c>
      <c r="D5" s="424"/>
      <c r="E5" s="424"/>
      <c r="F5" s="356" t="str">
        <f aca="false">'[1]Monitoria Anual - 1'!B4</f>
        <v>Aperfeiçoar as estratégias de conservação para os quelônios amazônicos, especialmente as espécies alvo do PAN, e promover sua recuperação e uso sustentável até 2020.</v>
      </c>
      <c r="G5" s="356"/>
      <c r="H5" s="356"/>
      <c r="I5" s="356"/>
      <c r="J5" s="356"/>
      <c r="K5" s="356"/>
      <c r="L5" s="356"/>
      <c r="M5" s="356"/>
      <c r="N5" s="356"/>
      <c r="O5" s="356"/>
      <c r="Z5" s="425"/>
    </row>
    <row r="6" s="421" customFormat="true" ht="16.5" hidden="false" customHeight="false" outlineLevel="0" collapsed="false">
      <c r="A6" s="20" t="s">
        <v>8</v>
      </c>
      <c r="B6" s="20"/>
      <c r="C6" s="20" t="s">
        <v>8</v>
      </c>
      <c r="D6" s="426" t="n">
        <v>43629</v>
      </c>
      <c r="E6" s="27"/>
      <c r="F6" s="27"/>
      <c r="G6" s="28"/>
      <c r="K6" s="422"/>
      <c r="L6" s="422"/>
      <c r="M6" s="422"/>
      <c r="N6" s="422"/>
      <c r="O6" s="422"/>
      <c r="P6" s="422"/>
    </row>
    <row r="7" s="421" customFormat="true" ht="1.5" hidden="false" customHeight="true" outlineLevel="0" collapsed="false">
      <c r="A7" s="427" t="s">
        <v>8</v>
      </c>
      <c r="B7" s="427"/>
      <c r="C7" s="427"/>
      <c r="D7" s="427"/>
      <c r="E7" s="428"/>
      <c r="F7" s="429" t="n">
        <v>43627</v>
      </c>
      <c r="G7" s="430"/>
      <c r="H7" s="430"/>
      <c r="I7" s="431"/>
      <c r="J7" s="422"/>
      <c r="K7" s="422"/>
      <c r="L7" s="422"/>
      <c r="M7" s="422"/>
      <c r="N7" s="422"/>
      <c r="O7" s="422"/>
      <c r="P7" s="422"/>
      <c r="AH7" s="432" t="s">
        <v>9</v>
      </c>
    </row>
    <row r="8" s="421" customFormat="true" ht="12" hidden="false" customHeight="true" outlineLevel="0" collapsed="false">
      <c r="K8" s="422"/>
      <c r="L8" s="422"/>
      <c r="M8" s="422"/>
      <c r="N8" s="422"/>
      <c r="O8" s="422"/>
      <c r="P8" s="422"/>
      <c r="AH8" s="433" t="s">
        <v>10</v>
      </c>
    </row>
    <row r="9" s="437" customFormat="true" ht="16.5" hidden="false" customHeight="true" outlineLevel="0" collapsed="false">
      <c r="A9" s="434" t="s">
        <v>11</v>
      </c>
      <c r="B9" s="434"/>
      <c r="C9" s="434"/>
      <c r="D9" s="434"/>
      <c r="E9" s="434"/>
      <c r="F9" s="434"/>
      <c r="G9" s="434"/>
      <c r="H9" s="434"/>
      <c r="I9" s="434"/>
      <c r="J9" s="434"/>
      <c r="K9" s="434"/>
      <c r="L9" s="434"/>
      <c r="M9" s="434"/>
      <c r="N9" s="434"/>
      <c r="O9" s="434"/>
      <c r="P9" s="435" t="s">
        <v>12</v>
      </c>
      <c r="Q9" s="435"/>
      <c r="R9" s="435"/>
      <c r="S9" s="435"/>
      <c r="T9" s="435"/>
      <c r="U9" s="435"/>
      <c r="V9" s="435"/>
      <c r="W9" s="435"/>
      <c r="X9" s="435"/>
      <c r="Y9" s="435"/>
      <c r="Z9" s="435"/>
      <c r="AA9" s="436" t="s">
        <v>13</v>
      </c>
      <c r="AB9" s="436"/>
      <c r="AC9" s="436"/>
      <c r="AD9" s="436"/>
      <c r="AE9" s="436"/>
      <c r="AF9" s="436"/>
      <c r="AG9" s="436"/>
      <c r="AH9" s="436"/>
      <c r="AI9" s="436"/>
      <c r="AJ9" s="436"/>
      <c r="AK9" s="436"/>
    </row>
    <row r="10" s="437" customFormat="true" ht="17.25" hidden="false" customHeight="true" outlineLevel="0" collapsed="false">
      <c r="A10" s="438" t="s">
        <v>14</v>
      </c>
      <c r="B10" s="439" t="s">
        <v>579</v>
      </c>
      <c r="C10" s="438" t="s">
        <v>14</v>
      </c>
      <c r="D10" s="439" t="s">
        <v>579</v>
      </c>
      <c r="E10" s="439" t="s">
        <v>580</v>
      </c>
      <c r="F10" s="439" t="s">
        <v>581</v>
      </c>
      <c r="G10" s="440" t="s">
        <v>582</v>
      </c>
      <c r="H10" s="441" t="s">
        <v>583</v>
      </c>
      <c r="I10" s="441"/>
      <c r="J10" s="439" t="s">
        <v>584</v>
      </c>
      <c r="K10" s="439" t="s">
        <v>585</v>
      </c>
      <c r="L10" s="439" t="s">
        <v>586</v>
      </c>
      <c r="M10" s="442" t="s">
        <v>587</v>
      </c>
      <c r="N10" s="442"/>
      <c r="O10" s="439" t="s">
        <v>588</v>
      </c>
      <c r="P10" s="443" t="s">
        <v>22</v>
      </c>
      <c r="Q10" s="444" t="s">
        <v>589</v>
      </c>
      <c r="R10" s="445" t="s">
        <v>24</v>
      </c>
      <c r="S10" s="446" t="s">
        <v>25</v>
      </c>
      <c r="T10" s="444" t="s">
        <v>26</v>
      </c>
      <c r="U10" s="447" t="s">
        <v>27</v>
      </c>
      <c r="V10" s="448" t="s">
        <v>28</v>
      </c>
      <c r="W10" s="448" t="s">
        <v>29</v>
      </c>
      <c r="X10" s="448" t="s">
        <v>30</v>
      </c>
      <c r="Y10" s="448" t="s">
        <v>31</v>
      </c>
      <c r="Z10" s="448" t="s">
        <v>32</v>
      </c>
      <c r="AA10" s="449" t="s">
        <v>33</v>
      </c>
      <c r="AB10" s="448" t="s">
        <v>34</v>
      </c>
      <c r="AC10" s="448" t="s">
        <v>590</v>
      </c>
      <c r="AD10" s="448" t="s">
        <v>35</v>
      </c>
      <c r="AE10" s="448" t="s">
        <v>36</v>
      </c>
      <c r="AF10" s="448" t="s">
        <v>37</v>
      </c>
      <c r="AG10" s="448" t="s">
        <v>38</v>
      </c>
      <c r="AH10" s="450" t="s">
        <v>39</v>
      </c>
      <c r="AI10" s="448" t="s">
        <v>591</v>
      </c>
      <c r="AJ10" s="448" t="s">
        <v>592</v>
      </c>
      <c r="AK10" s="451" t="s">
        <v>40</v>
      </c>
    </row>
    <row r="11" s="437" customFormat="true" ht="54.75" hidden="false" customHeight="true" outlineLevel="0" collapsed="false">
      <c r="A11" s="438"/>
      <c r="B11" s="439"/>
      <c r="C11" s="438"/>
      <c r="D11" s="439"/>
      <c r="E11" s="439"/>
      <c r="F11" s="439"/>
      <c r="G11" s="440"/>
      <c r="H11" s="452" t="s">
        <v>593</v>
      </c>
      <c r="I11" s="452" t="s">
        <v>594</v>
      </c>
      <c r="J11" s="439"/>
      <c r="K11" s="439"/>
      <c r="L11" s="439"/>
      <c r="M11" s="453" t="s">
        <v>595</v>
      </c>
      <c r="N11" s="453" t="s">
        <v>596</v>
      </c>
      <c r="O11" s="439"/>
      <c r="P11" s="443"/>
      <c r="Q11" s="444"/>
      <c r="R11" s="445"/>
      <c r="S11" s="446"/>
      <c r="T11" s="444"/>
      <c r="U11" s="447"/>
      <c r="V11" s="448"/>
      <c r="W11" s="448"/>
      <c r="X11" s="448"/>
      <c r="Y11" s="448"/>
      <c r="Z11" s="448"/>
      <c r="AA11" s="449"/>
      <c r="AB11" s="448"/>
      <c r="AC11" s="448"/>
      <c r="AD11" s="448"/>
      <c r="AE11" s="448"/>
      <c r="AF11" s="448"/>
      <c r="AG11" s="448"/>
      <c r="AH11" s="450"/>
      <c r="AI11" s="448"/>
      <c r="AJ11" s="448"/>
      <c r="AK11" s="451"/>
    </row>
    <row r="12" s="6" customFormat="true" ht="78" hidden="false" customHeight="true" outlineLevel="0" collapsed="false">
      <c r="A12" s="278" t="s">
        <v>41</v>
      </c>
      <c r="B12" s="454" t="s">
        <v>597</v>
      </c>
      <c r="C12" s="278" t="s">
        <v>41</v>
      </c>
      <c r="D12" s="279" t="s">
        <v>597</v>
      </c>
      <c r="E12" s="455" t="s">
        <v>382</v>
      </c>
      <c r="F12" s="89" t="s">
        <v>48</v>
      </c>
      <c r="G12" s="456" t="s">
        <v>598</v>
      </c>
      <c r="H12" s="457" t="n">
        <v>42005</v>
      </c>
      <c r="I12" s="458" t="n">
        <v>43282</v>
      </c>
      <c r="J12" s="89" t="s">
        <v>390</v>
      </c>
      <c r="K12" s="92" t="n">
        <v>5000</v>
      </c>
      <c r="L12" s="459" t="s">
        <v>384</v>
      </c>
      <c r="M12" s="460"/>
      <c r="N12" s="460" t="s">
        <v>599</v>
      </c>
      <c r="O12" s="461"/>
      <c r="P12" s="461"/>
      <c r="Q12" s="462"/>
      <c r="R12" s="461"/>
      <c r="S12" s="461"/>
      <c r="T12" s="461" t="s">
        <v>385</v>
      </c>
      <c r="U12" s="463"/>
      <c r="V12" s="464" t="s">
        <v>869</v>
      </c>
      <c r="W12" s="464" t="s">
        <v>870</v>
      </c>
      <c r="X12" s="465" t="s">
        <v>871</v>
      </c>
      <c r="Y12" s="466" t="s">
        <v>872</v>
      </c>
      <c r="Z12" s="467" t="s">
        <v>873</v>
      </c>
      <c r="AA12" s="468"/>
      <c r="AB12" s="459"/>
      <c r="AC12" s="469"/>
      <c r="AD12" s="470"/>
      <c r="AE12" s="463"/>
      <c r="AF12" s="468"/>
      <c r="AG12" s="469"/>
      <c r="AH12" s="471"/>
      <c r="AI12" s="469"/>
      <c r="AJ12" s="469"/>
      <c r="AK12" s="472"/>
    </row>
    <row r="13" s="6" customFormat="true" ht="120.75" hidden="false" customHeight="false" outlineLevel="0" collapsed="false">
      <c r="A13" s="278"/>
      <c r="B13" s="473" t="s">
        <v>605</v>
      </c>
      <c r="C13" s="278"/>
      <c r="D13" s="290" t="s">
        <v>605</v>
      </c>
      <c r="E13" s="89" t="s">
        <v>874</v>
      </c>
      <c r="F13" s="89" t="s">
        <v>51</v>
      </c>
      <c r="G13" s="474" t="s">
        <v>606</v>
      </c>
      <c r="H13" s="457" t="n">
        <v>42064</v>
      </c>
      <c r="I13" s="457" t="n">
        <v>42795</v>
      </c>
      <c r="J13" s="89" t="s">
        <v>390</v>
      </c>
      <c r="K13" s="92" t="n">
        <v>5000</v>
      </c>
      <c r="L13" s="459" t="s">
        <v>391</v>
      </c>
      <c r="M13" s="475" t="s">
        <v>607</v>
      </c>
      <c r="N13" s="475" t="s">
        <v>608</v>
      </c>
      <c r="O13" s="469"/>
      <c r="P13" s="461"/>
      <c r="Q13" s="461"/>
      <c r="R13" s="461"/>
      <c r="S13" s="461"/>
      <c r="T13" s="461" t="s">
        <v>600</v>
      </c>
      <c r="U13" s="463"/>
      <c r="V13" s="468"/>
      <c r="W13" s="468"/>
      <c r="X13" s="468"/>
      <c r="Y13" s="468"/>
      <c r="Z13" s="467"/>
      <c r="AA13" s="463"/>
      <c r="AB13" s="468"/>
      <c r="AC13" s="469"/>
      <c r="AD13" s="468"/>
      <c r="AE13" s="468"/>
      <c r="AF13" s="468"/>
      <c r="AG13" s="469"/>
      <c r="AH13" s="471"/>
      <c r="AI13" s="469"/>
      <c r="AJ13" s="469"/>
      <c r="AK13" s="468"/>
    </row>
    <row r="14" s="6" customFormat="true" ht="105.75" hidden="false" customHeight="false" outlineLevel="0" collapsed="false">
      <c r="A14" s="278"/>
      <c r="B14" s="473" t="s">
        <v>613</v>
      </c>
      <c r="C14" s="278"/>
      <c r="D14" s="290" t="s">
        <v>613</v>
      </c>
      <c r="E14" s="455" t="s">
        <v>875</v>
      </c>
      <c r="F14" s="89" t="s">
        <v>55</v>
      </c>
      <c r="G14" s="474" t="s">
        <v>606</v>
      </c>
      <c r="H14" s="457" t="n">
        <v>42186</v>
      </c>
      <c r="I14" s="457" t="n">
        <v>43070</v>
      </c>
      <c r="J14" s="89" t="s">
        <v>390</v>
      </c>
      <c r="K14" s="92" t="n">
        <v>20000</v>
      </c>
      <c r="L14" s="459" t="s">
        <v>393</v>
      </c>
      <c r="M14" s="475" t="s">
        <v>607</v>
      </c>
      <c r="N14" s="475" t="s">
        <v>608</v>
      </c>
      <c r="O14" s="469"/>
      <c r="P14" s="461"/>
      <c r="Q14" s="461"/>
      <c r="R14" s="461"/>
      <c r="S14" s="461"/>
      <c r="T14" s="461" t="s">
        <v>385</v>
      </c>
      <c r="U14" s="463"/>
      <c r="V14" s="468"/>
      <c r="W14" s="468"/>
      <c r="X14" s="468"/>
      <c r="Y14" s="468"/>
      <c r="Z14" s="467" t="s">
        <v>386</v>
      </c>
      <c r="AA14" s="463"/>
      <c r="AB14" s="468"/>
      <c r="AC14" s="469"/>
      <c r="AD14" s="470"/>
      <c r="AE14" s="470"/>
      <c r="AF14" s="468"/>
      <c r="AG14" s="469"/>
      <c r="AH14" s="471"/>
      <c r="AI14" s="469"/>
      <c r="AJ14" s="469"/>
      <c r="AK14" s="468"/>
    </row>
    <row r="15" s="417" customFormat="true" ht="90.75" hidden="false" customHeight="false" outlineLevel="0" collapsed="false">
      <c r="A15" s="278"/>
      <c r="B15" s="476" t="s">
        <v>619</v>
      </c>
      <c r="C15" s="278"/>
      <c r="D15" s="290" t="s">
        <v>619</v>
      </c>
      <c r="E15" s="477" t="s">
        <v>620</v>
      </c>
      <c r="F15" s="478" t="s">
        <v>55</v>
      </c>
      <c r="G15" s="479" t="s">
        <v>621</v>
      </c>
      <c r="H15" s="480" t="n">
        <v>41974</v>
      </c>
      <c r="I15" s="480" t="n">
        <v>43435</v>
      </c>
      <c r="J15" s="478" t="s">
        <v>627</v>
      </c>
      <c r="K15" s="481" t="n">
        <v>50000</v>
      </c>
      <c r="L15" s="482" t="s">
        <v>396</v>
      </c>
      <c r="M15" s="483" t="s">
        <v>623</v>
      </c>
      <c r="N15" s="483" t="s">
        <v>676</v>
      </c>
      <c r="O15" s="484"/>
      <c r="P15" s="485"/>
      <c r="Q15" s="485"/>
      <c r="R15" s="485"/>
      <c r="S15" s="461"/>
      <c r="T15" s="485" t="s">
        <v>385</v>
      </c>
      <c r="U15" s="486"/>
      <c r="V15" s="467" t="s">
        <v>876</v>
      </c>
      <c r="W15" s="487" t="s">
        <v>877</v>
      </c>
      <c r="X15" s="467" t="s">
        <v>878</v>
      </c>
      <c r="Y15" s="467" t="s">
        <v>879</v>
      </c>
      <c r="Z15" s="488" t="s">
        <v>880</v>
      </c>
      <c r="AA15" s="482"/>
      <c r="AB15" s="467"/>
      <c r="AC15" s="484"/>
      <c r="AD15" s="467"/>
      <c r="AE15" s="467"/>
      <c r="AF15" s="486"/>
      <c r="AG15" s="484"/>
      <c r="AH15" s="489"/>
      <c r="AI15" s="484"/>
      <c r="AJ15" s="484"/>
      <c r="AK15" s="467"/>
    </row>
    <row r="16" s="6" customFormat="true" ht="60.75" hidden="false" customHeight="false" outlineLevel="0" collapsed="false">
      <c r="A16" s="278"/>
      <c r="B16" s="490" t="s">
        <v>629</v>
      </c>
      <c r="C16" s="278"/>
      <c r="D16" s="491" t="s">
        <v>629</v>
      </c>
      <c r="E16" s="492" t="s">
        <v>71</v>
      </c>
      <c r="F16" s="493" t="s">
        <v>72</v>
      </c>
      <c r="G16" s="494" t="s">
        <v>630</v>
      </c>
      <c r="H16" s="495" t="n">
        <v>42064</v>
      </c>
      <c r="I16" s="495" t="n">
        <v>43313</v>
      </c>
      <c r="J16" s="493" t="s">
        <v>622</v>
      </c>
      <c r="K16" s="496" t="n">
        <v>0</v>
      </c>
      <c r="L16" s="497" t="s">
        <v>400</v>
      </c>
      <c r="M16" s="498" t="s">
        <v>608</v>
      </c>
      <c r="N16" s="498" t="s">
        <v>599</v>
      </c>
      <c r="O16" s="499"/>
      <c r="P16" s="500"/>
      <c r="Q16" s="500"/>
      <c r="R16" s="500"/>
      <c r="S16" s="500"/>
      <c r="T16" s="500" t="s">
        <v>385</v>
      </c>
      <c r="U16" s="501"/>
      <c r="V16" s="502"/>
      <c r="W16" s="502"/>
      <c r="X16" s="502"/>
      <c r="Y16" s="502"/>
      <c r="Z16" s="503"/>
      <c r="AA16" s="502"/>
      <c r="AB16" s="502"/>
      <c r="AC16" s="499"/>
      <c r="AD16" s="502"/>
      <c r="AE16" s="504"/>
      <c r="AF16" s="502"/>
      <c r="AG16" s="499"/>
      <c r="AH16" s="505"/>
      <c r="AI16" s="499"/>
      <c r="AJ16" s="499"/>
      <c r="AK16" s="502" t="s">
        <v>634</v>
      </c>
    </row>
    <row r="17" s="514" customFormat="true" ht="93.75" hidden="false" customHeight="true" outlineLevel="0" collapsed="false">
      <c r="A17" s="278"/>
      <c r="B17" s="506" t="s">
        <v>881</v>
      </c>
      <c r="C17" s="278"/>
      <c r="D17" s="507" t="s">
        <v>881</v>
      </c>
      <c r="E17" s="474" t="s">
        <v>882</v>
      </c>
      <c r="F17" s="89" t="s">
        <v>51</v>
      </c>
      <c r="G17" s="474" t="s">
        <v>843</v>
      </c>
      <c r="H17" s="508" t="n">
        <v>43221</v>
      </c>
      <c r="I17" s="508" t="n">
        <v>43800</v>
      </c>
      <c r="J17" s="473" t="s">
        <v>844</v>
      </c>
      <c r="K17" s="473" t="n">
        <v>0</v>
      </c>
      <c r="L17" s="475" t="s">
        <v>845</v>
      </c>
      <c r="M17" s="475" t="s">
        <v>846</v>
      </c>
      <c r="N17" s="475" t="s">
        <v>608</v>
      </c>
      <c r="O17" s="469"/>
      <c r="P17" s="469"/>
      <c r="Q17" s="469"/>
      <c r="R17" s="469"/>
      <c r="S17" s="469"/>
      <c r="T17" s="469"/>
      <c r="U17" s="509" t="s">
        <v>883</v>
      </c>
      <c r="V17" s="464" t="s">
        <v>884</v>
      </c>
      <c r="W17" s="510"/>
      <c r="X17" s="511"/>
      <c r="Y17" s="466" t="s">
        <v>872</v>
      </c>
      <c r="Z17" s="512"/>
      <c r="AA17" s="468"/>
      <c r="AB17" s="468"/>
      <c r="AC17" s="469"/>
      <c r="AD17" s="468"/>
      <c r="AE17" s="513"/>
      <c r="AF17" s="464" t="s">
        <v>885</v>
      </c>
      <c r="AG17" s="469"/>
      <c r="AH17" s="471"/>
      <c r="AI17" s="469"/>
      <c r="AJ17" s="469"/>
      <c r="AK17" s="510" t="s">
        <v>885</v>
      </c>
    </row>
    <row r="18" s="6" customFormat="true" ht="146.25" hidden="false" customHeight="true" outlineLevel="0" collapsed="false">
      <c r="A18" s="278"/>
      <c r="B18" s="97" t="s">
        <v>886</v>
      </c>
      <c r="C18" s="278"/>
      <c r="D18" s="515" t="s">
        <v>886</v>
      </c>
      <c r="E18" s="516" t="s">
        <v>887</v>
      </c>
      <c r="F18" s="454" t="s">
        <v>848</v>
      </c>
      <c r="G18" s="456" t="s">
        <v>849</v>
      </c>
      <c r="H18" s="517" t="n">
        <v>43221</v>
      </c>
      <c r="I18" s="517" t="n">
        <v>43800</v>
      </c>
      <c r="J18" s="454" t="s">
        <v>844</v>
      </c>
      <c r="K18" s="518" t="n">
        <v>10000</v>
      </c>
      <c r="L18" s="460" t="s">
        <v>850</v>
      </c>
      <c r="M18" s="460" t="s">
        <v>608</v>
      </c>
      <c r="N18" s="519"/>
      <c r="O18" s="461"/>
      <c r="P18" s="461"/>
      <c r="Q18" s="461"/>
      <c r="R18" s="461"/>
      <c r="S18" s="461" t="s">
        <v>385</v>
      </c>
      <c r="T18" s="461"/>
      <c r="U18" s="520"/>
      <c r="V18" s="521" t="s">
        <v>888</v>
      </c>
      <c r="W18" s="522" t="s">
        <v>889</v>
      </c>
      <c r="X18" s="523"/>
      <c r="Y18" s="524" t="s">
        <v>872</v>
      </c>
      <c r="Z18" s="525" t="s">
        <v>890</v>
      </c>
      <c r="AA18" s="526" t="s">
        <v>891</v>
      </c>
      <c r="AB18" s="526"/>
      <c r="AC18" s="461"/>
      <c r="AD18" s="526"/>
      <c r="AE18" s="527"/>
      <c r="AF18" s="526"/>
      <c r="AG18" s="461"/>
      <c r="AH18" s="528"/>
      <c r="AI18" s="461"/>
      <c r="AJ18" s="461"/>
      <c r="AK18" s="526" t="s">
        <v>892</v>
      </c>
    </row>
    <row r="19" s="6" customFormat="true" ht="105" hidden="false" customHeight="true" outlineLevel="0" collapsed="false">
      <c r="A19" s="294" t="s">
        <v>81</v>
      </c>
      <c r="B19" s="473" t="s">
        <v>635</v>
      </c>
      <c r="C19" s="294" t="s">
        <v>81</v>
      </c>
      <c r="D19" s="290" t="s">
        <v>635</v>
      </c>
      <c r="E19" s="455" t="s">
        <v>82</v>
      </c>
      <c r="F19" s="89" t="s">
        <v>642</v>
      </c>
      <c r="G19" s="474" t="s">
        <v>643</v>
      </c>
      <c r="H19" s="457" t="n">
        <v>42064</v>
      </c>
      <c r="I19" s="457" t="n">
        <v>43982</v>
      </c>
      <c r="J19" s="89" t="s">
        <v>636</v>
      </c>
      <c r="K19" s="92" t="n">
        <v>200000</v>
      </c>
      <c r="L19" s="459" t="s">
        <v>644</v>
      </c>
      <c r="M19" s="475" t="s">
        <v>645</v>
      </c>
      <c r="N19" s="475" t="s">
        <v>646</v>
      </c>
      <c r="O19" s="469"/>
      <c r="P19" s="461"/>
      <c r="Q19" s="461"/>
      <c r="R19" s="461"/>
      <c r="S19" s="461" t="s">
        <v>385</v>
      </c>
      <c r="T19" s="461"/>
      <c r="U19" s="463"/>
      <c r="V19" s="468"/>
      <c r="W19" s="468" t="s">
        <v>893</v>
      </c>
      <c r="X19" s="468"/>
      <c r="Y19" s="468" t="s">
        <v>894</v>
      </c>
      <c r="Z19" s="467"/>
      <c r="AA19" s="459" t="s">
        <v>895</v>
      </c>
      <c r="AB19" s="529" t="s">
        <v>896</v>
      </c>
      <c r="AC19" s="466" t="s">
        <v>897</v>
      </c>
      <c r="AD19" s="457" t="n">
        <v>42064</v>
      </c>
      <c r="AE19" s="457" t="n">
        <v>43982</v>
      </c>
      <c r="AF19" s="468" t="s">
        <v>898</v>
      </c>
      <c r="AG19" s="469" t="s">
        <v>899</v>
      </c>
      <c r="AH19" s="463"/>
      <c r="AI19" s="463"/>
      <c r="AJ19" s="463"/>
      <c r="AK19" s="468" t="s">
        <v>647</v>
      </c>
    </row>
    <row r="20" s="6" customFormat="true" ht="315" hidden="false" customHeight="false" outlineLevel="0" collapsed="false">
      <c r="A20" s="294"/>
      <c r="B20" s="473" t="s">
        <v>648</v>
      </c>
      <c r="C20" s="294"/>
      <c r="D20" s="290" t="s">
        <v>648</v>
      </c>
      <c r="E20" s="530" t="s">
        <v>412</v>
      </c>
      <c r="F20" s="89" t="s">
        <v>652</v>
      </c>
      <c r="G20" s="474"/>
      <c r="H20" s="457" t="n">
        <v>42064</v>
      </c>
      <c r="I20" s="457" t="n">
        <v>43982</v>
      </c>
      <c r="J20" s="89" t="s">
        <v>100</v>
      </c>
      <c r="K20" s="92" t="n">
        <v>10000</v>
      </c>
      <c r="L20" s="459" t="s">
        <v>653</v>
      </c>
      <c r="M20" s="469"/>
      <c r="N20" s="475" t="s">
        <v>654</v>
      </c>
      <c r="O20" s="529"/>
      <c r="P20" s="461"/>
      <c r="Q20" s="461"/>
      <c r="R20" s="461"/>
      <c r="S20" s="461" t="s">
        <v>385</v>
      </c>
      <c r="T20" s="461"/>
      <c r="U20" s="463"/>
      <c r="V20" s="468" t="s">
        <v>900</v>
      </c>
      <c r="W20" s="468" t="s">
        <v>901</v>
      </c>
      <c r="X20" s="468" t="s">
        <v>902</v>
      </c>
      <c r="Y20" s="468" t="s">
        <v>104</v>
      </c>
      <c r="Z20" s="467" t="s">
        <v>903</v>
      </c>
      <c r="AA20" s="468"/>
      <c r="AB20" s="468" t="s">
        <v>904</v>
      </c>
      <c r="AC20" s="531" t="s">
        <v>905</v>
      </c>
      <c r="AD20" s="457" t="n">
        <v>42064</v>
      </c>
      <c r="AE20" s="457" t="n">
        <v>43982</v>
      </c>
      <c r="AF20" s="468"/>
      <c r="AG20" s="469"/>
      <c r="AH20" s="463"/>
      <c r="AI20" s="463"/>
      <c r="AJ20" s="463"/>
      <c r="AK20" s="468" t="s">
        <v>655</v>
      </c>
    </row>
    <row r="21" s="6" customFormat="true" ht="217.5" hidden="false" customHeight="true" outlineLevel="0" collapsed="false">
      <c r="A21" s="294"/>
      <c r="B21" s="473" t="s">
        <v>656</v>
      </c>
      <c r="C21" s="294"/>
      <c r="D21" s="290" t="s">
        <v>656</v>
      </c>
      <c r="E21" s="530" t="s">
        <v>657</v>
      </c>
      <c r="F21" s="89" t="s">
        <v>664</v>
      </c>
      <c r="G21" s="456" t="s">
        <v>665</v>
      </c>
      <c r="H21" s="457" t="n">
        <v>42064</v>
      </c>
      <c r="I21" s="457" t="n">
        <v>43982</v>
      </c>
      <c r="J21" s="89" t="s">
        <v>658</v>
      </c>
      <c r="K21" s="92" t="n">
        <v>20000</v>
      </c>
      <c r="L21" s="459" t="s">
        <v>666</v>
      </c>
      <c r="M21" s="461"/>
      <c r="N21" s="475" t="s">
        <v>654</v>
      </c>
      <c r="O21" s="461"/>
      <c r="P21" s="461"/>
      <c r="Q21" s="461"/>
      <c r="R21" s="461" t="s">
        <v>385</v>
      </c>
      <c r="S21" s="461"/>
      <c r="T21" s="461"/>
      <c r="U21" s="463"/>
      <c r="V21" s="468" t="s">
        <v>906</v>
      </c>
      <c r="W21" s="468" t="s">
        <v>907</v>
      </c>
      <c r="X21" s="468" t="s">
        <v>908</v>
      </c>
      <c r="Y21" s="468" t="s">
        <v>662</v>
      </c>
      <c r="Z21" s="467" t="s">
        <v>909</v>
      </c>
      <c r="AA21" s="532"/>
      <c r="AB21" s="463" t="s">
        <v>910</v>
      </c>
      <c r="AC21" s="463"/>
      <c r="AD21" s="468"/>
      <c r="AE21" s="533" t="n">
        <v>43800</v>
      </c>
      <c r="AF21" s="468"/>
      <c r="AG21" s="469"/>
      <c r="AH21" s="463" t="s">
        <v>911</v>
      </c>
      <c r="AI21" s="463"/>
      <c r="AJ21" s="463"/>
      <c r="AK21" s="468"/>
    </row>
    <row r="22" s="417" customFormat="true" ht="103.5" hidden="false" customHeight="true" outlineLevel="0" collapsed="false">
      <c r="A22" s="294"/>
      <c r="B22" s="534" t="s">
        <v>667</v>
      </c>
      <c r="C22" s="294"/>
      <c r="D22" s="491" t="s">
        <v>667</v>
      </c>
      <c r="E22" s="535" t="s">
        <v>110</v>
      </c>
      <c r="F22" s="536" t="s">
        <v>430</v>
      </c>
      <c r="G22" s="537"/>
      <c r="H22" s="538" t="n">
        <v>42064</v>
      </c>
      <c r="I22" s="538" t="n">
        <v>43982</v>
      </c>
      <c r="J22" s="536" t="s">
        <v>425</v>
      </c>
      <c r="K22" s="539" t="n">
        <v>0</v>
      </c>
      <c r="L22" s="540" t="s">
        <v>673</v>
      </c>
      <c r="M22" s="541" t="s">
        <v>608</v>
      </c>
      <c r="N22" s="541" t="s">
        <v>912</v>
      </c>
      <c r="O22" s="542"/>
      <c r="P22" s="542"/>
      <c r="Q22" s="542"/>
      <c r="R22" s="542" t="s">
        <v>385</v>
      </c>
      <c r="S22" s="542"/>
      <c r="T22" s="542"/>
      <c r="U22" s="543"/>
      <c r="V22" s="503" t="s">
        <v>913</v>
      </c>
      <c r="W22" s="487" t="s">
        <v>914</v>
      </c>
      <c r="X22" s="544" t="s">
        <v>915</v>
      </c>
      <c r="Y22" s="503" t="s">
        <v>112</v>
      </c>
      <c r="Z22" s="544" t="s">
        <v>916</v>
      </c>
      <c r="AA22" s="503"/>
      <c r="AB22" s="545"/>
      <c r="AC22" s="546" t="s">
        <v>917</v>
      </c>
      <c r="AD22" s="538" t="n">
        <v>42064</v>
      </c>
      <c r="AE22" s="538" t="n">
        <v>43982</v>
      </c>
      <c r="AF22" s="547" t="s">
        <v>918</v>
      </c>
      <c r="AG22" s="548"/>
      <c r="AH22" s="545" t="s">
        <v>919</v>
      </c>
      <c r="AI22" s="548"/>
      <c r="AJ22" s="548"/>
      <c r="AK22" s="503"/>
    </row>
    <row r="23" s="514" customFormat="true" ht="126" hidden="false" customHeight="true" outlineLevel="0" collapsed="false">
      <c r="A23" s="549" t="s">
        <v>122</v>
      </c>
      <c r="B23" s="550" t="s">
        <v>674</v>
      </c>
      <c r="C23" s="294" t="s">
        <v>122</v>
      </c>
      <c r="D23" s="290" t="s">
        <v>674</v>
      </c>
      <c r="E23" s="89" t="s">
        <v>920</v>
      </c>
      <c r="F23" s="89" t="s">
        <v>921</v>
      </c>
      <c r="G23" s="474" t="s">
        <v>675</v>
      </c>
      <c r="H23" s="457" t="n">
        <v>42064</v>
      </c>
      <c r="I23" s="457" t="n">
        <v>43982</v>
      </c>
      <c r="J23" s="89" t="s">
        <v>390</v>
      </c>
      <c r="K23" s="92" t="n">
        <v>10000</v>
      </c>
      <c r="L23" s="459" t="s">
        <v>684</v>
      </c>
      <c r="M23" s="551"/>
      <c r="N23" s="475" t="s">
        <v>676</v>
      </c>
      <c r="O23" s="469"/>
      <c r="P23" s="469"/>
      <c r="Q23" s="469"/>
      <c r="R23" s="469"/>
      <c r="S23" s="469" t="s">
        <v>385</v>
      </c>
      <c r="T23" s="469"/>
      <c r="U23" s="463"/>
      <c r="V23" s="552" t="s">
        <v>922</v>
      </c>
      <c r="W23" s="464" t="s">
        <v>923</v>
      </c>
      <c r="X23" s="511" t="s">
        <v>924</v>
      </c>
      <c r="Y23" s="466" t="s">
        <v>925</v>
      </c>
      <c r="Z23" s="553" t="s">
        <v>926</v>
      </c>
      <c r="AA23" s="463"/>
      <c r="AB23" s="459" t="s">
        <v>927</v>
      </c>
      <c r="AC23" s="469"/>
      <c r="AD23" s="468"/>
      <c r="AE23" s="468"/>
      <c r="AF23" s="468"/>
      <c r="AG23" s="469"/>
      <c r="AH23" s="468" t="s">
        <v>928</v>
      </c>
      <c r="AI23" s="469"/>
      <c r="AJ23" s="469"/>
      <c r="AK23" s="554" t="s">
        <v>685</v>
      </c>
    </row>
    <row r="24" s="6" customFormat="true" ht="78.75" hidden="false" customHeight="false" outlineLevel="0" collapsed="false">
      <c r="A24" s="549"/>
      <c r="B24" s="454" t="s">
        <v>686</v>
      </c>
      <c r="C24" s="294"/>
      <c r="D24" s="279" t="s">
        <v>686</v>
      </c>
      <c r="E24" s="555" t="s">
        <v>929</v>
      </c>
      <c r="F24" s="556" t="s">
        <v>442</v>
      </c>
      <c r="G24" s="456" t="s">
        <v>675</v>
      </c>
      <c r="H24" s="557" t="n">
        <v>42064</v>
      </c>
      <c r="I24" s="557" t="n">
        <v>43982</v>
      </c>
      <c r="J24" s="556" t="s">
        <v>692</v>
      </c>
      <c r="K24" s="558" t="n">
        <v>3000000</v>
      </c>
      <c r="L24" s="559" t="s">
        <v>930</v>
      </c>
      <c r="M24" s="460" t="s">
        <v>689</v>
      </c>
      <c r="N24" s="460" t="s">
        <v>676</v>
      </c>
      <c r="O24" s="461"/>
      <c r="P24" s="461"/>
      <c r="Q24" s="461"/>
      <c r="R24" s="461" t="s">
        <v>385</v>
      </c>
      <c r="S24" s="461"/>
      <c r="T24" s="461"/>
      <c r="U24" s="520"/>
      <c r="V24" s="560" t="s">
        <v>931</v>
      </c>
      <c r="W24" s="560" t="s">
        <v>932</v>
      </c>
      <c r="X24" s="560" t="s">
        <v>933</v>
      </c>
      <c r="Y24" s="561" t="s">
        <v>934</v>
      </c>
      <c r="Z24" s="562" t="s">
        <v>926</v>
      </c>
      <c r="AA24" s="463"/>
      <c r="AB24" s="459" t="s">
        <v>927</v>
      </c>
      <c r="AD24" s="526"/>
      <c r="AE24" s="526"/>
      <c r="AF24" s="520"/>
      <c r="AG24" s="520"/>
      <c r="AH24" s="563" t="s">
        <v>935</v>
      </c>
      <c r="AI24" s="461"/>
      <c r="AJ24" s="461"/>
      <c r="AK24" s="526" t="s">
        <v>694</v>
      </c>
    </row>
    <row r="25" s="6" customFormat="true" ht="125.25" hidden="false" customHeight="true" outlineLevel="0" collapsed="false">
      <c r="A25" s="549"/>
      <c r="B25" s="473" t="s">
        <v>695</v>
      </c>
      <c r="C25" s="294"/>
      <c r="D25" s="290" t="s">
        <v>695</v>
      </c>
      <c r="E25" s="455" t="s">
        <v>936</v>
      </c>
      <c r="F25" s="89" t="s">
        <v>703</v>
      </c>
      <c r="G25" s="474" t="s">
        <v>696</v>
      </c>
      <c r="H25" s="457" t="n">
        <v>42064</v>
      </c>
      <c r="I25" s="457" t="n">
        <v>43982</v>
      </c>
      <c r="J25" s="89" t="s">
        <v>445</v>
      </c>
      <c r="K25" s="92" t="n">
        <v>2500000</v>
      </c>
      <c r="L25" s="459" t="s">
        <v>704</v>
      </c>
      <c r="M25" s="475" t="s">
        <v>676</v>
      </c>
      <c r="N25" s="475" t="s">
        <v>676</v>
      </c>
      <c r="O25" s="469"/>
      <c r="P25" s="461"/>
      <c r="Q25" s="461"/>
      <c r="R25" s="461"/>
      <c r="S25" s="461" t="s">
        <v>385</v>
      </c>
      <c r="T25" s="461"/>
      <c r="U25" s="463"/>
      <c r="V25" s="561" t="s">
        <v>937</v>
      </c>
      <c r="W25" s="564" t="s">
        <v>938</v>
      </c>
      <c r="X25" s="564" t="s">
        <v>939</v>
      </c>
      <c r="Y25" s="564" t="s">
        <v>940</v>
      </c>
      <c r="Z25" s="565" t="s">
        <v>941</v>
      </c>
      <c r="AA25" s="564"/>
      <c r="AB25" s="564"/>
      <c r="AC25" s="469"/>
      <c r="AD25" s="468"/>
      <c r="AE25" s="468"/>
      <c r="AF25" s="468"/>
      <c r="AG25" s="469"/>
      <c r="AH25" s="459" t="s">
        <v>942</v>
      </c>
      <c r="AI25" s="469"/>
      <c r="AJ25" s="469"/>
      <c r="AK25" s="468"/>
    </row>
    <row r="26" s="6" customFormat="true" ht="156.75" hidden="false" customHeight="true" outlineLevel="0" collapsed="false">
      <c r="A26" s="549"/>
      <c r="B26" s="473" t="s">
        <v>705</v>
      </c>
      <c r="C26" s="294"/>
      <c r="D26" s="290" t="s">
        <v>705</v>
      </c>
      <c r="E26" s="455" t="s">
        <v>447</v>
      </c>
      <c r="F26" s="89" t="s">
        <v>454</v>
      </c>
      <c r="G26" s="456" t="s">
        <v>706</v>
      </c>
      <c r="H26" s="457" t="n">
        <v>42064</v>
      </c>
      <c r="I26" s="457" t="n">
        <v>43982</v>
      </c>
      <c r="J26" s="89" t="s">
        <v>151</v>
      </c>
      <c r="K26" s="92" t="n">
        <v>10000000</v>
      </c>
      <c r="L26" s="459" t="s">
        <v>710</v>
      </c>
      <c r="M26" s="460" t="s">
        <v>676</v>
      </c>
      <c r="N26" s="475" t="s">
        <v>676</v>
      </c>
      <c r="O26" s="461"/>
      <c r="P26" s="461"/>
      <c r="Q26" s="461"/>
      <c r="R26" s="461"/>
      <c r="S26" s="461" t="s">
        <v>385</v>
      </c>
      <c r="T26" s="461"/>
      <c r="U26" s="463"/>
      <c r="V26" s="566" t="s">
        <v>943</v>
      </c>
      <c r="W26" s="468" t="s">
        <v>944</v>
      </c>
      <c r="X26" s="468" t="s">
        <v>945</v>
      </c>
      <c r="Y26" s="567" t="s">
        <v>946</v>
      </c>
      <c r="Z26" s="467" t="s">
        <v>947</v>
      </c>
      <c r="AA26" s="468"/>
      <c r="AB26" s="459"/>
      <c r="AC26" s="469"/>
      <c r="AD26" s="468"/>
      <c r="AE26" s="468"/>
      <c r="AF26" s="468"/>
      <c r="AG26" s="469"/>
      <c r="AH26" s="463"/>
      <c r="AI26" s="469"/>
      <c r="AJ26" s="469"/>
      <c r="AK26" s="468" t="s">
        <v>711</v>
      </c>
    </row>
    <row r="27" s="6" customFormat="true" ht="200.25" hidden="false" customHeight="true" outlineLevel="0" collapsed="false">
      <c r="A27" s="568" t="s">
        <v>712</v>
      </c>
      <c r="B27" s="473" t="s">
        <v>713</v>
      </c>
      <c r="C27" s="305" t="s">
        <v>712</v>
      </c>
      <c r="D27" s="290" t="s">
        <v>713</v>
      </c>
      <c r="E27" s="455" t="s">
        <v>162</v>
      </c>
      <c r="F27" s="89" t="s">
        <v>163</v>
      </c>
      <c r="G27" s="474"/>
      <c r="H27" s="457" t="n">
        <v>41974</v>
      </c>
      <c r="I27" s="457" t="n">
        <v>42522</v>
      </c>
      <c r="J27" s="89" t="s">
        <v>457</v>
      </c>
      <c r="K27" s="92" t="n">
        <v>30000</v>
      </c>
      <c r="L27" s="459" t="s">
        <v>172</v>
      </c>
      <c r="M27" s="475"/>
      <c r="N27" s="475" t="s">
        <v>676</v>
      </c>
      <c r="O27" s="469"/>
      <c r="P27" s="461"/>
      <c r="Q27" s="461"/>
      <c r="R27" s="461"/>
      <c r="S27" s="461"/>
      <c r="T27" s="461" t="s">
        <v>385</v>
      </c>
      <c r="U27" s="463"/>
      <c r="V27" s="468" t="s">
        <v>948</v>
      </c>
      <c r="W27" s="566" t="s">
        <v>949</v>
      </c>
      <c r="X27" s="561" t="s">
        <v>950</v>
      </c>
      <c r="Y27" s="564" t="s">
        <v>169</v>
      </c>
      <c r="Z27" s="488" t="s">
        <v>951</v>
      </c>
      <c r="AA27" s="468"/>
      <c r="AB27" s="468"/>
      <c r="AC27" s="469"/>
      <c r="AD27" s="468"/>
      <c r="AE27" s="468"/>
      <c r="AF27" s="468"/>
      <c r="AG27" s="561" t="s">
        <v>952</v>
      </c>
      <c r="AH27" s="471"/>
      <c r="AI27" s="469"/>
      <c r="AJ27" s="469"/>
      <c r="AK27" s="468" t="s">
        <v>953</v>
      </c>
    </row>
    <row r="28" s="6" customFormat="true" ht="165.75" hidden="false" customHeight="true" outlineLevel="0" collapsed="false">
      <c r="A28" s="568"/>
      <c r="B28" s="473" t="s">
        <v>716</v>
      </c>
      <c r="C28" s="305"/>
      <c r="D28" s="290" t="s">
        <v>716</v>
      </c>
      <c r="E28" s="569" t="s">
        <v>954</v>
      </c>
      <c r="F28" s="89" t="s">
        <v>722</v>
      </c>
      <c r="G28" s="474"/>
      <c r="H28" s="457" t="n">
        <v>42005</v>
      </c>
      <c r="I28" s="457" t="n">
        <v>43982</v>
      </c>
      <c r="J28" s="89" t="s">
        <v>462</v>
      </c>
      <c r="K28" s="92" t="n">
        <v>1000000</v>
      </c>
      <c r="L28" s="570" t="s">
        <v>723</v>
      </c>
      <c r="M28" s="475"/>
      <c r="N28" s="475" t="s">
        <v>676</v>
      </c>
      <c r="O28" s="469"/>
      <c r="P28" s="461"/>
      <c r="Q28" s="461"/>
      <c r="R28" s="461"/>
      <c r="S28" s="461" t="s">
        <v>385</v>
      </c>
      <c r="T28" s="461"/>
      <c r="U28" s="463"/>
      <c r="V28" s="566" t="s">
        <v>955</v>
      </c>
      <c r="W28" s="570" t="s">
        <v>956</v>
      </c>
      <c r="X28" s="468" t="s">
        <v>957</v>
      </c>
      <c r="Y28" s="567" t="s">
        <v>958</v>
      </c>
      <c r="Z28" s="467" t="s">
        <v>721</v>
      </c>
      <c r="AA28" s="468"/>
      <c r="AB28" s="463"/>
      <c r="AC28" s="469"/>
      <c r="AD28" s="468"/>
      <c r="AE28" s="468"/>
      <c r="AF28" s="468"/>
      <c r="AG28" s="469"/>
      <c r="AH28" s="463"/>
      <c r="AI28" s="469"/>
      <c r="AJ28" s="469"/>
      <c r="AK28" s="570" t="s">
        <v>959</v>
      </c>
    </row>
    <row r="29" s="6" customFormat="true" ht="78.75" hidden="false" customHeight="true" outlineLevel="0" collapsed="false">
      <c r="A29" s="568"/>
      <c r="B29" s="473" t="s">
        <v>725</v>
      </c>
      <c r="C29" s="305"/>
      <c r="D29" s="290" t="s">
        <v>725</v>
      </c>
      <c r="E29" s="530" t="s">
        <v>726</v>
      </c>
      <c r="F29" s="89" t="s">
        <v>476</v>
      </c>
      <c r="G29" s="474"/>
      <c r="H29" s="457" t="n">
        <v>42339</v>
      </c>
      <c r="I29" s="457" t="n">
        <v>43070</v>
      </c>
      <c r="J29" s="89" t="s">
        <v>151</v>
      </c>
      <c r="K29" s="92" t="n">
        <v>50000</v>
      </c>
      <c r="L29" s="459"/>
      <c r="M29" s="475"/>
      <c r="N29" s="475"/>
      <c r="O29" s="469"/>
      <c r="P29" s="461"/>
      <c r="Q29" s="461"/>
      <c r="R29" s="461"/>
      <c r="S29" s="461"/>
      <c r="T29" s="461" t="s">
        <v>385</v>
      </c>
      <c r="U29" s="463"/>
      <c r="V29" s="468"/>
      <c r="W29" s="468"/>
      <c r="X29" s="468"/>
      <c r="Y29" s="468"/>
      <c r="Z29" s="467"/>
      <c r="AA29" s="532"/>
      <c r="AB29" s="468"/>
      <c r="AC29" s="469"/>
      <c r="AD29" s="468"/>
      <c r="AE29" s="513"/>
      <c r="AF29" s="468"/>
      <c r="AG29" s="469"/>
      <c r="AH29" s="471"/>
      <c r="AI29" s="469"/>
      <c r="AJ29" s="469"/>
      <c r="AK29" s="468"/>
    </row>
    <row r="30" s="6" customFormat="true" ht="210.75" hidden="false" customHeight="true" outlineLevel="0" collapsed="false">
      <c r="A30" s="568"/>
      <c r="B30" s="473" t="s">
        <v>734</v>
      </c>
      <c r="C30" s="305"/>
      <c r="D30" s="290" t="s">
        <v>734</v>
      </c>
      <c r="E30" s="455" t="s">
        <v>197</v>
      </c>
      <c r="F30" s="89" t="s">
        <v>203</v>
      </c>
      <c r="G30" s="474"/>
      <c r="H30" s="457" t="n">
        <v>41974</v>
      </c>
      <c r="I30" s="457" t="n">
        <v>43982</v>
      </c>
      <c r="J30" s="89" t="s">
        <v>457</v>
      </c>
      <c r="K30" s="92" t="n">
        <v>100000</v>
      </c>
      <c r="L30" s="459" t="s">
        <v>740</v>
      </c>
      <c r="M30" s="475"/>
      <c r="N30" s="475" t="s">
        <v>676</v>
      </c>
      <c r="O30" s="469"/>
      <c r="P30" s="461"/>
      <c r="Q30" s="461"/>
      <c r="R30" s="461" t="s">
        <v>385</v>
      </c>
      <c r="S30" s="461"/>
      <c r="T30" s="461"/>
      <c r="U30" s="463"/>
      <c r="V30" s="468" t="s">
        <v>948</v>
      </c>
      <c r="W30" s="468" t="s">
        <v>949</v>
      </c>
      <c r="X30" s="566" t="s">
        <v>960</v>
      </c>
      <c r="Y30" s="468" t="s">
        <v>164</v>
      </c>
      <c r="Z30" s="467" t="s">
        <v>951</v>
      </c>
      <c r="AA30" s="468"/>
      <c r="AB30" s="468"/>
      <c r="AC30" s="469"/>
      <c r="AD30" s="468"/>
      <c r="AE30" s="468"/>
      <c r="AF30" s="468"/>
      <c r="AG30" s="469"/>
      <c r="AH30" s="463"/>
      <c r="AI30" s="469"/>
      <c r="AJ30" s="469"/>
      <c r="AK30" s="554" t="s">
        <v>741</v>
      </c>
    </row>
    <row r="31" s="6" customFormat="true" ht="180" hidden="false" customHeight="false" outlineLevel="0" collapsed="false">
      <c r="A31" s="568"/>
      <c r="B31" s="473" t="s">
        <v>742</v>
      </c>
      <c r="C31" s="305"/>
      <c r="D31" s="290" t="s">
        <v>742</v>
      </c>
      <c r="E31" s="569" t="s">
        <v>961</v>
      </c>
      <c r="F31" s="89" t="s">
        <v>493</v>
      </c>
      <c r="G31" s="474"/>
      <c r="H31" s="457" t="n">
        <v>41974</v>
      </c>
      <c r="I31" s="457" t="n">
        <v>43982</v>
      </c>
      <c r="J31" s="89" t="s">
        <v>494</v>
      </c>
      <c r="K31" s="92" t="n">
        <v>500000</v>
      </c>
      <c r="L31" s="459" t="s">
        <v>747</v>
      </c>
      <c r="M31" s="475"/>
      <c r="N31" s="475" t="s">
        <v>676</v>
      </c>
      <c r="O31" s="469"/>
      <c r="P31" s="461"/>
      <c r="Q31" s="461"/>
      <c r="R31" s="461"/>
      <c r="S31" s="461" t="s">
        <v>385</v>
      </c>
      <c r="T31" s="461"/>
      <c r="U31" s="463"/>
      <c r="V31" s="468" t="s">
        <v>962</v>
      </c>
      <c r="W31" s="468" t="s">
        <v>963</v>
      </c>
      <c r="X31" s="468"/>
      <c r="Y31" s="561" t="s">
        <v>568</v>
      </c>
      <c r="Z31" s="467" t="s">
        <v>964</v>
      </c>
      <c r="AA31" s="463"/>
      <c r="AB31" s="459" t="s">
        <v>965</v>
      </c>
      <c r="AC31" s="475" t="s">
        <v>493</v>
      </c>
      <c r="AD31" s="468"/>
      <c r="AE31" s="468"/>
      <c r="AF31" s="468"/>
      <c r="AG31" s="469"/>
      <c r="AH31" s="463"/>
      <c r="AI31" s="469"/>
      <c r="AJ31" s="469"/>
      <c r="AK31" s="571"/>
    </row>
    <row r="32" s="6" customFormat="true" ht="126.75" hidden="false" customHeight="true" outlineLevel="0" collapsed="false">
      <c r="A32" s="568"/>
      <c r="B32" s="490" t="s">
        <v>748</v>
      </c>
      <c r="C32" s="305"/>
      <c r="D32" s="491" t="s">
        <v>748</v>
      </c>
      <c r="E32" s="493" t="s">
        <v>749</v>
      </c>
      <c r="F32" s="493" t="s">
        <v>501</v>
      </c>
      <c r="G32" s="494"/>
      <c r="H32" s="495" t="n">
        <v>42370</v>
      </c>
      <c r="I32" s="495" t="n">
        <v>43982</v>
      </c>
      <c r="J32" s="493" t="s">
        <v>462</v>
      </c>
      <c r="K32" s="496" t="n">
        <v>1500000</v>
      </c>
      <c r="L32" s="497" t="s">
        <v>755</v>
      </c>
      <c r="M32" s="498"/>
      <c r="N32" s="498" t="s">
        <v>676</v>
      </c>
      <c r="O32" s="499"/>
      <c r="P32" s="500"/>
      <c r="Q32" s="500"/>
      <c r="R32" s="500"/>
      <c r="S32" s="500" t="s">
        <v>385</v>
      </c>
      <c r="T32" s="500"/>
      <c r="U32" s="501"/>
      <c r="V32" s="502" t="s">
        <v>966</v>
      </c>
      <c r="W32" s="572" t="s">
        <v>967</v>
      </c>
      <c r="X32" s="561" t="s">
        <v>968</v>
      </c>
      <c r="Y32" s="573" t="s">
        <v>969</v>
      </c>
      <c r="Z32" s="503" t="s">
        <v>970</v>
      </c>
      <c r="AA32" s="497"/>
      <c r="AB32" s="497" t="s">
        <v>965</v>
      </c>
      <c r="AC32" s="498" t="s">
        <v>971</v>
      </c>
      <c r="AD32" s="502"/>
      <c r="AE32" s="574"/>
      <c r="AF32" s="502"/>
      <c r="AG32" s="499"/>
      <c r="AH32" s="501"/>
      <c r="AI32" s="499"/>
      <c r="AJ32" s="499"/>
      <c r="AK32" s="502" t="s">
        <v>972</v>
      </c>
    </row>
    <row r="33" s="514" customFormat="true" ht="181.5" hidden="false" customHeight="true" outlineLevel="0" collapsed="false">
      <c r="A33" s="575" t="s">
        <v>502</v>
      </c>
      <c r="B33" s="550" t="s">
        <v>757</v>
      </c>
      <c r="C33" s="576" t="s">
        <v>502</v>
      </c>
      <c r="D33" s="290" t="s">
        <v>757</v>
      </c>
      <c r="E33" s="577" t="s">
        <v>231</v>
      </c>
      <c r="F33" s="89" t="s">
        <v>232</v>
      </c>
      <c r="G33" s="89" t="s">
        <v>232</v>
      </c>
      <c r="H33" s="457" t="n">
        <v>42370</v>
      </c>
      <c r="I33" s="457" t="n">
        <v>43982</v>
      </c>
      <c r="J33" s="89" t="s">
        <v>462</v>
      </c>
      <c r="K33" s="92" t="n">
        <v>1500000</v>
      </c>
      <c r="L33" s="578" t="s">
        <v>763</v>
      </c>
      <c r="M33" s="475"/>
      <c r="N33" s="475" t="s">
        <v>608</v>
      </c>
      <c r="O33" s="469"/>
      <c r="P33" s="469"/>
      <c r="Q33" s="469"/>
      <c r="R33" s="469"/>
      <c r="S33" s="469"/>
      <c r="T33" s="469" t="s">
        <v>385</v>
      </c>
      <c r="U33" s="463"/>
      <c r="V33" s="579" t="s">
        <v>973</v>
      </c>
      <c r="W33" s="579" t="s">
        <v>974</v>
      </c>
      <c r="X33" s="564" t="s">
        <v>975</v>
      </c>
      <c r="Y33" s="580" t="s">
        <v>976</v>
      </c>
      <c r="Z33" s="467" t="s">
        <v>977</v>
      </c>
      <c r="AA33" s="570"/>
      <c r="AB33" s="468" t="s">
        <v>978</v>
      </c>
      <c r="AC33" s="531" t="s">
        <v>978</v>
      </c>
      <c r="AD33" s="468"/>
      <c r="AE33" s="468"/>
      <c r="AF33" s="468"/>
      <c r="AG33" s="469"/>
      <c r="AH33" s="463"/>
      <c r="AI33" s="469"/>
      <c r="AJ33" s="469"/>
      <c r="AK33" s="564" t="s">
        <v>762</v>
      </c>
    </row>
    <row r="34" s="6" customFormat="true" ht="225" hidden="false" customHeight="false" outlineLevel="0" collapsed="false">
      <c r="A34" s="575"/>
      <c r="B34" s="454" t="s">
        <v>764</v>
      </c>
      <c r="C34" s="576"/>
      <c r="D34" s="290" t="s">
        <v>764</v>
      </c>
      <c r="E34" s="89" t="s">
        <v>765</v>
      </c>
      <c r="F34" s="89" t="s">
        <v>234</v>
      </c>
      <c r="G34" s="89" t="s">
        <v>234</v>
      </c>
      <c r="H34" s="457" t="n">
        <v>42705</v>
      </c>
      <c r="I34" s="457" t="n">
        <v>43982</v>
      </c>
      <c r="J34" s="89" t="s">
        <v>766</v>
      </c>
      <c r="K34" s="92" t="n">
        <v>300000</v>
      </c>
      <c r="L34" s="578" t="s">
        <v>979</v>
      </c>
      <c r="M34" s="475"/>
      <c r="N34" s="475" t="s">
        <v>676</v>
      </c>
      <c r="O34" s="469"/>
      <c r="P34" s="469"/>
      <c r="Q34" s="469"/>
      <c r="R34" s="469"/>
      <c r="S34" s="469" t="s">
        <v>385</v>
      </c>
      <c r="T34" s="469"/>
      <c r="U34" s="463"/>
      <c r="V34" s="468" t="s">
        <v>980</v>
      </c>
      <c r="W34" s="468" t="s">
        <v>981</v>
      </c>
      <c r="X34" s="564" t="s">
        <v>982</v>
      </c>
      <c r="Y34" s="468" t="s">
        <v>983</v>
      </c>
      <c r="Z34" s="467" t="s">
        <v>984</v>
      </c>
      <c r="AA34" s="468"/>
      <c r="AB34" s="468"/>
      <c r="AC34" s="469"/>
      <c r="AD34" s="468"/>
      <c r="AE34" s="581"/>
      <c r="AF34" s="468" t="s">
        <v>175</v>
      </c>
      <c r="AG34" s="469"/>
      <c r="AH34" s="468" t="s">
        <v>985</v>
      </c>
      <c r="AI34" s="469"/>
      <c r="AJ34" s="469"/>
      <c r="AK34" s="582"/>
    </row>
    <row r="35" s="6" customFormat="true" ht="135" hidden="false" customHeight="true" outlineLevel="0" collapsed="false">
      <c r="A35" s="294" t="s">
        <v>237</v>
      </c>
      <c r="B35" s="473" t="s">
        <v>770</v>
      </c>
      <c r="C35" s="294" t="s">
        <v>237</v>
      </c>
      <c r="D35" s="290" t="s">
        <v>770</v>
      </c>
      <c r="E35" s="569" t="s">
        <v>238</v>
      </c>
      <c r="F35" s="89" t="s">
        <v>239</v>
      </c>
      <c r="G35" s="474" t="s">
        <v>771</v>
      </c>
      <c r="H35" s="457" t="n">
        <v>41974</v>
      </c>
      <c r="I35" s="457" t="n">
        <v>43982</v>
      </c>
      <c r="J35" s="89" t="s">
        <v>390</v>
      </c>
      <c r="K35" s="92" t="n">
        <v>50000</v>
      </c>
      <c r="L35" s="459" t="s">
        <v>776</v>
      </c>
      <c r="M35" s="475"/>
      <c r="N35" s="475" t="s">
        <v>676</v>
      </c>
      <c r="O35" s="469"/>
      <c r="P35" s="461"/>
      <c r="Q35" s="461"/>
      <c r="R35" s="461"/>
      <c r="S35" s="461" t="s">
        <v>385</v>
      </c>
      <c r="T35" s="461"/>
      <c r="U35" s="463"/>
      <c r="V35" s="521" t="s">
        <v>986</v>
      </c>
      <c r="W35" s="583" t="s">
        <v>987</v>
      </c>
      <c r="X35" s="468"/>
      <c r="Y35" s="468" t="s">
        <v>872</v>
      </c>
      <c r="Z35" s="467" t="s">
        <v>988</v>
      </c>
      <c r="AA35" s="570"/>
      <c r="AB35" s="468"/>
      <c r="AC35" s="469"/>
      <c r="AD35" s="468"/>
      <c r="AE35" s="468"/>
      <c r="AF35" s="468"/>
      <c r="AG35" s="469"/>
      <c r="AH35" s="463"/>
      <c r="AI35" s="469"/>
      <c r="AJ35" s="469"/>
      <c r="AK35" s="570" t="s">
        <v>517</v>
      </c>
    </row>
    <row r="36" s="6" customFormat="true" ht="90" hidden="false" customHeight="false" outlineLevel="0" collapsed="false">
      <c r="A36" s="294"/>
      <c r="B36" s="473" t="s">
        <v>777</v>
      </c>
      <c r="C36" s="294"/>
      <c r="D36" s="290" t="s">
        <v>777</v>
      </c>
      <c r="E36" s="569" t="s">
        <v>244</v>
      </c>
      <c r="F36" s="89" t="s">
        <v>784</v>
      </c>
      <c r="G36" s="474" t="s">
        <v>778</v>
      </c>
      <c r="H36" s="457" t="n">
        <v>41974</v>
      </c>
      <c r="I36" s="457" t="n">
        <v>43982</v>
      </c>
      <c r="J36" s="89" t="s">
        <v>151</v>
      </c>
      <c r="K36" s="92" t="n">
        <v>50000</v>
      </c>
      <c r="L36" s="459" t="s">
        <v>785</v>
      </c>
      <c r="M36" s="475"/>
      <c r="N36" s="475" t="s">
        <v>676</v>
      </c>
      <c r="O36" s="469"/>
      <c r="P36" s="461"/>
      <c r="Q36" s="461"/>
      <c r="R36" s="461" t="s">
        <v>385</v>
      </c>
      <c r="S36" s="461"/>
      <c r="T36" s="461"/>
      <c r="U36" s="463"/>
      <c r="V36" s="468" t="s">
        <v>989</v>
      </c>
      <c r="W36" s="468" t="s">
        <v>990</v>
      </c>
      <c r="X36" s="468" t="s">
        <v>991</v>
      </c>
      <c r="Y36" s="468"/>
      <c r="Z36" s="467"/>
      <c r="AA36" s="468"/>
      <c r="AB36" s="463"/>
      <c r="AC36" s="469"/>
      <c r="AD36" s="468"/>
      <c r="AE36" s="468"/>
      <c r="AF36" s="468" t="s">
        <v>992</v>
      </c>
      <c r="AG36" s="469"/>
      <c r="AH36" s="463"/>
      <c r="AI36" s="469"/>
      <c r="AJ36" s="469"/>
      <c r="AK36" s="468" t="s">
        <v>786</v>
      </c>
    </row>
    <row r="37" s="6" customFormat="true" ht="120" hidden="false" customHeight="true" outlineLevel="0" collapsed="false">
      <c r="A37" s="294"/>
      <c r="B37" s="490" t="s">
        <v>787</v>
      </c>
      <c r="C37" s="294"/>
      <c r="D37" s="491" t="s">
        <v>787</v>
      </c>
      <c r="E37" s="492" t="s">
        <v>252</v>
      </c>
      <c r="F37" s="493" t="s">
        <v>253</v>
      </c>
      <c r="G37" s="494" t="s">
        <v>788</v>
      </c>
      <c r="H37" s="495" t="n">
        <v>41974</v>
      </c>
      <c r="I37" s="495" t="n">
        <v>43982</v>
      </c>
      <c r="J37" s="493" t="s">
        <v>100</v>
      </c>
      <c r="K37" s="496" t="n">
        <v>50000</v>
      </c>
      <c r="L37" s="497" t="s">
        <v>792</v>
      </c>
      <c r="M37" s="498"/>
      <c r="N37" s="498" t="s">
        <v>676</v>
      </c>
      <c r="O37" s="499"/>
      <c r="P37" s="500"/>
      <c r="Q37" s="500"/>
      <c r="R37" s="500"/>
      <c r="S37" s="500" t="s">
        <v>385</v>
      </c>
      <c r="T37" s="500"/>
      <c r="U37" s="501"/>
      <c r="V37" s="502"/>
      <c r="W37" s="502"/>
      <c r="X37" s="502"/>
      <c r="Y37" s="502"/>
      <c r="Z37" s="503" t="s">
        <v>993</v>
      </c>
      <c r="AA37" s="502"/>
      <c r="AB37" s="502"/>
      <c r="AC37" s="499"/>
      <c r="AD37" s="495" t="n">
        <v>41974</v>
      </c>
      <c r="AE37" s="495" t="n">
        <v>43982</v>
      </c>
      <c r="AF37" s="502" t="s">
        <v>192</v>
      </c>
      <c r="AG37" s="499"/>
      <c r="AH37" s="501"/>
      <c r="AI37" s="499"/>
      <c r="AJ37" s="499"/>
      <c r="AK37" s="502" t="s">
        <v>793</v>
      </c>
    </row>
    <row r="38" s="514" customFormat="true" ht="135" hidden="false" customHeight="true" outlineLevel="0" collapsed="false">
      <c r="A38" s="584" t="s">
        <v>260</v>
      </c>
      <c r="B38" s="550" t="s">
        <v>794</v>
      </c>
      <c r="C38" s="584" t="s">
        <v>260</v>
      </c>
      <c r="D38" s="290" t="s">
        <v>794</v>
      </c>
      <c r="E38" s="89" t="s">
        <v>527</v>
      </c>
      <c r="F38" s="585" t="s">
        <v>800</v>
      </c>
      <c r="G38" s="474"/>
      <c r="H38" s="457" t="n">
        <v>42005</v>
      </c>
      <c r="I38" s="457" t="n">
        <v>43982</v>
      </c>
      <c r="J38" s="89" t="s">
        <v>445</v>
      </c>
      <c r="K38" s="92" t="n">
        <v>0</v>
      </c>
      <c r="L38" s="459" t="s">
        <v>801</v>
      </c>
      <c r="M38" s="475"/>
      <c r="N38" s="475"/>
      <c r="O38" s="469"/>
      <c r="P38" s="469"/>
      <c r="Q38" s="469"/>
      <c r="R38" s="469"/>
      <c r="S38" s="469" t="s">
        <v>385</v>
      </c>
      <c r="T38" s="469"/>
      <c r="U38" s="463"/>
      <c r="V38" s="564" t="s">
        <v>994</v>
      </c>
      <c r="W38" s="564" t="s">
        <v>995</v>
      </c>
      <c r="X38" s="564" t="s">
        <v>996</v>
      </c>
      <c r="Y38" s="564" t="s">
        <v>940</v>
      </c>
      <c r="Z38" s="565" t="s">
        <v>997</v>
      </c>
      <c r="AA38" s="459" t="s">
        <v>998</v>
      </c>
      <c r="AB38" s="463"/>
      <c r="AC38" s="475" t="s">
        <v>999</v>
      </c>
      <c r="AD38" s="468"/>
      <c r="AE38" s="581"/>
      <c r="AF38" s="468"/>
      <c r="AG38" s="469"/>
      <c r="AH38" s="564" t="s">
        <v>1000</v>
      </c>
      <c r="AI38" s="469"/>
      <c r="AJ38" s="469"/>
      <c r="AK38" s="468" t="s">
        <v>802</v>
      </c>
    </row>
    <row r="39" s="514" customFormat="true" ht="135" hidden="false" customHeight="true" outlineLevel="0" collapsed="false">
      <c r="A39" s="584"/>
      <c r="B39" s="550" t="s">
        <v>1001</v>
      </c>
      <c r="C39" s="584"/>
      <c r="D39" s="290" t="s">
        <v>1001</v>
      </c>
      <c r="E39" s="577" t="s">
        <v>276</v>
      </c>
      <c r="F39" s="89" t="s">
        <v>804</v>
      </c>
      <c r="G39" s="474"/>
      <c r="H39" s="457" t="n">
        <v>43466</v>
      </c>
      <c r="I39" s="457" t="n">
        <v>43982</v>
      </c>
      <c r="J39" s="89" t="s">
        <v>1002</v>
      </c>
      <c r="K39" s="92" t="n">
        <v>200000</v>
      </c>
      <c r="L39" s="578" t="s">
        <v>1003</v>
      </c>
      <c r="M39" s="475"/>
      <c r="N39" s="475"/>
      <c r="O39" s="469"/>
      <c r="P39" s="469"/>
      <c r="Q39" s="469"/>
      <c r="R39" s="469" t="s">
        <v>385</v>
      </c>
      <c r="S39" s="469"/>
      <c r="T39" s="469"/>
      <c r="U39" s="463"/>
      <c r="V39" s="570" t="s">
        <v>1004</v>
      </c>
      <c r="W39" s="570"/>
      <c r="X39" s="468" t="s">
        <v>1005</v>
      </c>
      <c r="Y39" s="468"/>
      <c r="Z39" s="467" t="s">
        <v>1006</v>
      </c>
      <c r="AA39" s="468"/>
      <c r="AB39" s="463"/>
      <c r="AC39" s="475" t="s">
        <v>1007</v>
      </c>
      <c r="AD39" s="457" t="n">
        <v>43466</v>
      </c>
      <c r="AE39" s="457" t="n">
        <v>43982</v>
      </c>
      <c r="AF39" s="468" t="s">
        <v>844</v>
      </c>
      <c r="AG39" s="469"/>
      <c r="AH39" s="529" t="s">
        <v>1003</v>
      </c>
      <c r="AI39" s="469"/>
      <c r="AJ39" s="469"/>
      <c r="AK39" s="571"/>
    </row>
    <row r="40" s="514" customFormat="true" ht="114.75" hidden="false" customHeight="true" outlineLevel="0" collapsed="false">
      <c r="A40" s="586" t="s">
        <v>1008</v>
      </c>
      <c r="B40" s="550" t="s">
        <v>808</v>
      </c>
      <c r="C40" s="587" t="s">
        <v>1008</v>
      </c>
      <c r="D40" s="290" t="s">
        <v>808</v>
      </c>
      <c r="E40" s="89" t="s">
        <v>298</v>
      </c>
      <c r="F40" s="89" t="s">
        <v>542</v>
      </c>
      <c r="G40" s="474"/>
      <c r="H40" s="457" t="n">
        <v>42005</v>
      </c>
      <c r="I40" s="457" t="n">
        <v>43982</v>
      </c>
      <c r="J40" s="89" t="s">
        <v>445</v>
      </c>
      <c r="K40" s="92" t="n">
        <v>1000000</v>
      </c>
      <c r="L40" s="459" t="s">
        <v>813</v>
      </c>
      <c r="M40" s="475"/>
      <c r="N40" s="475" t="s">
        <v>676</v>
      </c>
      <c r="O40" s="469"/>
      <c r="P40" s="469"/>
      <c r="Q40" s="469"/>
      <c r="R40" s="469"/>
      <c r="S40" s="469" t="s">
        <v>385</v>
      </c>
      <c r="T40" s="469"/>
      <c r="U40" s="463"/>
      <c r="V40" s="564" t="s">
        <v>1009</v>
      </c>
      <c r="W40" s="564" t="s">
        <v>1010</v>
      </c>
      <c r="X40" s="564" t="s">
        <v>1011</v>
      </c>
      <c r="Y40" s="564" t="s">
        <v>940</v>
      </c>
      <c r="Z40" s="565" t="s">
        <v>1012</v>
      </c>
      <c r="AA40" s="468"/>
      <c r="AB40" s="459"/>
      <c r="AC40" s="475" t="s">
        <v>1013</v>
      </c>
      <c r="AD40" s="468"/>
      <c r="AE40" s="470"/>
      <c r="AF40" s="468"/>
      <c r="AG40" s="469"/>
      <c r="AH40" s="463"/>
      <c r="AI40" s="469"/>
      <c r="AJ40" s="469"/>
      <c r="AK40" s="468" t="s">
        <v>814</v>
      </c>
    </row>
    <row r="41" s="6" customFormat="true" ht="119.25" hidden="false" customHeight="true" outlineLevel="0" collapsed="false">
      <c r="A41" s="586"/>
      <c r="B41" s="454" t="s">
        <v>815</v>
      </c>
      <c r="C41" s="587"/>
      <c r="D41" s="279" t="s">
        <v>815</v>
      </c>
      <c r="E41" s="516" t="s">
        <v>305</v>
      </c>
      <c r="F41" s="556" t="s">
        <v>306</v>
      </c>
      <c r="H41" s="557" t="n">
        <v>42491</v>
      </c>
      <c r="I41" s="588" t="n">
        <v>43435</v>
      </c>
      <c r="J41" s="556" t="s">
        <v>307</v>
      </c>
      <c r="K41" s="589" t="n">
        <v>10000</v>
      </c>
      <c r="L41" s="559" t="s">
        <v>1014</v>
      </c>
      <c r="M41" s="460" t="s">
        <v>676</v>
      </c>
      <c r="N41" s="460" t="s">
        <v>676</v>
      </c>
      <c r="O41" s="461"/>
      <c r="P41" s="461"/>
      <c r="Q41" s="461" t="s">
        <v>385</v>
      </c>
      <c r="R41" s="461"/>
      <c r="S41" s="461"/>
      <c r="T41" s="461"/>
      <c r="U41" s="520"/>
      <c r="V41" s="526" t="s">
        <v>1015</v>
      </c>
      <c r="W41" s="590" t="s">
        <v>1016</v>
      </c>
      <c r="X41" s="526" t="s">
        <v>1017</v>
      </c>
      <c r="Y41" s="561" t="s">
        <v>983</v>
      </c>
      <c r="Z41" s="525" t="s">
        <v>1018</v>
      </c>
      <c r="AA41" s="526" t="s">
        <v>1019</v>
      </c>
      <c r="AB41" s="526"/>
      <c r="AC41" s="456" t="s">
        <v>1020</v>
      </c>
      <c r="AD41" s="557" t="n">
        <v>42491</v>
      </c>
      <c r="AE41" s="588" t="n">
        <v>43835</v>
      </c>
      <c r="AF41" s="526"/>
      <c r="AG41" s="461"/>
      <c r="AH41" s="559" t="s">
        <v>1021</v>
      </c>
      <c r="AI41" s="461"/>
      <c r="AJ41" s="461"/>
      <c r="AK41" s="526" t="s">
        <v>1022</v>
      </c>
    </row>
    <row r="42" s="417" customFormat="true" ht="105" hidden="false" customHeight="false" outlineLevel="0" collapsed="false">
      <c r="A42" s="586"/>
      <c r="B42" s="476" t="s">
        <v>820</v>
      </c>
      <c r="C42" s="587"/>
      <c r="D42" s="290" t="s">
        <v>820</v>
      </c>
      <c r="E42" s="477" t="s">
        <v>821</v>
      </c>
      <c r="F42" s="478" t="s">
        <v>824</v>
      </c>
      <c r="G42" s="479"/>
      <c r="H42" s="480" t="n">
        <v>42005</v>
      </c>
      <c r="I42" s="591" t="n">
        <v>43982</v>
      </c>
      <c r="J42" s="478" t="s">
        <v>627</v>
      </c>
      <c r="K42" s="481" t="n">
        <v>60000</v>
      </c>
      <c r="L42" s="482" t="s">
        <v>1023</v>
      </c>
      <c r="M42" s="483"/>
      <c r="N42" s="475" t="s">
        <v>676</v>
      </c>
      <c r="O42" s="484"/>
      <c r="P42" s="485"/>
      <c r="Q42" s="485"/>
      <c r="R42" s="485" t="s">
        <v>385</v>
      </c>
      <c r="S42" s="485"/>
      <c r="T42" s="485"/>
      <c r="U42" s="486"/>
      <c r="V42" s="467" t="s">
        <v>1024</v>
      </c>
      <c r="W42" s="467" t="s">
        <v>1025</v>
      </c>
      <c r="X42" s="467"/>
      <c r="Y42" s="467" t="s">
        <v>1026</v>
      </c>
      <c r="Z42" s="467"/>
      <c r="AA42" s="482"/>
      <c r="AB42" s="486"/>
      <c r="AC42" s="483" t="s">
        <v>1027</v>
      </c>
      <c r="AD42" s="467"/>
      <c r="AE42" s="486"/>
      <c r="AF42" s="486"/>
      <c r="AG42" s="487" t="s">
        <v>1028</v>
      </c>
      <c r="AH42" s="482" t="s">
        <v>1029</v>
      </c>
      <c r="AI42" s="484"/>
      <c r="AJ42" s="484"/>
      <c r="AK42" s="467" t="s">
        <v>825</v>
      </c>
    </row>
    <row r="43" s="6" customFormat="true" ht="150" hidden="false" customHeight="false" outlineLevel="0" collapsed="false">
      <c r="A43" s="586"/>
      <c r="B43" s="473" t="s">
        <v>826</v>
      </c>
      <c r="C43" s="587"/>
      <c r="D43" s="290" t="s">
        <v>826</v>
      </c>
      <c r="E43" s="455" t="s">
        <v>827</v>
      </c>
      <c r="F43" s="89" t="s">
        <v>562</v>
      </c>
      <c r="G43" s="474"/>
      <c r="H43" s="457" t="n">
        <v>42917</v>
      </c>
      <c r="I43" s="457" t="n">
        <v>43982</v>
      </c>
      <c r="J43" s="89" t="s">
        <v>556</v>
      </c>
      <c r="K43" s="92" t="n">
        <v>0</v>
      </c>
      <c r="L43" s="459" t="s">
        <v>557</v>
      </c>
      <c r="M43" s="475"/>
      <c r="N43" s="475" t="s">
        <v>676</v>
      </c>
      <c r="O43" s="469"/>
      <c r="P43" s="461"/>
      <c r="Q43" s="461"/>
      <c r="R43" s="461"/>
      <c r="S43" s="461"/>
      <c r="T43" s="461" t="s">
        <v>600</v>
      </c>
      <c r="U43" s="463"/>
      <c r="V43" s="566"/>
      <c r="W43" s="468"/>
      <c r="X43" s="468"/>
      <c r="Y43" s="468"/>
      <c r="Z43" s="592"/>
      <c r="AA43" s="459"/>
      <c r="AB43" s="459"/>
      <c r="AC43" s="469"/>
      <c r="AD43" s="470"/>
      <c r="AE43" s="470"/>
      <c r="AF43" s="468"/>
      <c r="AG43" s="469"/>
      <c r="AH43" s="593"/>
      <c r="AI43" s="469"/>
      <c r="AJ43" s="469"/>
      <c r="AK43" s="571"/>
    </row>
    <row r="44" s="6" customFormat="true" ht="60" hidden="false" customHeight="false" outlineLevel="0" collapsed="false">
      <c r="A44" s="586"/>
      <c r="B44" s="473" t="s">
        <v>831</v>
      </c>
      <c r="C44" s="587"/>
      <c r="D44" s="290" t="s">
        <v>831</v>
      </c>
      <c r="E44" s="89" t="s">
        <v>1030</v>
      </c>
      <c r="F44" s="89" t="s">
        <v>570</v>
      </c>
      <c r="G44" s="474"/>
      <c r="H44" s="457" t="n">
        <v>42491</v>
      </c>
      <c r="I44" s="457" t="n">
        <v>43982</v>
      </c>
      <c r="J44" s="234" t="s">
        <v>494</v>
      </c>
      <c r="K44" s="594" t="n">
        <v>100000</v>
      </c>
      <c r="L44" s="92" t="s">
        <v>837</v>
      </c>
      <c r="M44" s="475"/>
      <c r="N44" s="475" t="s">
        <v>676</v>
      </c>
      <c r="O44" s="469"/>
      <c r="P44" s="461"/>
      <c r="Q44" s="461"/>
      <c r="R44" s="461" t="s">
        <v>385</v>
      </c>
      <c r="S44" s="461"/>
      <c r="T44" s="461"/>
      <c r="U44" s="463"/>
      <c r="V44" s="468" t="s">
        <v>1031</v>
      </c>
      <c r="W44" s="468" t="s">
        <v>1032</v>
      </c>
      <c r="X44" s="468" t="s">
        <v>1033</v>
      </c>
      <c r="Y44" s="459" t="s">
        <v>568</v>
      </c>
      <c r="Z44" s="467" t="s">
        <v>1034</v>
      </c>
      <c r="AA44" s="463"/>
      <c r="AB44" s="468"/>
      <c r="AC44" s="475" t="s">
        <v>1035</v>
      </c>
      <c r="AD44" s="468"/>
      <c r="AE44" s="533"/>
      <c r="AF44" s="468"/>
      <c r="AG44" s="469"/>
      <c r="AH44" s="92"/>
      <c r="AI44" s="469"/>
      <c r="AJ44" s="469"/>
      <c r="AK44" s="468" t="s">
        <v>838</v>
      </c>
    </row>
    <row r="45" s="417" customFormat="true" ht="140.25" hidden="false" customHeight="true" outlineLevel="0" collapsed="false">
      <c r="A45" s="586"/>
      <c r="B45" s="476" t="s">
        <v>1036</v>
      </c>
      <c r="C45" s="587"/>
      <c r="D45" s="290" t="s">
        <v>1036</v>
      </c>
      <c r="E45" s="479" t="s">
        <v>1037</v>
      </c>
      <c r="F45" s="476" t="s">
        <v>852</v>
      </c>
      <c r="G45" s="479" t="s">
        <v>853</v>
      </c>
      <c r="H45" s="595" t="n">
        <v>43221</v>
      </c>
      <c r="I45" s="480" t="n">
        <v>43982</v>
      </c>
      <c r="J45" s="476" t="s">
        <v>855</v>
      </c>
      <c r="K45" s="476" t="n">
        <v>0</v>
      </c>
      <c r="L45" s="483" t="s">
        <v>856</v>
      </c>
      <c r="M45" s="483"/>
      <c r="N45" s="483" t="s">
        <v>676</v>
      </c>
      <c r="O45" s="484"/>
      <c r="P45" s="485"/>
      <c r="Q45" s="485"/>
      <c r="R45" s="485"/>
      <c r="S45" s="485" t="s">
        <v>385</v>
      </c>
      <c r="T45" s="485"/>
      <c r="U45" s="486"/>
      <c r="V45" s="467" t="s">
        <v>1038</v>
      </c>
      <c r="W45" s="467" t="s">
        <v>1039</v>
      </c>
      <c r="X45" s="467" t="s">
        <v>1040</v>
      </c>
      <c r="Y45" s="482" t="s">
        <v>1041</v>
      </c>
      <c r="Z45" s="467" t="s">
        <v>1042</v>
      </c>
      <c r="AA45" s="467"/>
      <c r="AB45" s="467"/>
      <c r="AC45" s="484"/>
      <c r="AD45" s="467"/>
      <c r="AE45" s="596"/>
      <c r="AF45" s="467"/>
      <c r="AG45" s="484"/>
      <c r="AH45" s="481"/>
      <c r="AI45" s="484"/>
      <c r="AJ45" s="484"/>
      <c r="AK45" s="467"/>
    </row>
    <row r="46" s="421" customFormat="true" ht="15" hidden="false" customHeight="false" outlineLevel="0" collapsed="false">
      <c r="K46" s="422"/>
      <c r="L46" s="422"/>
      <c r="M46" s="422"/>
      <c r="N46" s="422"/>
      <c r="O46" s="422"/>
      <c r="P46" s="422"/>
    </row>
    <row r="47" s="421" customFormat="true" ht="15" hidden="false" customHeight="false" outlineLevel="0" collapsed="false">
      <c r="K47" s="422"/>
      <c r="L47" s="422"/>
      <c r="M47" s="422"/>
      <c r="N47" s="422"/>
      <c r="O47" s="422"/>
      <c r="P47" s="422"/>
    </row>
    <row r="48" s="421" customFormat="true" ht="15" hidden="false" customHeight="false" outlineLevel="0" collapsed="false">
      <c r="K48" s="422"/>
      <c r="L48" s="422"/>
      <c r="M48" s="422"/>
      <c r="N48" s="422"/>
      <c r="O48" s="422"/>
      <c r="P48" s="422"/>
    </row>
    <row r="49" s="421" customFormat="true" ht="15.75" hidden="false" customHeight="false" outlineLevel="0" collapsed="false">
      <c r="K49" s="422"/>
      <c r="L49" s="422"/>
      <c r="M49" s="422"/>
      <c r="N49" s="422"/>
      <c r="O49" s="422"/>
      <c r="P49" s="422"/>
    </row>
    <row r="50" s="241" customFormat="true" ht="26.25" hidden="false" customHeight="true" outlineLevel="0" collapsed="false">
      <c r="A50" s="318" t="s">
        <v>839</v>
      </c>
      <c r="B50" s="319"/>
      <c r="C50" s="318" t="s">
        <v>839</v>
      </c>
      <c r="D50" s="319"/>
      <c r="E50" s="320"/>
      <c r="F50" s="321"/>
      <c r="G50" s="321"/>
      <c r="H50" s="319"/>
      <c r="I50" s="319"/>
      <c r="J50" s="319"/>
      <c r="K50" s="320"/>
      <c r="L50" s="322"/>
      <c r="M50" s="323"/>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8"/>
      <c r="AK50" s="597"/>
    </row>
    <row r="51" s="241" customFormat="true" ht="43.5" hidden="false" customHeight="true" outlineLevel="0" collapsed="false">
      <c r="A51" s="329" t="s">
        <v>840</v>
      </c>
      <c r="B51" s="330"/>
      <c r="C51" s="329" t="s">
        <v>840</v>
      </c>
      <c r="D51" s="331" t="n">
        <v>2</v>
      </c>
      <c r="E51" s="599"/>
      <c r="F51" s="600"/>
      <c r="G51" s="600"/>
      <c r="H51" s="597"/>
      <c r="I51" s="597"/>
      <c r="J51" s="597"/>
      <c r="K51" s="599"/>
      <c r="L51" s="599"/>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8"/>
      <c r="AK51" s="597"/>
    </row>
    <row r="52" s="421" customFormat="true" ht="15" hidden="false" customHeight="false" outlineLevel="0" collapsed="false">
      <c r="K52" s="422"/>
      <c r="L52" s="422"/>
      <c r="M52" s="422"/>
      <c r="N52" s="422"/>
      <c r="O52" s="422"/>
      <c r="P52" s="422"/>
    </row>
    <row r="53" s="421" customFormat="true" ht="15" hidden="false" customHeight="false" outlineLevel="0" collapsed="false">
      <c r="K53" s="422"/>
      <c r="L53" s="422"/>
      <c r="M53" s="422"/>
      <c r="N53" s="422"/>
      <c r="O53" s="422"/>
      <c r="P53" s="422"/>
    </row>
    <row r="54" customFormat="false" ht="15.75" hidden="false" customHeight="true" outlineLevel="0" collapsed="false">
      <c r="A54" s="601" t="s">
        <v>841</v>
      </c>
      <c r="B54" s="333" t="s">
        <v>579</v>
      </c>
      <c r="C54" s="333" t="s">
        <v>841</v>
      </c>
      <c r="D54" s="333" t="s">
        <v>579</v>
      </c>
      <c r="E54" s="333" t="s">
        <v>580</v>
      </c>
      <c r="F54" s="333" t="s">
        <v>581</v>
      </c>
      <c r="G54" s="334" t="s">
        <v>582</v>
      </c>
      <c r="H54" s="335" t="s">
        <v>583</v>
      </c>
      <c r="I54" s="335"/>
      <c r="J54" s="333" t="s">
        <v>584</v>
      </c>
      <c r="K54" s="333" t="s">
        <v>585</v>
      </c>
      <c r="L54" s="333" t="s">
        <v>586</v>
      </c>
      <c r="M54" s="336" t="s">
        <v>587</v>
      </c>
      <c r="N54" s="336"/>
      <c r="O54" s="333" t="s">
        <v>588</v>
      </c>
      <c r="P54" s="422"/>
      <c r="Q54" s="421"/>
      <c r="R54" s="421"/>
      <c r="S54" s="421"/>
      <c r="T54" s="421"/>
      <c r="U54" s="421"/>
      <c r="V54" s="421"/>
      <c r="W54" s="421"/>
      <c r="X54" s="421"/>
      <c r="Y54" s="421"/>
      <c r="Z54" s="421"/>
      <c r="AA54" s="421"/>
      <c r="AB54" s="421"/>
      <c r="AC54" s="421"/>
      <c r="AD54" s="421"/>
      <c r="AE54" s="421"/>
      <c r="AF54" s="421"/>
      <c r="AG54" s="421"/>
      <c r="AH54" s="421"/>
      <c r="AI54" s="421"/>
      <c r="AJ54" s="421"/>
      <c r="AK54" s="421"/>
    </row>
    <row r="55" customFormat="false" ht="15.75" hidden="false" customHeight="false" outlineLevel="0" collapsed="false">
      <c r="A55" s="601"/>
      <c r="B55" s="333"/>
      <c r="C55" s="333"/>
      <c r="D55" s="333"/>
      <c r="E55" s="333"/>
      <c r="F55" s="333"/>
      <c r="G55" s="334"/>
      <c r="H55" s="338" t="s">
        <v>593</v>
      </c>
      <c r="I55" s="338" t="s">
        <v>594</v>
      </c>
      <c r="J55" s="333"/>
      <c r="K55" s="333"/>
      <c r="L55" s="333"/>
      <c r="M55" s="339" t="s">
        <v>595</v>
      </c>
      <c r="N55" s="339" t="s">
        <v>596</v>
      </c>
      <c r="O55" s="333"/>
      <c r="P55" s="422"/>
      <c r="Q55" s="421"/>
      <c r="R55" s="421"/>
      <c r="S55" s="421"/>
      <c r="T55" s="421"/>
      <c r="U55" s="421"/>
      <c r="V55" s="421"/>
      <c r="W55" s="421"/>
      <c r="X55" s="421"/>
      <c r="Y55" s="421"/>
      <c r="Z55" s="421"/>
      <c r="AA55" s="421"/>
      <c r="AB55" s="421"/>
      <c r="AC55" s="421"/>
      <c r="AD55" s="421"/>
      <c r="AE55" s="421"/>
      <c r="AF55" s="421"/>
      <c r="AG55" s="421"/>
      <c r="AH55" s="421"/>
      <c r="AI55" s="421"/>
      <c r="AJ55" s="421"/>
      <c r="AK55" s="421"/>
    </row>
    <row r="56" s="6" customFormat="true" ht="75" hidden="false" customHeight="true" outlineLevel="0" collapsed="false">
      <c r="A56" s="602" t="n">
        <v>2</v>
      </c>
      <c r="B56" s="473" t="s">
        <v>1043</v>
      </c>
      <c r="C56" s="603" t="s">
        <v>81</v>
      </c>
      <c r="D56" s="604" t="s">
        <v>1043</v>
      </c>
      <c r="E56" s="455" t="s">
        <v>1044</v>
      </c>
      <c r="F56" s="89" t="s">
        <v>1045</v>
      </c>
      <c r="G56" s="474" t="s">
        <v>1046</v>
      </c>
      <c r="H56" s="457" t="n">
        <v>42064</v>
      </c>
      <c r="I56" s="457" t="n">
        <v>43982</v>
      </c>
      <c r="J56" s="89" t="s">
        <v>636</v>
      </c>
      <c r="K56" s="92" t="n">
        <v>0</v>
      </c>
      <c r="L56" s="459" t="s">
        <v>644</v>
      </c>
      <c r="M56" s="475" t="s">
        <v>645</v>
      </c>
      <c r="N56" s="475" t="s">
        <v>646</v>
      </c>
      <c r="O56" s="605" t="s">
        <v>1047</v>
      </c>
      <c r="P56" s="606"/>
      <c r="Q56" s="606"/>
      <c r="R56" s="606"/>
      <c r="S56" s="606"/>
      <c r="T56" s="606"/>
      <c r="U56" s="607"/>
      <c r="V56" s="608"/>
      <c r="W56" s="608"/>
      <c r="X56" s="608"/>
      <c r="Y56" s="608"/>
      <c r="Z56" s="608"/>
      <c r="AA56" s="609"/>
      <c r="AB56" s="610"/>
      <c r="AC56" s="611"/>
      <c r="AD56" s="612"/>
      <c r="AE56" s="612"/>
      <c r="AF56" s="608"/>
      <c r="AG56" s="606"/>
      <c r="AH56" s="607"/>
      <c r="AI56" s="607"/>
      <c r="AJ56" s="607"/>
      <c r="AK56" s="607"/>
      <c r="AL56" s="607"/>
      <c r="AM56" s="607"/>
      <c r="AN56" s="607"/>
      <c r="AO56" s="607"/>
      <c r="AP56" s="607"/>
      <c r="AQ56" s="607"/>
      <c r="AR56" s="607"/>
      <c r="AS56" s="607"/>
      <c r="AT56" s="607"/>
      <c r="AU56" s="607"/>
      <c r="AV56" s="607"/>
      <c r="AW56" s="607"/>
      <c r="AX56" s="607"/>
      <c r="AY56" s="607"/>
      <c r="AZ56" s="607"/>
    </row>
    <row r="57" customFormat="false" ht="75" hidden="false" customHeight="false" outlineLevel="0" collapsed="false">
      <c r="A57" s="586" t="n">
        <v>6</v>
      </c>
      <c r="B57" s="290" t="s">
        <v>1048</v>
      </c>
      <c r="C57" s="613" t="s">
        <v>237</v>
      </c>
      <c r="D57" s="344" t="s">
        <v>1048</v>
      </c>
      <c r="E57" s="455" t="s">
        <v>1049</v>
      </c>
      <c r="F57" s="89" t="s">
        <v>1050</v>
      </c>
      <c r="G57" s="89" t="s">
        <v>1051</v>
      </c>
      <c r="H57" s="341" t="s">
        <v>1052</v>
      </c>
      <c r="I57" s="457" t="n">
        <v>43982</v>
      </c>
      <c r="J57" s="292" t="s">
        <v>627</v>
      </c>
      <c r="K57" s="614" t="n">
        <v>10000</v>
      </c>
      <c r="L57" s="291" t="s">
        <v>1053</v>
      </c>
      <c r="M57" s="291"/>
      <c r="N57" s="291"/>
      <c r="O57" s="291" t="s">
        <v>1054</v>
      </c>
      <c r="P57" s="422"/>
      <c r="Q57" s="421"/>
      <c r="R57" s="421"/>
      <c r="S57" s="421"/>
      <c r="T57" s="421"/>
      <c r="U57" s="421"/>
      <c r="V57" s="421"/>
      <c r="W57" s="421"/>
      <c r="X57" s="421"/>
      <c r="Y57" s="421"/>
      <c r="Z57" s="421"/>
      <c r="AA57" s="421"/>
      <c r="AB57" s="421"/>
      <c r="AC57" s="421"/>
      <c r="AD57" s="421"/>
      <c r="AE57" s="421"/>
      <c r="AF57" s="421"/>
      <c r="AG57" s="421"/>
      <c r="AH57" s="421"/>
      <c r="AI57" s="421"/>
      <c r="AJ57" s="421"/>
      <c r="AK57" s="421"/>
    </row>
    <row r="58" customFormat="false" ht="15" hidden="false" customHeight="false" outlineLevel="0" collapsed="false">
      <c r="A58" s="615"/>
      <c r="B58" s="290"/>
      <c r="C58" s="344"/>
      <c r="D58" s="344"/>
      <c r="E58" s="280"/>
      <c r="F58" s="292"/>
      <c r="G58" s="291"/>
      <c r="H58" s="341"/>
      <c r="I58" s="341"/>
      <c r="J58" s="292"/>
      <c r="K58" s="292"/>
      <c r="L58" s="291"/>
      <c r="M58" s="291"/>
      <c r="N58" s="291"/>
      <c r="O58" s="292"/>
      <c r="P58" s="422"/>
      <c r="Q58" s="421"/>
      <c r="R58" s="421"/>
      <c r="S58" s="421"/>
      <c r="T58" s="421"/>
      <c r="U58" s="421"/>
      <c r="V58" s="421"/>
      <c r="W58" s="421"/>
      <c r="X58" s="421"/>
      <c r="Y58" s="421"/>
      <c r="Z58" s="421"/>
      <c r="AA58" s="421"/>
      <c r="AB58" s="421"/>
      <c r="AC58" s="421"/>
      <c r="AD58" s="421"/>
      <c r="AE58" s="421"/>
      <c r="AF58" s="421"/>
      <c r="AG58" s="421"/>
      <c r="AH58" s="421"/>
      <c r="AI58" s="421"/>
      <c r="AJ58" s="421"/>
      <c r="AK58" s="421"/>
    </row>
    <row r="59" customFormat="false" ht="15" hidden="false" customHeight="false" outlineLevel="0" collapsed="false">
      <c r="A59" s="615"/>
      <c r="B59" s="290"/>
      <c r="C59" s="344"/>
      <c r="D59" s="344"/>
      <c r="E59" s="280"/>
      <c r="F59" s="292"/>
      <c r="G59" s="291"/>
      <c r="H59" s="341"/>
      <c r="I59" s="341"/>
      <c r="J59" s="292"/>
      <c r="K59" s="292"/>
      <c r="L59" s="291"/>
      <c r="M59" s="291"/>
      <c r="N59" s="291"/>
      <c r="O59" s="292"/>
      <c r="P59" s="422"/>
      <c r="Q59" s="421"/>
      <c r="R59" s="421"/>
      <c r="S59" s="421"/>
      <c r="T59" s="421"/>
      <c r="U59" s="421"/>
      <c r="V59" s="421"/>
      <c r="W59" s="421"/>
      <c r="X59" s="421"/>
      <c r="Y59" s="421"/>
      <c r="Z59" s="421"/>
      <c r="AA59" s="421"/>
      <c r="AB59" s="421"/>
      <c r="AC59" s="421"/>
      <c r="AD59" s="421"/>
      <c r="AE59" s="421"/>
      <c r="AF59" s="421"/>
      <c r="AG59" s="421"/>
      <c r="AH59" s="421"/>
      <c r="AI59" s="421"/>
      <c r="AJ59" s="421"/>
      <c r="AK59" s="421"/>
    </row>
    <row r="60" customFormat="false" ht="15" hidden="false" customHeight="false" outlineLevel="0" collapsed="false">
      <c r="A60" s="615"/>
      <c r="B60" s="290"/>
      <c r="C60" s="344"/>
      <c r="D60" s="344"/>
      <c r="E60" s="280"/>
      <c r="F60" s="292"/>
      <c r="G60" s="291"/>
      <c r="H60" s="341"/>
      <c r="I60" s="341"/>
      <c r="J60" s="292"/>
      <c r="K60" s="292"/>
      <c r="L60" s="291"/>
      <c r="M60" s="291"/>
      <c r="N60" s="291"/>
      <c r="O60" s="292"/>
      <c r="P60" s="422"/>
      <c r="Q60" s="421"/>
      <c r="R60" s="421"/>
      <c r="S60" s="421"/>
      <c r="T60" s="421"/>
      <c r="U60" s="421"/>
      <c r="V60" s="421"/>
      <c r="W60" s="421"/>
      <c r="X60" s="421"/>
      <c r="Y60" s="421"/>
      <c r="Z60" s="421"/>
      <c r="AA60" s="421"/>
      <c r="AB60" s="421"/>
      <c r="AC60" s="421"/>
      <c r="AD60" s="421"/>
      <c r="AE60" s="421"/>
      <c r="AF60" s="421"/>
      <c r="AG60" s="421"/>
      <c r="AH60" s="421"/>
      <c r="AI60" s="421"/>
      <c r="AJ60" s="421"/>
      <c r="AK60" s="421"/>
    </row>
    <row r="61" customFormat="false" ht="15" hidden="false" customHeight="false" outlineLevel="0" collapsed="false">
      <c r="A61" s="615"/>
      <c r="B61" s="290"/>
      <c r="C61" s="344"/>
      <c r="D61" s="344"/>
      <c r="E61" s="280"/>
      <c r="F61" s="292"/>
      <c r="G61" s="291"/>
      <c r="H61" s="341"/>
      <c r="I61" s="341"/>
      <c r="J61" s="292"/>
      <c r="K61" s="292"/>
      <c r="L61" s="291"/>
      <c r="M61" s="291"/>
      <c r="N61" s="291"/>
      <c r="O61" s="292"/>
      <c r="P61" s="422"/>
      <c r="Q61" s="421"/>
      <c r="R61" s="421"/>
      <c r="S61" s="421"/>
      <c r="T61" s="421"/>
      <c r="U61" s="421"/>
      <c r="V61" s="421"/>
      <c r="W61" s="421"/>
      <c r="X61" s="421"/>
      <c r="Y61" s="421"/>
      <c r="Z61" s="421"/>
      <c r="AA61" s="421"/>
      <c r="AB61" s="421"/>
      <c r="AC61" s="421"/>
      <c r="AD61" s="421"/>
      <c r="AE61" s="421"/>
      <c r="AF61" s="421"/>
      <c r="AG61" s="421"/>
      <c r="AH61" s="421"/>
      <c r="AI61" s="421"/>
      <c r="AJ61" s="421"/>
      <c r="AK61" s="421"/>
    </row>
    <row r="62" customFormat="false" ht="15" hidden="false" customHeight="false" outlineLevel="0" collapsed="false">
      <c r="A62" s="615"/>
      <c r="B62" s="290"/>
      <c r="C62" s="344"/>
      <c r="D62" s="344"/>
      <c r="E62" s="280"/>
      <c r="F62" s="292"/>
      <c r="G62" s="291"/>
      <c r="H62" s="341"/>
      <c r="I62" s="341"/>
      <c r="J62" s="292"/>
      <c r="K62" s="292"/>
      <c r="L62" s="291"/>
      <c r="M62" s="291"/>
      <c r="N62" s="291"/>
      <c r="O62" s="292"/>
      <c r="P62" s="422"/>
      <c r="Q62" s="421"/>
      <c r="R62" s="421"/>
      <c r="S62" s="421"/>
      <c r="T62" s="421"/>
      <c r="U62" s="421"/>
      <c r="V62" s="421"/>
      <c r="W62" s="421"/>
      <c r="X62" s="421"/>
      <c r="Y62" s="421"/>
      <c r="Z62" s="421"/>
      <c r="AA62" s="421"/>
      <c r="AB62" s="421"/>
      <c r="AC62" s="421"/>
      <c r="AD62" s="421"/>
      <c r="AE62" s="421"/>
      <c r="AF62" s="421"/>
      <c r="AG62" s="421"/>
      <c r="AH62" s="421"/>
      <c r="AI62" s="421"/>
      <c r="AJ62" s="421"/>
      <c r="AK62" s="421"/>
    </row>
    <row r="63" customFormat="false" ht="15" hidden="false" customHeight="false" outlineLevel="0" collapsed="false">
      <c r="A63" s="615"/>
      <c r="B63" s="290"/>
      <c r="C63" s="344"/>
      <c r="D63" s="344"/>
      <c r="E63" s="280"/>
      <c r="F63" s="292"/>
      <c r="G63" s="291"/>
      <c r="H63" s="341"/>
      <c r="I63" s="341"/>
      <c r="J63" s="292"/>
      <c r="K63" s="292"/>
      <c r="L63" s="291"/>
      <c r="M63" s="291"/>
      <c r="N63" s="291"/>
      <c r="O63" s="292"/>
      <c r="P63" s="422"/>
      <c r="Q63" s="421"/>
      <c r="R63" s="421"/>
      <c r="S63" s="421"/>
      <c r="T63" s="421"/>
      <c r="U63" s="421"/>
      <c r="V63" s="421"/>
      <c r="W63" s="421"/>
      <c r="X63" s="421"/>
      <c r="Y63" s="421"/>
      <c r="Z63" s="421"/>
      <c r="AA63" s="421"/>
      <c r="AB63" s="421"/>
      <c r="AC63" s="421"/>
      <c r="AD63" s="421"/>
      <c r="AE63" s="421"/>
      <c r="AF63" s="421"/>
      <c r="AG63" s="421"/>
      <c r="AH63" s="421"/>
      <c r="AI63" s="421"/>
      <c r="AJ63" s="421"/>
      <c r="AK63" s="421"/>
    </row>
    <row r="64" customFormat="false" ht="15" hidden="false" customHeight="false" outlineLevel="0" collapsed="false">
      <c r="A64" s="616"/>
      <c r="B64" s="290"/>
      <c r="C64" s="290"/>
      <c r="D64" s="290"/>
      <c r="E64" s="291"/>
      <c r="F64" s="292"/>
      <c r="G64" s="291"/>
      <c r="H64" s="341"/>
      <c r="I64" s="341"/>
      <c r="J64" s="292"/>
      <c r="K64" s="292"/>
      <c r="L64" s="291"/>
      <c r="M64" s="291"/>
      <c r="N64" s="291"/>
      <c r="O64" s="292"/>
      <c r="P64" s="422"/>
      <c r="Q64" s="421"/>
      <c r="R64" s="421"/>
      <c r="S64" s="421"/>
      <c r="T64" s="421"/>
      <c r="U64" s="421"/>
      <c r="V64" s="421"/>
      <c r="W64" s="421"/>
      <c r="X64" s="421"/>
      <c r="Y64" s="421"/>
      <c r="Z64" s="421"/>
      <c r="AA64" s="421"/>
      <c r="AB64" s="421"/>
      <c r="AC64" s="421"/>
      <c r="AD64" s="421"/>
      <c r="AE64" s="421"/>
      <c r="AF64" s="421"/>
      <c r="AG64" s="421"/>
      <c r="AH64" s="421"/>
      <c r="AI64" s="421"/>
      <c r="AJ64" s="421"/>
      <c r="AK64" s="421"/>
    </row>
    <row r="65" customFormat="false" ht="15" hidden="false" customHeight="false" outlineLevel="0" collapsed="false">
      <c r="P65" s="422"/>
      <c r="Q65" s="421"/>
      <c r="R65" s="421"/>
      <c r="S65" s="421"/>
      <c r="T65" s="421"/>
      <c r="U65" s="421"/>
      <c r="V65" s="421"/>
      <c r="W65" s="421"/>
      <c r="X65" s="421"/>
      <c r="Y65" s="421"/>
      <c r="Z65" s="421"/>
      <c r="AA65" s="421"/>
      <c r="AB65" s="421"/>
      <c r="AC65" s="421"/>
      <c r="AD65" s="421"/>
      <c r="AE65" s="421"/>
      <c r="AF65" s="421"/>
      <c r="AG65" s="421"/>
      <c r="AH65" s="421"/>
      <c r="AI65" s="421"/>
      <c r="AJ65" s="421"/>
      <c r="AK65" s="421"/>
    </row>
    <row r="66" customFormat="false" ht="15" hidden="false" customHeight="false" outlineLevel="0" collapsed="false">
      <c r="P66" s="422"/>
      <c r="Q66" s="421"/>
      <c r="R66" s="421"/>
      <c r="S66" s="421"/>
      <c r="T66" s="421"/>
      <c r="U66" s="421"/>
      <c r="V66" s="421"/>
      <c r="W66" s="421"/>
      <c r="X66" s="421"/>
      <c r="Y66" s="421"/>
      <c r="Z66" s="421"/>
      <c r="AA66" s="421"/>
      <c r="AB66" s="421"/>
      <c r="AC66" s="421"/>
      <c r="AD66" s="421"/>
      <c r="AE66" s="421"/>
      <c r="AF66" s="421"/>
      <c r="AG66" s="421"/>
      <c r="AH66" s="421"/>
      <c r="AI66" s="421"/>
      <c r="AJ66" s="421"/>
      <c r="AK66" s="421"/>
    </row>
    <row r="67" customFormat="false" ht="15" hidden="false" customHeight="false" outlineLevel="0" collapsed="false">
      <c r="P67" s="422"/>
      <c r="Q67" s="421"/>
      <c r="R67" s="421"/>
      <c r="S67" s="421"/>
      <c r="T67" s="421"/>
      <c r="U67" s="421"/>
      <c r="V67" s="421"/>
      <c r="W67" s="421"/>
      <c r="X67" s="421"/>
      <c r="Y67" s="421"/>
      <c r="Z67" s="421"/>
      <c r="AA67" s="421"/>
      <c r="AB67" s="421"/>
      <c r="AC67" s="421"/>
      <c r="AD67" s="421"/>
      <c r="AE67" s="421"/>
      <c r="AF67" s="421"/>
      <c r="AG67" s="421"/>
      <c r="AH67" s="421"/>
      <c r="AI67" s="421"/>
      <c r="AJ67" s="421"/>
      <c r="AK67" s="421"/>
    </row>
  </sheetData>
  <mergeCells count="68">
    <mergeCell ref="F5:O5"/>
    <mergeCell ref="A9:O9"/>
    <mergeCell ref="P9:Z9"/>
    <mergeCell ref="AA9:AK9"/>
    <mergeCell ref="A10:A11"/>
    <mergeCell ref="B10:B11"/>
    <mergeCell ref="C10:C11"/>
    <mergeCell ref="D10:D11"/>
    <mergeCell ref="E10:E11"/>
    <mergeCell ref="F10:F11"/>
    <mergeCell ref="G10:G11"/>
    <mergeCell ref="H10:I10"/>
    <mergeCell ref="J10:J11"/>
    <mergeCell ref="K10:K11"/>
    <mergeCell ref="L10:L11"/>
    <mergeCell ref="M10:N10"/>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AH10:AH11"/>
    <mergeCell ref="AI10:AI11"/>
    <mergeCell ref="AJ10:AJ11"/>
    <mergeCell ref="AK10:AK11"/>
    <mergeCell ref="A12:A18"/>
    <mergeCell ref="C12:C18"/>
    <mergeCell ref="A19:A22"/>
    <mergeCell ref="C19:C22"/>
    <mergeCell ref="A23:A26"/>
    <mergeCell ref="C23:C26"/>
    <mergeCell ref="A27:A32"/>
    <mergeCell ref="C27:C32"/>
    <mergeCell ref="A33:A34"/>
    <mergeCell ref="C33:C34"/>
    <mergeCell ref="A35:A37"/>
    <mergeCell ref="C35:C37"/>
    <mergeCell ref="A38:A39"/>
    <mergeCell ref="C38:C39"/>
    <mergeCell ref="A40:A45"/>
    <mergeCell ref="C40:C45"/>
    <mergeCell ref="A54:A55"/>
    <mergeCell ref="B54:B55"/>
    <mergeCell ref="C54:C55"/>
    <mergeCell ref="D54:D55"/>
    <mergeCell ref="E54:E55"/>
    <mergeCell ref="F54:F55"/>
    <mergeCell ref="G54:G55"/>
    <mergeCell ref="H54:I54"/>
    <mergeCell ref="J54:J55"/>
    <mergeCell ref="K54:K55"/>
    <mergeCell ref="L54:L55"/>
    <mergeCell ref="M54:N54"/>
    <mergeCell ref="O54:O55"/>
  </mergeCells>
  <conditionalFormatting sqref="AH7:AH8">
    <cfRule type="cellIs" priority="2" operator="equal" aboveAverage="0" equalAverage="0" bottom="0" percent="0" rank="0" text="" dxfId="0">
      <formula>$AH$7</formula>
    </cfRule>
  </conditionalFormatting>
  <conditionalFormatting sqref="R12:R15 R45 P18:T43">
    <cfRule type="cellIs" priority="3" operator="equal" aboveAverage="0" equalAverage="0" bottom="0" percent="0" rank="0" text="" dxfId="1">
      <formula>"x"</formula>
    </cfRule>
  </conditionalFormatting>
  <conditionalFormatting sqref="S12:S15 S45">
    <cfRule type="cellIs" priority="4" operator="equal" aboveAverage="0" equalAverage="0" bottom="0" percent="0" rank="0" text="" dxfId="2">
      <formula>"x"</formula>
    </cfRule>
  </conditionalFormatting>
  <conditionalFormatting sqref="T12:T15 T45">
    <cfRule type="cellIs" priority="5" operator="equal" aboveAverage="0" equalAverage="0" bottom="0" percent="0" rank="0" text="" dxfId="3">
      <formula>"x"</formula>
    </cfRule>
  </conditionalFormatting>
  <conditionalFormatting sqref="P12:P15 P45">
    <cfRule type="cellIs" priority="6" operator="equal" aboveAverage="0" equalAverage="0" bottom="0" percent="0" rank="0" text="" dxfId="4">
      <formula>"x"</formula>
    </cfRule>
  </conditionalFormatting>
  <conditionalFormatting sqref="Q12:Q15 Q45">
    <cfRule type="cellIs" priority="7" operator="equal" aboveAverage="0" equalAverage="0" bottom="0" percent="0" rank="0" text="" dxfId="5">
      <formula>"x"</formula>
    </cfRule>
  </conditionalFormatting>
  <conditionalFormatting sqref="R16:R17">
    <cfRule type="cellIs" priority="8" operator="equal" aboveAverage="0" equalAverage="0" bottom="0" percent="0" rank="0" text="" dxfId="6">
      <formula>"x"</formula>
    </cfRule>
  </conditionalFormatting>
  <conditionalFormatting sqref="S16:S17">
    <cfRule type="cellIs" priority="9" operator="equal" aboveAverage="0" equalAverage="0" bottom="0" percent="0" rank="0" text="" dxfId="7">
      <formula>"x"</formula>
    </cfRule>
  </conditionalFormatting>
  <conditionalFormatting sqref="T16:T17">
    <cfRule type="cellIs" priority="10" operator="equal" aboveAverage="0" equalAverage="0" bottom="0" percent="0" rank="0" text="" dxfId="8">
      <formula>"x"</formula>
    </cfRule>
  </conditionalFormatting>
  <conditionalFormatting sqref="P16:P17">
    <cfRule type="cellIs" priority="11" operator="equal" aboveAverage="0" equalAverage="0" bottom="0" percent="0" rank="0" text="" dxfId="9">
      <formula>"x"</formula>
    </cfRule>
  </conditionalFormatting>
  <conditionalFormatting sqref="Q16:Q17">
    <cfRule type="cellIs" priority="12" operator="equal" aboveAverage="0" equalAverage="0" bottom="0" percent="0" rank="0" text="" dxfId="10">
      <formula>"x"</formula>
    </cfRule>
  </conditionalFormatting>
  <conditionalFormatting sqref="P12:P43">
    <cfRule type="cellIs" priority="13" operator="equal" aboveAverage="0" equalAverage="0" bottom="0" percent="0" rank="0" text="" dxfId="11">
      <formula>"x"</formula>
    </cfRule>
  </conditionalFormatting>
  <conditionalFormatting sqref="P45">
    <cfRule type="cellIs" priority="14" operator="equal" aboveAverage="0" equalAverage="0" bottom="0" percent="0" rank="0" text="" dxfId="12">
      <formula>"x"</formula>
    </cfRule>
  </conditionalFormatting>
  <conditionalFormatting sqref="Q45 Q12:Q43">
    <cfRule type="cellIs" priority="15" operator="equal" aboveAverage="0" equalAverage="0" bottom="0" percent="0" rank="0" text="" dxfId="13">
      <formula>"x"</formula>
    </cfRule>
  </conditionalFormatting>
  <conditionalFormatting sqref="R45 R12:R43">
    <cfRule type="cellIs" priority="16" operator="equal" aboveAverage="0" equalAverage="0" bottom="0" percent="0" rank="0" text="" dxfId="14">
      <formula>"x"</formula>
    </cfRule>
  </conditionalFormatting>
  <conditionalFormatting sqref="S45 S12:S43">
    <cfRule type="cellIs" priority="17" operator="equal" aboveAverage="0" equalAverage="0" bottom="0" percent="0" rank="0" text="" dxfId="15">
      <formula>"x"</formula>
    </cfRule>
  </conditionalFormatting>
  <conditionalFormatting sqref="T45 T12:T43">
    <cfRule type="cellIs" priority="18" operator="equal" aboveAverage="0" equalAverage="0" bottom="0" percent="0" rank="0" text="" dxfId="16">
      <formula>"x"</formula>
    </cfRule>
  </conditionalFormatting>
  <conditionalFormatting sqref="U45 U12:U43">
    <cfRule type="cellIs" priority="19" operator="equal" aboveAverage="0" equalAverage="0" bottom="0" percent="0" rank="0" text="" dxfId="17">
      <formula>"excluída"</formula>
    </cfRule>
    <cfRule type="cellIs" priority="20" operator="equal" aboveAverage="0" equalAverage="0" bottom="0" percent="0" rank="0" text="" dxfId="18">
      <formula>"agrupada"</formula>
    </cfRule>
  </conditionalFormatting>
  <conditionalFormatting sqref="R44">
    <cfRule type="cellIs" priority="21" operator="equal" aboveAverage="0" equalAverage="0" bottom="0" percent="0" rank="0" text="" dxfId="19">
      <formula>"x"</formula>
    </cfRule>
  </conditionalFormatting>
  <conditionalFormatting sqref="S44">
    <cfRule type="cellIs" priority="22" operator="equal" aboveAverage="0" equalAverage="0" bottom="0" percent="0" rank="0" text="" dxfId="20">
      <formula>"x"</formula>
    </cfRule>
  </conditionalFormatting>
  <conditionalFormatting sqref="T44">
    <cfRule type="cellIs" priority="23" operator="equal" aboveAverage="0" equalAverage="0" bottom="0" percent="0" rank="0" text="" dxfId="21">
      <formula>"x"</formula>
    </cfRule>
  </conditionalFormatting>
  <conditionalFormatting sqref="P44">
    <cfRule type="cellIs" priority="24" operator="equal" aboveAverage="0" equalAverage="0" bottom="0" percent="0" rank="0" text="" dxfId="22">
      <formula>"x"</formula>
    </cfRule>
  </conditionalFormatting>
  <conditionalFormatting sqref="Q44">
    <cfRule type="cellIs" priority="25" operator="equal" aboveAverage="0" equalAverage="0" bottom="0" percent="0" rank="0" text="" dxfId="23">
      <formula>"x"</formula>
    </cfRule>
  </conditionalFormatting>
  <conditionalFormatting sqref="P44">
    <cfRule type="cellIs" priority="26" operator="equal" aboveAverage="0" equalAverage="0" bottom="0" percent="0" rank="0" text="" dxfId="24">
      <formula>"x"</formula>
    </cfRule>
  </conditionalFormatting>
  <conditionalFormatting sqref="Q44">
    <cfRule type="cellIs" priority="27" operator="equal" aboveAverage="0" equalAverage="0" bottom="0" percent="0" rank="0" text="" dxfId="25">
      <formula>"x"</formula>
    </cfRule>
  </conditionalFormatting>
  <conditionalFormatting sqref="R44">
    <cfRule type="cellIs" priority="28" operator="equal" aboveAverage="0" equalAverage="0" bottom="0" percent="0" rank="0" text="" dxfId="26">
      <formula>"x"</formula>
    </cfRule>
  </conditionalFormatting>
  <conditionalFormatting sqref="S44">
    <cfRule type="cellIs" priority="29" operator="equal" aboveAverage="0" equalAverage="0" bottom="0" percent="0" rank="0" text="" dxfId="27">
      <formula>"x"</formula>
    </cfRule>
  </conditionalFormatting>
  <conditionalFormatting sqref="T44">
    <cfRule type="cellIs" priority="30" operator="equal" aboveAverage="0" equalAverage="0" bottom="0" percent="0" rank="0" text="" dxfId="28">
      <formula>"x"</formula>
    </cfRule>
  </conditionalFormatting>
  <conditionalFormatting sqref="U44">
    <cfRule type="cellIs" priority="31" operator="equal" aboveAverage="0" equalAverage="0" bottom="0" percent="0" rank="0" text="" dxfId="29">
      <formula>"excluída"</formula>
    </cfRule>
    <cfRule type="cellIs" priority="32" operator="equal" aboveAverage="0" equalAverage="0" bottom="0" percent="0" rank="0" text="" dxfId="30">
      <formula>"agrupada"</formula>
    </cfRule>
  </conditionalFormatting>
  <conditionalFormatting sqref="P56:T56">
    <cfRule type="cellIs" priority="33" operator="equal" aboveAverage="0" equalAverage="0" bottom="0" percent="0" rank="0" text="" dxfId="31">
      <formula>"x"</formula>
    </cfRule>
  </conditionalFormatting>
  <conditionalFormatting sqref="P56">
    <cfRule type="cellIs" priority="34" operator="equal" aboveAverage="0" equalAverage="0" bottom="0" percent="0" rank="0" text="" dxfId="32">
      <formula>"x"</formula>
    </cfRule>
  </conditionalFormatting>
  <conditionalFormatting sqref="Q56">
    <cfRule type="cellIs" priority="35" operator="equal" aboveAverage="0" equalAverage="0" bottom="0" percent="0" rank="0" text="" dxfId="33">
      <formula>"x"</formula>
    </cfRule>
  </conditionalFormatting>
  <conditionalFormatting sqref="R56">
    <cfRule type="cellIs" priority="36" operator="equal" aboveAverage="0" equalAverage="0" bottom="0" percent="0" rank="0" text="" dxfId="34">
      <formula>"x"</formula>
    </cfRule>
  </conditionalFormatting>
  <conditionalFormatting sqref="S56">
    <cfRule type="cellIs" priority="37" operator="equal" aboveAverage="0" equalAverage="0" bottom="0" percent="0" rank="0" text="" dxfId="35">
      <formula>"x"</formula>
    </cfRule>
  </conditionalFormatting>
  <conditionalFormatting sqref="T56">
    <cfRule type="cellIs" priority="38" operator="equal" aboveAverage="0" equalAverage="0" bottom="0" percent="0" rank="0" text="" dxfId="36">
      <formula>"x"</formula>
    </cfRule>
  </conditionalFormatting>
  <conditionalFormatting sqref="U56">
    <cfRule type="cellIs" priority="39" operator="equal" aboveAverage="0" equalAverage="0" bottom="0" percent="0" rank="0" text="" dxfId="37">
      <formula>"excluída"</formula>
    </cfRule>
    <cfRule type="cellIs" priority="40" operator="equal" aboveAverage="0" equalAverage="0" bottom="0" percent="0" rank="0" text="" dxfId="38">
      <formula>"agrupada"</formula>
    </cfRule>
  </conditionalFormatting>
  <printOptions headings="false" gridLines="false" gridLinesSet="true" horizontalCentered="false" verticalCentered="false"/>
  <pageMargins left="0.511805555555555" right="0.511805555555555" top="0.7875" bottom="0.78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LibreOffice/6.0.6.2$Windows_X86_64 LibreOffice_project/0c292870b25a325b5ed35f6b45599d2ea4458e77</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2012-07-30T03:05:19Z</dcterms:created>
  <dc:creator>Renata Navega</dc:creator>
  <dc:description/>
  <dc:language>pt-BR</dc:language>
  <cp:lastModifiedBy>Roberto Victor Lacava E Silva</cp:lastModifiedBy>
  <cp:lastPrinted>1601-01-01T00:00:00Z</cp:lastPrinted>
  <dcterms:modified xsi:type="dcterms:W3CDTF">2020-03-10T21:04:49Z</dcterms:modified>
  <cp:revision>24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