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370" windowHeight="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E35" i="1" s="1"/>
  <c r="D34" i="1"/>
  <c r="C34" i="1"/>
  <c r="E34" i="1" s="1"/>
  <c r="D33" i="1"/>
  <c r="C33" i="1"/>
  <c r="E33" i="1" s="1"/>
  <c r="D32" i="1"/>
  <c r="D36" i="1" s="1"/>
  <c r="C32" i="1"/>
  <c r="K26" i="1"/>
  <c r="I26" i="1"/>
  <c r="H26" i="1"/>
  <c r="G26" i="1"/>
  <c r="J26" i="1" s="1"/>
  <c r="E26" i="1"/>
  <c r="D26" i="1"/>
  <c r="C26" i="1"/>
  <c r="K25" i="1"/>
  <c r="I25" i="1"/>
  <c r="H25" i="1"/>
  <c r="G25" i="1"/>
  <c r="J25" i="1" s="1"/>
  <c r="E25" i="1"/>
  <c r="D25" i="1"/>
  <c r="C25" i="1"/>
  <c r="K24" i="1"/>
  <c r="I24" i="1"/>
  <c r="H24" i="1"/>
  <c r="G24" i="1"/>
  <c r="E24" i="1"/>
  <c r="D24" i="1"/>
  <c r="C24" i="1"/>
  <c r="F24" i="1" s="1"/>
  <c r="K23" i="1"/>
  <c r="I23" i="1"/>
  <c r="H23" i="1"/>
  <c r="G23" i="1"/>
  <c r="J23" i="1" s="1"/>
  <c r="E23" i="1"/>
  <c r="D23" i="1"/>
  <c r="C23" i="1"/>
  <c r="F23" i="1" s="1"/>
  <c r="K22" i="1"/>
  <c r="I22" i="1"/>
  <c r="H22" i="1"/>
  <c r="G22" i="1"/>
  <c r="E22" i="1"/>
  <c r="D22" i="1"/>
  <c r="C22" i="1"/>
  <c r="F22" i="1" s="1"/>
  <c r="K21" i="1"/>
  <c r="I21" i="1"/>
  <c r="H21" i="1"/>
  <c r="G21" i="1"/>
  <c r="J21" i="1" s="1"/>
  <c r="E21" i="1"/>
  <c r="D21" i="1"/>
  <c r="C21" i="1"/>
  <c r="F21" i="1" s="1"/>
  <c r="K20" i="1"/>
  <c r="I20" i="1"/>
  <c r="H20" i="1"/>
  <c r="G20" i="1"/>
  <c r="E20" i="1"/>
  <c r="D20" i="1"/>
  <c r="C20" i="1"/>
  <c r="K19" i="1"/>
  <c r="I19" i="1"/>
  <c r="H19" i="1"/>
  <c r="G19" i="1"/>
  <c r="E19" i="1"/>
  <c r="D19" i="1"/>
  <c r="C19" i="1"/>
  <c r="F19" i="1" s="1"/>
  <c r="K18" i="1"/>
  <c r="J18" i="1"/>
  <c r="I18" i="1"/>
  <c r="H18" i="1"/>
  <c r="G18" i="1"/>
  <c r="E18" i="1"/>
  <c r="D18" i="1"/>
  <c r="C18" i="1"/>
  <c r="K17" i="1"/>
  <c r="I17" i="1"/>
  <c r="H17" i="1"/>
  <c r="G17" i="1"/>
  <c r="E17" i="1"/>
  <c r="D17" i="1"/>
  <c r="C17" i="1"/>
  <c r="K16" i="1"/>
  <c r="I16" i="1"/>
  <c r="H16" i="1"/>
  <c r="G16" i="1"/>
  <c r="E16" i="1"/>
  <c r="D16" i="1"/>
  <c r="C16" i="1"/>
  <c r="K15" i="1"/>
  <c r="I15" i="1"/>
  <c r="H15" i="1"/>
  <c r="G15" i="1"/>
  <c r="J15" i="1" s="1"/>
  <c r="E15" i="1"/>
  <c r="D15" i="1"/>
  <c r="C15" i="1"/>
  <c r="K14" i="1"/>
  <c r="I14" i="1"/>
  <c r="H14" i="1"/>
  <c r="G14" i="1"/>
  <c r="E14" i="1"/>
  <c r="D14" i="1"/>
  <c r="C14" i="1"/>
  <c r="K13" i="1"/>
  <c r="I13" i="1"/>
  <c r="H13" i="1"/>
  <c r="G13" i="1"/>
  <c r="E13" i="1"/>
  <c r="D13" i="1"/>
  <c r="C13" i="1"/>
  <c r="K12" i="1"/>
  <c r="I12" i="1"/>
  <c r="H12" i="1"/>
  <c r="G12" i="1"/>
  <c r="E12" i="1"/>
  <c r="D12" i="1"/>
  <c r="C12" i="1"/>
  <c r="C27" i="1" s="1"/>
  <c r="D27" i="1" l="1"/>
  <c r="L21" i="1"/>
  <c r="L24" i="1"/>
  <c r="J13" i="1"/>
  <c r="F18" i="1"/>
  <c r="L18" i="1" s="1"/>
  <c r="F20" i="1"/>
  <c r="J14" i="1"/>
  <c r="F17" i="1"/>
  <c r="J24" i="1"/>
  <c r="H27" i="1"/>
  <c r="J22" i="1"/>
  <c r="E27" i="1"/>
  <c r="I27" i="1"/>
  <c r="F15" i="1"/>
  <c r="L15" i="1" s="1"/>
  <c r="J20" i="1"/>
  <c r="G27" i="1"/>
  <c r="F14" i="1"/>
  <c r="F16" i="1"/>
  <c r="J17" i="1"/>
  <c r="J19" i="1"/>
  <c r="C36" i="1"/>
  <c r="K27" i="1"/>
  <c r="F13" i="1"/>
  <c r="L13" i="1" s="1"/>
  <c r="J16" i="1"/>
  <c r="F25" i="1"/>
  <c r="L25" i="1" s="1"/>
  <c r="F26" i="1"/>
  <c r="L26" i="1" s="1"/>
  <c r="L22" i="1"/>
  <c r="L23" i="1"/>
  <c r="L17" i="1"/>
  <c r="L19" i="1"/>
  <c r="F12" i="1"/>
  <c r="E32" i="1"/>
  <c r="E36" i="1" s="1"/>
  <c r="L31" i="1" s="1"/>
  <c r="J12" i="1"/>
  <c r="L20" i="1" l="1"/>
  <c r="J27" i="1"/>
  <c r="L16" i="1"/>
  <c r="L14" i="1"/>
  <c r="F27" i="1"/>
  <c r="L27" i="1" s="1"/>
  <c r="L30" i="1" s="1"/>
  <c r="L33" i="1" s="1"/>
  <c r="L12" i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<sst xmlns="http://schemas.openxmlformats.org/spreadsheetml/2006/main" count="48" uniqueCount="46">
  <si>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</si>
  <si>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</si>
  <si>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</si>
  <si>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</si>
  <si>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</si>
  <si>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</si>
  <si>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</si>
  <si>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</si>
  <si>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</si>
  <si>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</si>
  <si>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</si>
  <si>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</si>
  <si>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</si>
  <si>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</si>
  <si>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</si>
  <si>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</si>
  <si>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</si>
  <si>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</si>
  <si>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</si>
  <si>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</si>
  <si>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</si>
  <si>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</si>
  <si>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</si>
  <si>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</si>
  <si>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</si>
  <si>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</si>
  <si>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</si>
  <si>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</si>
  <si>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</si>
  <si>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</si>
  <si>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</si>
  <si>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</si>
  <si>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</si>
  <si>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>TOTAL</t>
  </si>
  <si>
    <t xml:space="preserve">Atendimentos Ambulatoriais </t>
  </si>
  <si>
    <t>1ª Consulta</t>
  </si>
  <si>
    <t>Retorno</t>
  </si>
  <si>
    <t>Nº Total</t>
  </si>
  <si>
    <t xml:space="preserve">Atendimentos Intra-hospitalar: </t>
  </si>
  <si>
    <t xml:space="preserve">Atendimentos Ambulatoriais: </t>
  </si>
  <si>
    <t xml:space="preserve">Bariátrica </t>
  </si>
  <si>
    <t>Total de Atendimentos:</t>
  </si>
  <si>
    <t xml:space="preserve">Centro de Reabilitação </t>
  </si>
  <si>
    <t xml:space="preserve">Quimioterapia </t>
  </si>
  <si>
    <t xml:space="preserve">Unidade de Terapia Renal </t>
  </si>
  <si>
    <t xml:space="preserve">Setembro 2024- UNIDADE DE NUTRIÇÃO CLÍNICA (UNC)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</si>
</sst>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  <font>
      <b/>
      <sz val="11"/>
      <color rgb="FFFFFFFF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38595"/>
        <bgColor rgb="FFF38595"/>
      </patternFill>
    </fill>
    <fill>
      <patternFill patternType="solid">
        <fgColor rgb="FFFFFFCC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  <fill>
      <patternFill patternType="solid">
        <fgColor rgb="FFFFC000"/>
        <bgColor rgb="FFFFC00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" fontId="2" fillId="8" borderId="9" xfId="0" applyNumberFormat="1" applyFont="1" applyFill="1" applyBorder="1" applyAlignment="1">
      <alignment horizontal="center"/>
    </xf>
    <xf numFmtId="0" fontId="1" fillId="3" borderId="6" xfId="0" applyFont="1" applyFill="1" applyBorder="1"/>
    <xf numFmtId="1" fontId="2" fillId="13" borderId="9" xfId="0" applyNumberFormat="1" applyFont="1" applyFill="1" applyBorder="1" applyAlignment="1">
      <alignment horizontal="center"/>
    </xf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5" borderId="6" xfId="0" applyNumberFormat="1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1" fillId="17" borderId="9" xfId="0" applyFont="1" applyFill="1" applyBorder="1"/>
    <xf numFmtId="1" fontId="5" fillId="3" borderId="6" xfId="0" applyNumberFormat="1" applyFont="1" applyFill="1" applyBorder="1" applyAlignment="1">
      <alignment horizontal="center"/>
    </xf>
    <xf numFmtId="0" fontId="4" fillId="0" borderId="10" xfId="0" applyFont="1" applyBorder="1"/>
    <xf numFmtId="1" fontId="8" fillId="17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3" fontId="6" fillId="15" borderId="0" xfId="0" applyNumberFormat="1" applyFont="1" applyFill="1" applyBorder="1" applyAlignment="1">
      <alignment horizontal="center"/>
    </xf>
    <xf numFmtId="1" fontId="2" fillId="17" borderId="9" xfId="0" applyNumberFormat="1" applyFont="1" applyFill="1" applyBorder="1" applyAlignment="1">
      <alignment horizontal="center"/>
    </xf>
    <xf numFmtId="0" fontId="2" fillId="13" borderId="6" xfId="0" applyFont="1" applyFill="1" applyBorder="1"/>
    <xf numFmtId="0" fontId="6" fillId="15" borderId="0" xfId="0" applyFont="1" applyFill="1" applyBorder="1" applyAlignment="1">
      <alignment horizontal="center"/>
    </xf>
    <xf numFmtId="1" fontId="9" fillId="18" borderId="9" xfId="0" applyNumberFormat="1" applyFont="1" applyFill="1" applyBorder="1" applyAlignment="1">
      <alignment horizontal="center"/>
    </xf>
    <xf numFmtId="1" fontId="1" fillId="0" borderId="0" xfId="0" applyNumberFormat="1" applyFont="1"/>
    <xf numFmtId="0" fontId="7" fillId="19" borderId="0" xfId="0" applyFont="1" applyFill="1" applyBorder="1" applyAlignment="1">
      <alignment horizontal="center"/>
    </xf>
    <xf numFmtId="0" fontId="1" fillId="19" borderId="9" xfId="0" applyFont="1" applyFill="1" applyBorder="1"/>
    <xf numFmtId="1" fontId="1" fillId="19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0</xdr:rowOff>
    </xdr:from>
    <xdr:ext cx="657225" cy="590550"/>
    <xdr:pic>
      <xdr:nvPicPr>
        <xdr:cNvPr id="6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0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447675</xdr:colOff>
      <xdr:row>0</xdr:row>
      <xdr:rowOff>0</xdr:rowOff>
    </xdr:from>
    <xdr:ext cx="1590675" cy="428625"/>
    <xdr:pic>
      <xdr:nvPicPr>
        <xdr:cNvPr id="7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24850" y="0"/>
          <a:ext cx="1590675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%20setembro%20com%20form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bulatórios"/>
      <sheetName val="Legendas"/>
      <sheetName val="Hospital"/>
      <sheetName val="Pediatria"/>
      <sheetName val="Orientações Alta"/>
      <sheetName val="UTR"/>
      <sheetName val="Fechamento "/>
      <sheetName val=" Relatorio Mensal"/>
    </sheetNames>
    <sheetDataSet>
      <sheetData sheetId="0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Centro_Reabilitação</v>
          </cell>
        </row>
        <row r="5">
          <cell r="B5" t="str">
            <v>1ª CONSULTA</v>
          </cell>
          <cell r="C5" t="str">
            <v>Centro_Reabilitação</v>
          </cell>
        </row>
        <row r="6">
          <cell r="B6" t="str">
            <v>1ª CONSULTA</v>
          </cell>
          <cell r="C6" t="str">
            <v>Centro_Reabilitação</v>
          </cell>
        </row>
        <row r="7">
          <cell r="B7" t="str">
            <v>RETORNO</v>
          </cell>
          <cell r="C7" t="str">
            <v>Centro_Reabilitação</v>
          </cell>
        </row>
        <row r="8">
          <cell r="B8" t="str">
            <v>RETORNO</v>
          </cell>
          <cell r="C8" t="str">
            <v>Centro_Reabilitação</v>
          </cell>
        </row>
        <row r="9">
          <cell r="B9" t="str">
            <v>RETORNO</v>
          </cell>
          <cell r="C9" t="str">
            <v>Centro_Reabilitação</v>
          </cell>
        </row>
        <row r="10">
          <cell r="B10" t="str">
            <v>RETORNO</v>
          </cell>
          <cell r="C10" t="str">
            <v>Bariátrica_Individual</v>
          </cell>
        </row>
        <row r="11">
          <cell r="B11" t="str">
            <v>RETORNO</v>
          </cell>
          <cell r="C11" t="str">
            <v>Bariátrica_Individual</v>
          </cell>
        </row>
        <row r="12">
          <cell r="B12" t="str">
            <v>RETORNO</v>
          </cell>
          <cell r="C12" t="str">
            <v>Bariátrica_Individual</v>
          </cell>
        </row>
        <row r="13">
          <cell r="B13" t="str">
            <v>RETORNO</v>
          </cell>
          <cell r="C13" t="str">
            <v>Bariátrica_Individual</v>
          </cell>
        </row>
        <row r="14">
          <cell r="B14" t="str">
            <v>1ª CONSULTA</v>
          </cell>
          <cell r="C14" t="str">
            <v>Bariátrica_Individual</v>
          </cell>
        </row>
        <row r="15">
          <cell r="B15" t="str">
            <v>RETORNO</v>
          </cell>
          <cell r="C15" t="str">
            <v>Bariátrica_Individual</v>
          </cell>
        </row>
        <row r="16">
          <cell r="B16" t="str">
            <v>1ª CONSULTA</v>
          </cell>
          <cell r="C16" t="str">
            <v>Quimioterapia</v>
          </cell>
        </row>
        <row r="17">
          <cell r="B17" t="str">
            <v>1ª CONSULTA</v>
          </cell>
          <cell r="C17" t="str">
            <v>Quimioterapia</v>
          </cell>
        </row>
        <row r="18">
          <cell r="B18" t="str">
            <v>1ª CONSULTA</v>
          </cell>
          <cell r="C18" t="str">
            <v>Quimioterapia</v>
          </cell>
        </row>
        <row r="19">
          <cell r="B19" t="str">
            <v>RETORNO</v>
          </cell>
          <cell r="C19" t="str">
            <v>Quimioterapia</v>
          </cell>
        </row>
        <row r="20">
          <cell r="B20" t="str">
            <v>RETORNO</v>
          </cell>
          <cell r="C20" t="str">
            <v>Quimioterapia</v>
          </cell>
        </row>
        <row r="21">
          <cell r="B21" t="str">
            <v>RETORNO</v>
          </cell>
          <cell r="C21" t="str">
            <v>Quimioterapia</v>
          </cell>
        </row>
        <row r="22">
          <cell r="B22" t="str">
            <v>RETORNO</v>
          </cell>
          <cell r="C22" t="str">
            <v>Centro_Reabilitação</v>
          </cell>
        </row>
        <row r="23">
          <cell r="B23" t="str">
            <v>RETORNO</v>
          </cell>
          <cell r="C23" t="str">
            <v>Centro_Reabilitação</v>
          </cell>
        </row>
        <row r="24">
          <cell r="B24" t="str">
            <v>RETORNO</v>
          </cell>
          <cell r="C24" t="str">
            <v>Centro_Reabilitação</v>
          </cell>
        </row>
        <row r="25">
          <cell r="B25" t="str">
            <v>RETORNO</v>
          </cell>
          <cell r="C25" t="str">
            <v>Centro_Reabilitação</v>
          </cell>
        </row>
        <row r="26">
          <cell r="B26" t="str">
            <v>RETORNO</v>
          </cell>
          <cell r="C26" t="str">
            <v>Centro_Reabilitação</v>
          </cell>
        </row>
        <row r="27">
          <cell r="B27" t="str">
            <v>1ª CONSULTA</v>
          </cell>
          <cell r="C27" t="str">
            <v>Centro_Reabilitação</v>
          </cell>
        </row>
        <row r="28">
          <cell r="B28" t="str">
            <v>RETORNO</v>
          </cell>
          <cell r="C28" t="str">
            <v>Centro_Reabilitação</v>
          </cell>
        </row>
        <row r="29">
          <cell r="B29" t="str">
            <v>RETORNO</v>
          </cell>
          <cell r="C29" t="str">
            <v>Quimioterapia</v>
          </cell>
        </row>
        <row r="30">
          <cell r="B30" t="str">
            <v>RETORNO</v>
          </cell>
          <cell r="C30" t="str">
            <v>Quimioterapia</v>
          </cell>
        </row>
        <row r="31">
          <cell r="B31" t="str">
            <v>RETORNO</v>
          </cell>
          <cell r="C31" t="str">
            <v>Bariátrica_Individual</v>
          </cell>
        </row>
        <row r="32">
          <cell r="B32" t="str">
            <v>RETORNO</v>
          </cell>
          <cell r="C32" t="str">
            <v>Bariátrica_Individual</v>
          </cell>
        </row>
        <row r="33">
          <cell r="B33" t="str">
            <v>RETORNO</v>
          </cell>
          <cell r="C33" t="str">
            <v>Bariátrica_Individual</v>
          </cell>
        </row>
        <row r="34">
          <cell r="B34" t="str">
            <v>RETORNO</v>
          </cell>
          <cell r="C34" t="str">
            <v>Bariátrica_Individual</v>
          </cell>
        </row>
        <row r="35">
          <cell r="B35" t="str">
            <v>RETORNO</v>
          </cell>
          <cell r="C35" t="str">
            <v>Bariátrica_Individual</v>
          </cell>
        </row>
        <row r="36">
          <cell r="B36" t="str">
            <v>RETORNO</v>
          </cell>
          <cell r="C36" t="str">
            <v>Bariátrica_Individual</v>
          </cell>
        </row>
        <row r="37">
          <cell r="B37" t="str">
            <v>RETORNO</v>
          </cell>
          <cell r="C37" t="str">
            <v>Bariátrica_Individual</v>
          </cell>
        </row>
        <row r="38">
          <cell r="B38" t="str">
            <v>RETORNO</v>
          </cell>
          <cell r="C38" t="str">
            <v>Bariátrica_Individual</v>
          </cell>
        </row>
        <row r="39">
          <cell r="B39" t="str">
            <v>RETORNO</v>
          </cell>
          <cell r="C39" t="str">
            <v>Bariátrica_Individual</v>
          </cell>
        </row>
        <row r="40">
          <cell r="B40" t="str">
            <v>1ª CONSULTA</v>
          </cell>
          <cell r="C40" t="str">
            <v>Quimioterapia</v>
          </cell>
        </row>
        <row r="41">
          <cell r="B41" t="str">
            <v>1ª CONSULTA</v>
          </cell>
          <cell r="C41" t="str">
            <v>Quimioterapia</v>
          </cell>
        </row>
        <row r="42">
          <cell r="B42" t="str">
            <v>1ª CONSULTA</v>
          </cell>
          <cell r="C42" t="str">
            <v>Quimioterapia</v>
          </cell>
        </row>
        <row r="43">
          <cell r="B43" t="str">
            <v>RETORNO</v>
          </cell>
          <cell r="C43" t="str">
            <v>Quimioterapia</v>
          </cell>
        </row>
        <row r="44">
          <cell r="B44" t="str">
            <v>RETORNO</v>
          </cell>
          <cell r="C44" t="str">
            <v>Quimioterapia</v>
          </cell>
        </row>
        <row r="45">
          <cell r="B45" t="str">
            <v>RETORNO</v>
          </cell>
          <cell r="C45" t="str">
            <v>Quimioterapia</v>
          </cell>
        </row>
        <row r="46">
          <cell r="B46" t="str">
            <v>RETORNO</v>
          </cell>
          <cell r="C46" t="str">
            <v>Centro_Reabilitação</v>
          </cell>
        </row>
        <row r="47">
          <cell r="B47" t="str">
            <v>1ª CONSULTA</v>
          </cell>
          <cell r="C47" t="str">
            <v>Centro_Reabilitação</v>
          </cell>
        </row>
        <row r="48">
          <cell r="B48" t="str">
            <v>RETORNO</v>
          </cell>
          <cell r="C48" t="str">
            <v>Centro_Reabilitação</v>
          </cell>
        </row>
        <row r="49">
          <cell r="B49" t="str">
            <v>RETORNO</v>
          </cell>
          <cell r="C49" t="str">
            <v>Quimioterapia</v>
          </cell>
        </row>
        <row r="50">
          <cell r="B50" t="str">
            <v>RETORNO</v>
          </cell>
          <cell r="C50" t="str">
            <v>Quimioterapia</v>
          </cell>
        </row>
        <row r="51">
          <cell r="B51" t="str">
            <v>RETORNO</v>
          </cell>
          <cell r="C51" t="str">
            <v>Quimioterapia</v>
          </cell>
        </row>
        <row r="52">
          <cell r="B52" t="str">
            <v>RETORNO</v>
          </cell>
          <cell r="C52" t="str">
            <v>Bariátrica_Individual</v>
          </cell>
        </row>
        <row r="53">
          <cell r="B53" t="str">
            <v>1ª CONSULTA</v>
          </cell>
          <cell r="C53" t="str">
            <v>Bariátrica_Individual</v>
          </cell>
        </row>
        <row r="54">
          <cell r="B54" t="str">
            <v>1ª CONSULTA</v>
          </cell>
          <cell r="C54" t="str">
            <v>Quimioterapia</v>
          </cell>
        </row>
        <row r="55">
          <cell r="B55" t="str">
            <v>1ª CONSULTA</v>
          </cell>
          <cell r="C55" t="str">
            <v>Quimioterapia</v>
          </cell>
        </row>
      </sheetData>
      <sheetData sheetId="1"/>
      <sheetData sheetId="2">
        <row r="2">
          <cell r="I2" t="str">
            <v xml:space="preserve">Pronto_ Socorro_ Adulto </v>
          </cell>
          <cell r="J2" t="str">
            <v xml:space="preserve">Neurocirurgia </v>
          </cell>
          <cell r="N2" t="str">
            <v>Primário</v>
          </cell>
          <cell r="U2" t="str">
            <v>Sim</v>
          </cell>
          <cell r="Z2" t="str">
            <v xml:space="preserve">Neurologia </v>
          </cell>
          <cell r="AA2" t="str">
            <v xml:space="preserve">Neurocirurgia </v>
          </cell>
          <cell r="AE2" t="str">
            <v>Primário</v>
          </cell>
        </row>
        <row r="3">
          <cell r="I3" t="str">
            <v xml:space="preserve">Pronto_ Socorro_ Adulto </v>
          </cell>
          <cell r="J3" t="str">
            <v xml:space="preserve">Médica </v>
          </cell>
          <cell r="N3" t="str">
            <v>Terciário</v>
          </cell>
          <cell r="U3" t="str">
            <v xml:space="preserve">Não </v>
          </cell>
        </row>
        <row r="4">
          <cell r="I4" t="str">
            <v xml:space="preserve">Pronto_ Socorro_ Adulto </v>
          </cell>
          <cell r="J4" t="str">
            <v xml:space="preserve">Médica </v>
          </cell>
          <cell r="N4" t="str">
            <v>Primário</v>
          </cell>
        </row>
        <row r="5">
          <cell r="I5" t="str">
            <v xml:space="preserve">Pronto_ Socorro_ Adulto </v>
          </cell>
          <cell r="J5" t="str">
            <v xml:space="preserve">Oftalmo </v>
          </cell>
          <cell r="N5" t="str">
            <v>Primário</v>
          </cell>
        </row>
        <row r="6">
          <cell r="I6" t="str">
            <v xml:space="preserve">Pronto_ Socorro_ Adulto </v>
          </cell>
          <cell r="J6" t="str">
            <v>Ortopedia</v>
          </cell>
          <cell r="N6" t="str">
            <v>Primário</v>
          </cell>
        </row>
        <row r="7">
          <cell r="I7" t="str">
            <v xml:space="preserve">Pronto_ Socorro_ Adulto </v>
          </cell>
          <cell r="J7" t="str">
            <v xml:space="preserve">Médica </v>
          </cell>
          <cell r="N7" t="str">
            <v>Terciário</v>
          </cell>
          <cell r="U7" t="str">
            <v xml:space="preserve">Não </v>
          </cell>
        </row>
        <row r="8">
          <cell r="I8" t="str">
            <v xml:space="preserve">Pronto_ Socorro_ Adulto </v>
          </cell>
          <cell r="J8" t="str">
            <v xml:space="preserve">Cir_Geral </v>
          </cell>
          <cell r="N8" t="str">
            <v>Primário</v>
          </cell>
        </row>
        <row r="9">
          <cell r="I9" t="str">
            <v xml:space="preserve">Pronto_ Socorro_ Adulto </v>
          </cell>
          <cell r="J9" t="str">
            <v xml:space="preserve">Médica </v>
          </cell>
          <cell r="N9" t="str">
            <v>Secundário</v>
          </cell>
        </row>
        <row r="10">
          <cell r="I10" t="str">
            <v xml:space="preserve">Pronto_ Socorro_ Adulto </v>
          </cell>
          <cell r="J10" t="str">
            <v xml:space="preserve">Cir_Geral </v>
          </cell>
          <cell r="N10" t="str">
            <v>Primário</v>
          </cell>
        </row>
        <row r="11">
          <cell r="I11" t="str">
            <v xml:space="preserve">Pronto_ Socorro_ Adulto </v>
          </cell>
          <cell r="J11" t="str">
            <v xml:space="preserve">Médica </v>
          </cell>
          <cell r="N11" t="str">
            <v>Secundário</v>
          </cell>
        </row>
        <row r="12">
          <cell r="I12" t="str">
            <v xml:space="preserve">Pronto_ Socorro_ Adulto </v>
          </cell>
          <cell r="J12" t="str">
            <v xml:space="preserve">Médica </v>
          </cell>
          <cell r="N12" t="str">
            <v>Secundário</v>
          </cell>
        </row>
        <row r="13">
          <cell r="I13" t="str">
            <v xml:space="preserve">Pronto_ Socorro_ Adulto </v>
          </cell>
          <cell r="J13" t="str">
            <v xml:space="preserve">Cir_Geral </v>
          </cell>
          <cell r="N13" t="str">
            <v>Secundário</v>
          </cell>
        </row>
        <row r="14">
          <cell r="I14" t="str">
            <v xml:space="preserve">Ortopedia </v>
          </cell>
          <cell r="J14" t="str">
            <v>Ortopedia</v>
          </cell>
          <cell r="N14" t="str">
            <v>Secundário</v>
          </cell>
        </row>
        <row r="15">
          <cell r="I15" t="str">
            <v xml:space="preserve">Ortopedia </v>
          </cell>
          <cell r="J15" t="str">
            <v>Ortopedia</v>
          </cell>
          <cell r="N15" t="str">
            <v>Primário</v>
          </cell>
        </row>
        <row r="16">
          <cell r="U16" t="str">
            <v>Sim</v>
          </cell>
          <cell r="Z16" t="str">
            <v>GO</v>
          </cell>
          <cell r="AA16" t="str">
            <v>ONCO</v>
          </cell>
          <cell r="AE16" t="str">
            <v>terciário</v>
          </cell>
        </row>
        <row r="17">
          <cell r="I17" t="str">
            <v xml:space="preserve">Pronto_ Socorro_ Adulto </v>
          </cell>
          <cell r="J17" t="str">
            <v xml:space="preserve">Cir_Geral </v>
          </cell>
          <cell r="N17" t="str">
            <v>Primário</v>
          </cell>
          <cell r="U17" t="str">
            <v xml:space="preserve">Não </v>
          </cell>
        </row>
        <row r="18">
          <cell r="I18" t="str">
            <v xml:space="preserve">Médica </v>
          </cell>
          <cell r="J18" t="str">
            <v xml:space="preserve">Médica </v>
          </cell>
          <cell r="U18" t="str">
            <v>Sim</v>
          </cell>
          <cell r="Z18" t="str">
            <v>MÉDICA</v>
          </cell>
          <cell r="AA18" t="str">
            <v>MÉDICA</v>
          </cell>
          <cell r="AE18" t="str">
            <v>TERCIÁRIO</v>
          </cell>
        </row>
        <row r="19">
          <cell r="I19" t="str">
            <v xml:space="preserve">Médica </v>
          </cell>
          <cell r="J19" t="str">
            <v xml:space="preserve">Neuroclínica </v>
          </cell>
          <cell r="U19" t="str">
            <v>Sim</v>
          </cell>
          <cell r="Z19" t="str">
            <v>MÉDICA</v>
          </cell>
          <cell r="AA19" t="str">
            <v>NEUROCLÍNICA</v>
          </cell>
          <cell r="AE19" t="str">
            <v>SECUNDÁRIO</v>
          </cell>
        </row>
        <row r="20">
          <cell r="I20" t="str">
            <v xml:space="preserve">UTI_Coronária </v>
          </cell>
          <cell r="J20" t="str">
            <v xml:space="preserve">Cir. Vascular </v>
          </cell>
          <cell r="N20" t="str">
            <v>Terciário</v>
          </cell>
          <cell r="U20" t="str">
            <v>Sim</v>
          </cell>
          <cell r="Z20" t="str">
            <v xml:space="preserve">UTI_Coronária </v>
          </cell>
          <cell r="AA20" t="str">
            <v xml:space="preserve">Cir. Vascular </v>
          </cell>
          <cell r="AE20" t="str">
            <v>Terciário</v>
          </cell>
        </row>
        <row r="21">
          <cell r="I21" t="str">
            <v xml:space="preserve">Pronto_ Socorro_ Adulto </v>
          </cell>
          <cell r="J21" t="str">
            <v xml:space="preserve">Hematologia </v>
          </cell>
          <cell r="N21" t="str">
            <v>Primário</v>
          </cell>
        </row>
        <row r="22">
          <cell r="U22" t="str">
            <v>Sim</v>
          </cell>
          <cell r="Z22" t="str">
            <v xml:space="preserve">Médica </v>
          </cell>
          <cell r="AA22" t="str">
            <v xml:space="preserve">Cardiologia </v>
          </cell>
          <cell r="AE22" t="str">
            <v>Secundário</v>
          </cell>
        </row>
        <row r="23">
          <cell r="U23" t="str">
            <v>Sim</v>
          </cell>
          <cell r="Z23" t="str">
            <v xml:space="preserve">Cirúrgica </v>
          </cell>
          <cell r="AA23" t="str">
            <v xml:space="preserve">Cardiologia </v>
          </cell>
          <cell r="AE23" t="str">
            <v>Secundário</v>
          </cell>
        </row>
        <row r="24">
          <cell r="I24" t="str">
            <v xml:space="preserve">Cirúrgica </v>
          </cell>
          <cell r="J24" t="str">
            <v xml:space="preserve">Cir_Geral </v>
          </cell>
          <cell r="N24" t="str">
            <v>Secundário</v>
          </cell>
          <cell r="U24" t="str">
            <v>Sim</v>
          </cell>
          <cell r="Z24" t="str">
            <v xml:space="preserve">Cirúrgica </v>
          </cell>
          <cell r="AA24" t="str">
            <v xml:space="preserve">Cir_Geral </v>
          </cell>
          <cell r="AE24" t="str">
            <v>Secundário</v>
          </cell>
        </row>
        <row r="25">
          <cell r="I25" t="str">
            <v xml:space="preserve">Cirúrgica </v>
          </cell>
          <cell r="J25" t="str">
            <v xml:space="preserve">CAD </v>
          </cell>
          <cell r="N25" t="str">
            <v>Secundário</v>
          </cell>
        </row>
        <row r="26">
          <cell r="I26" t="str">
            <v xml:space="preserve">Cirúrgica </v>
          </cell>
          <cell r="J26" t="str">
            <v xml:space="preserve">CAD </v>
          </cell>
          <cell r="N26" t="str">
            <v>Secundário</v>
          </cell>
        </row>
        <row r="27">
          <cell r="I27" t="str">
            <v xml:space="preserve">Cirúrgica </v>
          </cell>
          <cell r="J27" t="str">
            <v xml:space="preserve">CAD </v>
          </cell>
          <cell r="N27" t="str">
            <v>Secundário</v>
          </cell>
        </row>
        <row r="28">
          <cell r="U28" t="str">
            <v>Sim</v>
          </cell>
          <cell r="Z28" t="str">
            <v xml:space="preserve">Cirúrgica </v>
          </cell>
          <cell r="AA28" t="str">
            <v xml:space="preserve">Cir_Geral </v>
          </cell>
          <cell r="AE28" t="str">
            <v>Terciário</v>
          </cell>
        </row>
        <row r="29">
          <cell r="I29" t="str">
            <v xml:space="preserve">Cirúrgica </v>
          </cell>
          <cell r="J29" t="str">
            <v xml:space="preserve">Proctologia </v>
          </cell>
          <cell r="N29" t="str">
            <v>Primário</v>
          </cell>
        </row>
        <row r="30">
          <cell r="I30" t="str">
            <v xml:space="preserve">Cirúrgica </v>
          </cell>
          <cell r="J30" t="str">
            <v xml:space="preserve">Oncologia </v>
          </cell>
          <cell r="N30" t="str">
            <v>Secundário</v>
          </cell>
          <cell r="U30" t="str">
            <v>Sim</v>
          </cell>
          <cell r="Z30" t="str">
            <v xml:space="preserve">Cirúrgica </v>
          </cell>
          <cell r="AA30" t="str">
            <v xml:space="preserve">Oncologia </v>
          </cell>
          <cell r="AE30" t="str">
            <v>Secundário</v>
          </cell>
        </row>
        <row r="31">
          <cell r="I31" t="str">
            <v xml:space="preserve">Cirúrgica </v>
          </cell>
          <cell r="J31" t="str">
            <v xml:space="preserve">CAD </v>
          </cell>
          <cell r="N31" t="str">
            <v>Terciário</v>
          </cell>
          <cell r="U31" t="str">
            <v>Sim</v>
          </cell>
          <cell r="Z31" t="str">
            <v xml:space="preserve">Cirúrgica </v>
          </cell>
          <cell r="AA31" t="str">
            <v xml:space="preserve">CAD </v>
          </cell>
          <cell r="AE31" t="str">
            <v>Terciário</v>
          </cell>
        </row>
        <row r="32">
          <cell r="I32" t="str">
            <v xml:space="preserve">Cirúrgica </v>
          </cell>
          <cell r="J32" t="str">
            <v>Cir_Cabeça_Pescoço</v>
          </cell>
          <cell r="N32" t="str">
            <v>Secundário</v>
          </cell>
        </row>
        <row r="33">
          <cell r="I33" t="str">
            <v xml:space="preserve">Cirúrgica </v>
          </cell>
          <cell r="J33" t="str">
            <v xml:space="preserve">Urologia </v>
          </cell>
          <cell r="N33" t="str">
            <v>Primário</v>
          </cell>
        </row>
        <row r="34">
          <cell r="I34" t="str">
            <v xml:space="preserve">Hematologia </v>
          </cell>
          <cell r="J34" t="str">
            <v xml:space="preserve">Hematologia </v>
          </cell>
          <cell r="N34" t="str">
            <v>Terciário</v>
          </cell>
        </row>
        <row r="35">
          <cell r="I35" t="str">
            <v xml:space="preserve">Pronto_ Socorro_ Adulto </v>
          </cell>
          <cell r="J35" t="str">
            <v xml:space="preserve">Cir_Geral </v>
          </cell>
          <cell r="N35" t="str">
            <v>Terciário</v>
          </cell>
          <cell r="U35" t="str">
            <v xml:space="preserve">Não </v>
          </cell>
        </row>
        <row r="36">
          <cell r="I36" t="str">
            <v xml:space="preserve">Pronto_ Socorro_ Adulto </v>
          </cell>
          <cell r="J36" t="str">
            <v xml:space="preserve">Cardiologia </v>
          </cell>
          <cell r="N36" t="str">
            <v>Secundário</v>
          </cell>
          <cell r="U36" t="str">
            <v>Sim</v>
          </cell>
          <cell r="Z36" t="str">
            <v xml:space="preserve">Médica </v>
          </cell>
          <cell r="AA36" t="str">
            <v xml:space="preserve">Cardiologia </v>
          </cell>
          <cell r="AE36" t="str">
            <v>Secundário</v>
          </cell>
        </row>
        <row r="37">
          <cell r="I37" t="str">
            <v xml:space="preserve">Pronto_ Socorro_ Adulto </v>
          </cell>
          <cell r="J37" t="str">
            <v xml:space="preserve">Cir_Geral </v>
          </cell>
          <cell r="N37" t="str">
            <v>Secundário</v>
          </cell>
        </row>
        <row r="38">
          <cell r="I38" t="str">
            <v xml:space="preserve">Pronto_ Socorro_ Adulto </v>
          </cell>
          <cell r="J38" t="str">
            <v xml:space="preserve">Médica </v>
          </cell>
          <cell r="N38" t="str">
            <v>Terciário</v>
          </cell>
          <cell r="U38" t="str">
            <v xml:space="preserve">Não </v>
          </cell>
        </row>
        <row r="39">
          <cell r="I39" t="str">
            <v xml:space="preserve">Pronto_ Socorro_ Adulto </v>
          </cell>
          <cell r="J39" t="str">
            <v xml:space="preserve">Médica </v>
          </cell>
          <cell r="N39" t="str">
            <v>Primário</v>
          </cell>
        </row>
        <row r="40">
          <cell r="I40" t="str">
            <v xml:space="preserve">Pronto_ Socorro_ Adulto </v>
          </cell>
          <cell r="J40" t="str">
            <v xml:space="preserve">Neurocirurgia </v>
          </cell>
          <cell r="N40" t="str">
            <v>Terciário</v>
          </cell>
          <cell r="U40" t="str">
            <v xml:space="preserve">Não </v>
          </cell>
        </row>
        <row r="41">
          <cell r="I41" t="str">
            <v>G.O.</v>
          </cell>
          <cell r="J41" t="str">
            <v>Onco GO</v>
          </cell>
          <cell r="N41" t="str">
            <v>Secundário</v>
          </cell>
        </row>
        <row r="42">
          <cell r="I42" t="str">
            <v xml:space="preserve">Pronto_ Socorro_ Adulto </v>
          </cell>
          <cell r="J42" t="str">
            <v xml:space="preserve">Médica </v>
          </cell>
          <cell r="N42" t="str">
            <v>Primário</v>
          </cell>
        </row>
        <row r="43">
          <cell r="I43" t="str">
            <v>UTI_Adulto 1</v>
          </cell>
          <cell r="J43" t="str">
            <v>GO</v>
          </cell>
          <cell r="N43" t="str">
            <v>Secundário</v>
          </cell>
          <cell r="U43" t="str">
            <v>Sim</v>
          </cell>
          <cell r="Z43" t="str">
            <v>UTI_Adulto 1</v>
          </cell>
          <cell r="AA43" t="str">
            <v>GO</v>
          </cell>
          <cell r="AE43" t="str">
            <v>Secundário</v>
          </cell>
        </row>
        <row r="44">
          <cell r="I44" t="str">
            <v>UTI_Adulto 1</v>
          </cell>
          <cell r="J44" t="str">
            <v xml:space="preserve">Cirúrgica </v>
          </cell>
          <cell r="N44" t="str">
            <v>Secundário</v>
          </cell>
          <cell r="U44" t="str">
            <v>Sim</v>
          </cell>
          <cell r="Z44" t="str">
            <v>UTI_Adulto 1</v>
          </cell>
          <cell r="AA44" t="str">
            <v xml:space="preserve">Cir_Geral </v>
          </cell>
          <cell r="AE44" t="str">
            <v>Secundário</v>
          </cell>
        </row>
        <row r="45">
          <cell r="U45" t="str">
            <v>Sim</v>
          </cell>
          <cell r="Z45" t="str">
            <v>UTI_Adulto 1</v>
          </cell>
          <cell r="AA45" t="str">
            <v xml:space="preserve">Cir_Geral </v>
          </cell>
          <cell r="AE45" t="str">
            <v>Terciário</v>
          </cell>
        </row>
        <row r="46">
          <cell r="I46" t="str">
            <v xml:space="preserve">Cirúrgica </v>
          </cell>
          <cell r="J46" t="str">
            <v xml:space="preserve">Cardiologia </v>
          </cell>
          <cell r="N46" t="str">
            <v>Terciário</v>
          </cell>
          <cell r="U46" t="str">
            <v xml:space="preserve">Não </v>
          </cell>
        </row>
        <row r="47">
          <cell r="I47" t="str">
            <v xml:space="preserve">Pronto_ Socorro_ Adulto </v>
          </cell>
          <cell r="J47" t="str">
            <v xml:space="preserve">Médica </v>
          </cell>
          <cell r="N47" t="str">
            <v>Primário</v>
          </cell>
          <cell r="U47" t="str">
            <v>Sim</v>
          </cell>
          <cell r="Z47" t="str">
            <v>UTI_Adulto 1</v>
          </cell>
          <cell r="AA47" t="str">
            <v xml:space="preserve">Médica </v>
          </cell>
          <cell r="AE47" t="str">
            <v>Secundário</v>
          </cell>
        </row>
        <row r="48">
          <cell r="I48" t="str">
            <v xml:space="preserve">Pronto_ Socorro_ Adulto </v>
          </cell>
          <cell r="J48" t="str">
            <v xml:space="preserve">Médica </v>
          </cell>
          <cell r="N48" t="str">
            <v>Terciário</v>
          </cell>
          <cell r="U48" t="str">
            <v xml:space="preserve">Não </v>
          </cell>
          <cell r="Z48" t="str">
            <v xml:space="preserve">Médica </v>
          </cell>
          <cell r="AA48" t="str">
            <v xml:space="preserve">Médica </v>
          </cell>
          <cell r="AE48" t="str">
            <v>Terciário</v>
          </cell>
        </row>
        <row r="49">
          <cell r="U49" t="str">
            <v>Sim</v>
          </cell>
          <cell r="Z49" t="str">
            <v xml:space="preserve">Cirúrgica </v>
          </cell>
          <cell r="AA49" t="str">
            <v xml:space="preserve">Cir_Cardíaca </v>
          </cell>
          <cell r="AE49" t="str">
            <v>Secundário</v>
          </cell>
        </row>
        <row r="50">
          <cell r="I50" t="str">
            <v xml:space="preserve">Ortopedia </v>
          </cell>
          <cell r="J50" t="str">
            <v xml:space="preserve">Ortopedia </v>
          </cell>
          <cell r="N50" t="str">
            <v>Primário</v>
          </cell>
        </row>
        <row r="51">
          <cell r="I51" t="str">
            <v xml:space="preserve">Pronto_ Socorro_ Adulto </v>
          </cell>
          <cell r="J51" t="str">
            <v xml:space="preserve">Cir_Geral </v>
          </cell>
          <cell r="N51" t="str">
            <v>Terciário</v>
          </cell>
          <cell r="U51" t="str">
            <v>Sim</v>
          </cell>
          <cell r="Z51" t="str">
            <v>UTI_Adulto 1</v>
          </cell>
          <cell r="AA51" t="str">
            <v xml:space="preserve">Neurocirurgia </v>
          </cell>
          <cell r="AE51" t="str">
            <v>Terciário</v>
          </cell>
        </row>
        <row r="52">
          <cell r="U52" t="str">
            <v>Sim</v>
          </cell>
          <cell r="Z52" t="str">
            <v>UTI_Adulto 2</v>
          </cell>
          <cell r="AA52" t="str">
            <v xml:space="preserve">Médica </v>
          </cell>
          <cell r="AE52" t="str">
            <v>Terciário</v>
          </cell>
        </row>
        <row r="53">
          <cell r="U53" t="str">
            <v>Sim</v>
          </cell>
          <cell r="Z53" t="str">
            <v>UTI_Adulto 2</v>
          </cell>
          <cell r="AA53" t="str">
            <v xml:space="preserve">Neurocirurgia </v>
          </cell>
          <cell r="AE53" t="str">
            <v>Terciário</v>
          </cell>
        </row>
        <row r="54">
          <cell r="U54" t="str">
            <v>Sim</v>
          </cell>
          <cell r="Z54" t="str">
            <v>UTI_Adulto 2</v>
          </cell>
          <cell r="AA54" t="str">
            <v xml:space="preserve">Cir_Geral </v>
          </cell>
          <cell r="AE54" t="str">
            <v>Terciário</v>
          </cell>
        </row>
        <row r="55">
          <cell r="U55" t="str">
            <v>Sim</v>
          </cell>
          <cell r="Z55" t="str">
            <v>UTI_Adulto 2</v>
          </cell>
          <cell r="AA55" t="str">
            <v xml:space="preserve">Médica </v>
          </cell>
          <cell r="AE55" t="str">
            <v>Terciário</v>
          </cell>
        </row>
        <row r="56">
          <cell r="U56" t="str">
            <v>Sim</v>
          </cell>
          <cell r="Z56" t="str">
            <v>UTI_Adulto 2</v>
          </cell>
          <cell r="AA56" t="str">
            <v>Ortopedia</v>
          </cell>
          <cell r="AE56" t="str">
            <v>Terciário</v>
          </cell>
        </row>
        <row r="57">
          <cell r="I57" t="str">
            <v>UTI_Adulto 2</v>
          </cell>
          <cell r="J57" t="str">
            <v xml:space="preserve">Cir_Geral </v>
          </cell>
          <cell r="N57" t="str">
            <v>Terciário</v>
          </cell>
          <cell r="U57" t="str">
            <v>Sim</v>
          </cell>
          <cell r="Z57" t="str">
            <v>UTI_Adulto 2</v>
          </cell>
          <cell r="AA57" t="str">
            <v xml:space="preserve">Cir_Geral </v>
          </cell>
          <cell r="AE57" t="str">
            <v>Terciário</v>
          </cell>
        </row>
        <row r="58">
          <cell r="I58" t="str">
            <v>UTI_Adulto 2</v>
          </cell>
          <cell r="J58" t="str">
            <v xml:space="preserve">Urologia </v>
          </cell>
          <cell r="N58" t="str">
            <v>Terciário</v>
          </cell>
          <cell r="U58" t="str">
            <v>Sim</v>
          </cell>
          <cell r="Z58" t="str">
            <v>UTI_Adulto 2</v>
          </cell>
          <cell r="AA58" t="str">
            <v xml:space="preserve">Urologia </v>
          </cell>
          <cell r="AE58" t="str">
            <v>Terciário</v>
          </cell>
        </row>
        <row r="59">
          <cell r="I59" t="str">
            <v xml:space="preserve">Pronto_ Socorro_ Adulto </v>
          </cell>
          <cell r="J59" t="str">
            <v xml:space="preserve">Médica </v>
          </cell>
          <cell r="N59" t="str">
            <v>Secundário</v>
          </cell>
        </row>
        <row r="60">
          <cell r="I60" t="str">
            <v xml:space="preserve">Médica </v>
          </cell>
          <cell r="J60" t="str">
            <v>Pneumo</v>
          </cell>
          <cell r="N60" t="str">
            <v>Terciário</v>
          </cell>
        </row>
        <row r="61">
          <cell r="U61" t="str">
            <v>Sim</v>
          </cell>
          <cell r="Z61" t="str">
            <v xml:space="preserve">Cirúrgica </v>
          </cell>
          <cell r="AA61" t="str">
            <v xml:space="preserve">Cir_Geral </v>
          </cell>
          <cell r="AE61" t="str">
            <v>Terciário</v>
          </cell>
        </row>
        <row r="62">
          <cell r="I62" t="str">
            <v xml:space="preserve">Neurologia </v>
          </cell>
          <cell r="J62" t="str">
            <v xml:space="preserve">Neuroclínica </v>
          </cell>
          <cell r="N62" t="str">
            <v>Secundário</v>
          </cell>
        </row>
        <row r="63">
          <cell r="I63" t="str">
            <v xml:space="preserve">Neurologia </v>
          </cell>
          <cell r="J63" t="str">
            <v xml:space="preserve">Neuroclínica </v>
          </cell>
          <cell r="N63" t="str">
            <v>Secundário</v>
          </cell>
          <cell r="U63" t="str">
            <v>Sim</v>
          </cell>
          <cell r="Z63" t="str">
            <v xml:space="preserve">Neurologia </v>
          </cell>
          <cell r="AA63" t="str">
            <v xml:space="preserve">Neurocirurgia </v>
          </cell>
          <cell r="AE63" t="str">
            <v>Secundário</v>
          </cell>
        </row>
        <row r="64">
          <cell r="I64" t="str">
            <v xml:space="preserve">Pronto_ Socorro_ Adulto </v>
          </cell>
          <cell r="J64" t="str">
            <v xml:space="preserve">Neurocirurgia </v>
          </cell>
          <cell r="N64" t="str">
            <v>Terciário</v>
          </cell>
          <cell r="U64" t="str">
            <v xml:space="preserve">Não </v>
          </cell>
        </row>
        <row r="65">
          <cell r="I65" t="str">
            <v xml:space="preserve">Pronto_ Socorro_ Adulto </v>
          </cell>
          <cell r="J65" t="str">
            <v xml:space="preserve">Neuroclínica </v>
          </cell>
          <cell r="N65" t="str">
            <v>Terciário</v>
          </cell>
          <cell r="U65" t="str">
            <v xml:space="preserve">Não </v>
          </cell>
        </row>
        <row r="66">
          <cell r="I66" t="str">
            <v xml:space="preserve">Pronto_ Socorro_ Adulto </v>
          </cell>
          <cell r="J66" t="str">
            <v xml:space="preserve">Médica </v>
          </cell>
          <cell r="N66" t="str">
            <v>Terciário</v>
          </cell>
          <cell r="U66" t="str">
            <v xml:space="preserve">Não </v>
          </cell>
        </row>
        <row r="67">
          <cell r="U67" t="str">
            <v>Sim</v>
          </cell>
          <cell r="Z67" t="str">
            <v xml:space="preserve">Neurologia </v>
          </cell>
          <cell r="AA67" t="str">
            <v xml:space="preserve">Neuroclínica </v>
          </cell>
          <cell r="AE67" t="str">
            <v>Terciário</v>
          </cell>
        </row>
        <row r="68">
          <cell r="U68" t="str">
            <v>Sim</v>
          </cell>
          <cell r="Z68" t="str">
            <v xml:space="preserve">Neurologia </v>
          </cell>
          <cell r="AA68" t="str">
            <v xml:space="preserve">Neuroclínica </v>
          </cell>
          <cell r="AE68" t="str">
            <v>Terciário</v>
          </cell>
        </row>
        <row r="69">
          <cell r="I69" t="str">
            <v xml:space="preserve">Pronto_ Socorro_ Adulto </v>
          </cell>
          <cell r="J69" t="str">
            <v xml:space="preserve">Médica </v>
          </cell>
          <cell r="N69" t="str">
            <v>Secundário</v>
          </cell>
        </row>
        <row r="70">
          <cell r="I70" t="str">
            <v xml:space="preserve">Pronto_ Socorro_ Adulto </v>
          </cell>
          <cell r="J70" t="str">
            <v xml:space="preserve">Médica </v>
          </cell>
          <cell r="N70" t="str">
            <v>Terciário</v>
          </cell>
          <cell r="U70" t="str">
            <v>Sim</v>
          </cell>
          <cell r="Z70" t="str">
            <v xml:space="preserve">Cirúrgica </v>
          </cell>
          <cell r="AA70" t="str">
            <v xml:space="preserve">CAD </v>
          </cell>
          <cell r="AE70" t="str">
            <v>Terciário</v>
          </cell>
        </row>
        <row r="71">
          <cell r="I71" t="str">
            <v xml:space="preserve">Pronto_ Socorro_ Adulto </v>
          </cell>
          <cell r="J71" t="str">
            <v xml:space="preserve">Médica </v>
          </cell>
          <cell r="N71" t="str">
            <v>Primário</v>
          </cell>
          <cell r="U71" t="str">
            <v>Sim</v>
          </cell>
          <cell r="Z71" t="str">
            <v xml:space="preserve">UTI_Coronária </v>
          </cell>
          <cell r="AA71" t="str">
            <v xml:space="preserve">Cardiologia </v>
          </cell>
          <cell r="AE71" t="str">
            <v>Terciário</v>
          </cell>
        </row>
        <row r="72">
          <cell r="I72" t="str">
            <v xml:space="preserve">Pronto_ Socorro_ Adulto </v>
          </cell>
          <cell r="J72" t="str">
            <v xml:space="preserve">Médica </v>
          </cell>
          <cell r="N72" t="str">
            <v>Terciário</v>
          </cell>
          <cell r="U72" t="str">
            <v>Sim</v>
          </cell>
          <cell r="Z72" t="str">
            <v>UTI_Adulto 1</v>
          </cell>
          <cell r="AA72" t="str">
            <v xml:space="preserve">Médica </v>
          </cell>
          <cell r="AE72" t="str">
            <v>Terciário</v>
          </cell>
        </row>
        <row r="73">
          <cell r="I73" t="str">
            <v>UTI_Adulto 1</v>
          </cell>
          <cell r="J73" t="str">
            <v>Onco GO</v>
          </cell>
          <cell r="N73" t="str">
            <v>Terciário</v>
          </cell>
          <cell r="U73" t="str">
            <v>Sim</v>
          </cell>
          <cell r="Z73" t="str">
            <v>UTI_Adulto 1</v>
          </cell>
          <cell r="AA73" t="str">
            <v>Onco GO</v>
          </cell>
          <cell r="AE73" t="str">
            <v>Terciário</v>
          </cell>
        </row>
        <row r="74">
          <cell r="U74" t="str">
            <v>Sim</v>
          </cell>
          <cell r="Z74" t="str">
            <v>UTI_Adulto 1</v>
          </cell>
          <cell r="AA74" t="str">
            <v xml:space="preserve">Cir. Vascular </v>
          </cell>
          <cell r="AE74" t="str">
            <v>Terciário</v>
          </cell>
        </row>
        <row r="75">
          <cell r="I75" t="str">
            <v xml:space="preserve">Pronto_ Socorro_ Adulto </v>
          </cell>
          <cell r="J75" t="str">
            <v xml:space="preserve">Médica </v>
          </cell>
          <cell r="N75" t="str">
            <v>Terciário</v>
          </cell>
          <cell r="U75" t="str">
            <v>Sim</v>
          </cell>
          <cell r="Z75" t="str">
            <v xml:space="preserve">Médica </v>
          </cell>
          <cell r="AA75" t="str">
            <v xml:space="preserve">Médica </v>
          </cell>
          <cell r="AE75" t="str">
            <v>Terciário</v>
          </cell>
        </row>
        <row r="76">
          <cell r="I76" t="str">
            <v xml:space="preserve">Pronto_ Socorro_ Adulto </v>
          </cell>
          <cell r="J76" t="str">
            <v xml:space="preserve">Médica </v>
          </cell>
          <cell r="N76" t="str">
            <v>Secundário</v>
          </cell>
          <cell r="U76" t="str">
            <v>Sim</v>
          </cell>
          <cell r="Z76" t="str">
            <v xml:space="preserve">Médica </v>
          </cell>
          <cell r="AA76" t="str">
            <v xml:space="preserve">Médica </v>
          </cell>
          <cell r="AE76" t="str">
            <v>Secundário</v>
          </cell>
        </row>
        <row r="77">
          <cell r="I77" t="str">
            <v xml:space="preserve">Médica </v>
          </cell>
          <cell r="J77" t="str">
            <v xml:space="preserve">Neuroclínica </v>
          </cell>
          <cell r="N77" t="str">
            <v>Secundário</v>
          </cell>
          <cell r="U77" t="str">
            <v>Sim</v>
          </cell>
          <cell r="Z77" t="str">
            <v xml:space="preserve">Médica </v>
          </cell>
          <cell r="AA77" t="str">
            <v xml:space="preserve">Neuroclínica </v>
          </cell>
          <cell r="AE77" t="str">
            <v>Secundário</v>
          </cell>
        </row>
        <row r="78">
          <cell r="I78" t="str">
            <v xml:space="preserve">Médica </v>
          </cell>
          <cell r="J78" t="str">
            <v xml:space="preserve">Neuroclínica </v>
          </cell>
          <cell r="N78" t="str">
            <v>Secundário</v>
          </cell>
        </row>
        <row r="79">
          <cell r="I79" t="str">
            <v xml:space="preserve">Pronto_ Socorro_ Adulto </v>
          </cell>
          <cell r="J79" t="str">
            <v xml:space="preserve">Médica </v>
          </cell>
          <cell r="N79" t="str">
            <v>Secundário</v>
          </cell>
        </row>
        <row r="80">
          <cell r="I80" t="str">
            <v xml:space="preserve">Pronto_ Socorro_ Adulto </v>
          </cell>
          <cell r="J80" t="str">
            <v xml:space="preserve">Médica </v>
          </cell>
          <cell r="N80" t="str">
            <v>Secundário</v>
          </cell>
        </row>
        <row r="81">
          <cell r="I81" t="str">
            <v xml:space="preserve">Médica </v>
          </cell>
          <cell r="J81" t="str">
            <v xml:space="preserve">Oncologia </v>
          </cell>
          <cell r="N81" t="str">
            <v>Terciário</v>
          </cell>
          <cell r="U81" t="str">
            <v>Sim</v>
          </cell>
          <cell r="Z81" t="str">
            <v xml:space="preserve">Médica </v>
          </cell>
          <cell r="AA81" t="str">
            <v xml:space="preserve">Oncologia </v>
          </cell>
          <cell r="AE81" t="str">
            <v>Terciário</v>
          </cell>
        </row>
        <row r="82">
          <cell r="I82" t="str">
            <v xml:space="preserve">Pronto_ Socorro_ Adulto </v>
          </cell>
          <cell r="J82" t="str">
            <v xml:space="preserve">Cir_Geral </v>
          </cell>
          <cell r="N82" t="str">
            <v>Secundário</v>
          </cell>
        </row>
        <row r="83">
          <cell r="I83" t="str">
            <v xml:space="preserve">Pronto_ Socorro_ Adulto </v>
          </cell>
          <cell r="J83" t="str">
            <v xml:space="preserve">Médica </v>
          </cell>
          <cell r="N83" t="str">
            <v>Primário</v>
          </cell>
        </row>
        <row r="84">
          <cell r="I84" t="str">
            <v xml:space="preserve">Pronto_ Socorro_ Adulto </v>
          </cell>
          <cell r="J84" t="str">
            <v xml:space="preserve">Médica </v>
          </cell>
          <cell r="N84" t="str">
            <v>Terciário</v>
          </cell>
          <cell r="U84" t="str">
            <v xml:space="preserve">Não </v>
          </cell>
        </row>
        <row r="85">
          <cell r="U85" t="str">
            <v>Sim</v>
          </cell>
          <cell r="Z85" t="str">
            <v xml:space="preserve">Médica </v>
          </cell>
          <cell r="AA85" t="str">
            <v xml:space="preserve">Médica </v>
          </cell>
          <cell r="AE85" t="str">
            <v>Terciário</v>
          </cell>
        </row>
        <row r="86">
          <cell r="I86" t="str">
            <v xml:space="preserve">Cirúrgica </v>
          </cell>
          <cell r="J86" t="str">
            <v xml:space="preserve">CAD </v>
          </cell>
          <cell r="N86" t="str">
            <v>Terciário</v>
          </cell>
          <cell r="U86" t="str">
            <v xml:space="preserve">Não </v>
          </cell>
        </row>
        <row r="87">
          <cell r="U87" t="str">
            <v>Sim</v>
          </cell>
          <cell r="Z87" t="str">
            <v xml:space="preserve">Hematologia </v>
          </cell>
          <cell r="AA87" t="str">
            <v xml:space="preserve">Hematologia </v>
          </cell>
          <cell r="AE87" t="str">
            <v>Terciário</v>
          </cell>
        </row>
        <row r="88">
          <cell r="I88" t="str">
            <v xml:space="preserve">Cirúrgica </v>
          </cell>
          <cell r="J88" t="str">
            <v>Cir_Cabeça_Pescoço</v>
          </cell>
          <cell r="N88" t="str">
            <v>Secundário</v>
          </cell>
        </row>
        <row r="89">
          <cell r="I89" t="str">
            <v xml:space="preserve">Cirúrgica </v>
          </cell>
          <cell r="J89" t="str">
            <v>Cir_Cabeça_Pescoço</v>
          </cell>
          <cell r="N89" t="str">
            <v>Secundário</v>
          </cell>
        </row>
        <row r="90">
          <cell r="I90" t="str">
            <v xml:space="preserve">Cirúrgica </v>
          </cell>
          <cell r="J90" t="str">
            <v xml:space="preserve">Urologia </v>
          </cell>
          <cell r="N90" t="str">
            <v>Terciário</v>
          </cell>
          <cell r="U90" t="str">
            <v>Sim</v>
          </cell>
          <cell r="Z90" t="str">
            <v>UTI_Adulto 1</v>
          </cell>
          <cell r="AA90" t="str">
            <v xml:space="preserve">Urologia </v>
          </cell>
          <cell r="AE90" t="str">
            <v>Terciário</v>
          </cell>
        </row>
        <row r="91">
          <cell r="I91" t="str">
            <v xml:space="preserve">Cirúrgica </v>
          </cell>
          <cell r="J91" t="str">
            <v xml:space="preserve">Cir. Vascular </v>
          </cell>
          <cell r="N91" t="str">
            <v>Terciário</v>
          </cell>
          <cell r="U91" t="str">
            <v xml:space="preserve">Não </v>
          </cell>
        </row>
        <row r="92">
          <cell r="I92" t="str">
            <v xml:space="preserve">Médica </v>
          </cell>
          <cell r="J92" t="str">
            <v xml:space="preserve">Médica </v>
          </cell>
          <cell r="N92" t="str">
            <v>Terciário</v>
          </cell>
          <cell r="U92" t="str">
            <v>Sim</v>
          </cell>
          <cell r="Z92" t="str">
            <v xml:space="preserve">Médica </v>
          </cell>
          <cell r="AA92" t="str">
            <v xml:space="preserve">Médica </v>
          </cell>
          <cell r="AE92" t="str">
            <v>Terciário</v>
          </cell>
        </row>
        <row r="93">
          <cell r="I93" t="str">
            <v xml:space="preserve">Cirúrgica </v>
          </cell>
          <cell r="J93" t="str">
            <v xml:space="preserve">Cardiologia </v>
          </cell>
          <cell r="N93" t="str">
            <v>Secundário</v>
          </cell>
          <cell r="U93" t="str">
            <v>Sim</v>
          </cell>
          <cell r="Z93" t="str">
            <v xml:space="preserve">Cirúrgica </v>
          </cell>
          <cell r="AA93" t="str">
            <v xml:space="preserve">Cardiologia </v>
          </cell>
          <cell r="AE93" t="str">
            <v>Secundário</v>
          </cell>
        </row>
        <row r="94">
          <cell r="I94" t="str">
            <v xml:space="preserve">UTI_Coronária </v>
          </cell>
          <cell r="J94" t="str">
            <v xml:space="preserve">Cardiologia </v>
          </cell>
          <cell r="N94" t="str">
            <v>Secundário</v>
          </cell>
          <cell r="U94" t="str">
            <v>Sim</v>
          </cell>
          <cell r="Z94" t="str">
            <v xml:space="preserve">Médica </v>
          </cell>
          <cell r="AA94" t="str">
            <v xml:space="preserve">Cardiologia </v>
          </cell>
          <cell r="AE94" t="str">
            <v>Secundário</v>
          </cell>
        </row>
        <row r="95">
          <cell r="I95" t="str">
            <v xml:space="preserve">Pronto_ Socorro_ Adulto </v>
          </cell>
          <cell r="J95" t="str">
            <v xml:space="preserve">Cardiologia </v>
          </cell>
          <cell r="N95" t="str">
            <v>Secundário</v>
          </cell>
        </row>
        <row r="96">
          <cell r="I96" t="str">
            <v xml:space="preserve">Pronto_ Socorro_ Adulto </v>
          </cell>
          <cell r="J96" t="str">
            <v xml:space="preserve">Médica </v>
          </cell>
          <cell r="N96" t="str">
            <v>Secundário</v>
          </cell>
        </row>
        <row r="97">
          <cell r="U97" t="str">
            <v>Sim</v>
          </cell>
          <cell r="Z97" t="str">
            <v xml:space="preserve">Médica </v>
          </cell>
          <cell r="AA97" t="str">
            <v xml:space="preserve">Cardiologia </v>
          </cell>
          <cell r="AE97" t="str">
            <v>Terciário</v>
          </cell>
        </row>
        <row r="98">
          <cell r="U98" t="str">
            <v>Sim</v>
          </cell>
          <cell r="Z98" t="str">
            <v xml:space="preserve">Médica </v>
          </cell>
          <cell r="AA98" t="str">
            <v xml:space="preserve">Cardiologia </v>
          </cell>
          <cell r="AE98" t="str">
            <v>Terciário</v>
          </cell>
        </row>
        <row r="99">
          <cell r="U99" t="str">
            <v>Sim</v>
          </cell>
          <cell r="Z99" t="str">
            <v xml:space="preserve">UTI_Coronária </v>
          </cell>
          <cell r="AA99" t="str">
            <v xml:space="preserve">Cardiologia </v>
          </cell>
          <cell r="AE99" t="str">
            <v>Terciário</v>
          </cell>
        </row>
        <row r="100">
          <cell r="I100" t="str">
            <v xml:space="preserve">Pronto_ Socorro_ Adulto </v>
          </cell>
          <cell r="J100" t="str">
            <v xml:space="preserve">Neuroclínica </v>
          </cell>
          <cell r="N100" t="str">
            <v>Secundário</v>
          </cell>
        </row>
        <row r="101">
          <cell r="U101" t="str">
            <v>Sim</v>
          </cell>
          <cell r="Z101" t="str">
            <v>UTI_Adulto 2</v>
          </cell>
          <cell r="AA101" t="str">
            <v>Ortopedia</v>
          </cell>
          <cell r="AE101" t="str">
            <v>Terciário</v>
          </cell>
        </row>
        <row r="102">
          <cell r="U102" t="str">
            <v>Sim</v>
          </cell>
          <cell r="Z102" t="str">
            <v>UTI_Adulto 2</v>
          </cell>
          <cell r="AA102" t="str">
            <v xml:space="preserve">Médica </v>
          </cell>
          <cell r="AE102" t="str">
            <v>Terciário</v>
          </cell>
        </row>
        <row r="103">
          <cell r="U103" t="str">
            <v>Sim</v>
          </cell>
          <cell r="Z103" t="str">
            <v>UTI_Adulto 2</v>
          </cell>
          <cell r="AA103" t="str">
            <v xml:space="preserve">Cir. Torácica </v>
          </cell>
          <cell r="AE103" t="str">
            <v>Terciário</v>
          </cell>
        </row>
        <row r="104">
          <cell r="I104" t="str">
            <v>UTI_Adulto 2</v>
          </cell>
          <cell r="J104" t="str">
            <v xml:space="preserve">Proctologia </v>
          </cell>
          <cell r="N104" t="str">
            <v>Terciário</v>
          </cell>
          <cell r="U104" t="str">
            <v>Sim</v>
          </cell>
          <cell r="Z104" t="str">
            <v>UTI_Adulto 2</v>
          </cell>
          <cell r="AA104" t="str">
            <v xml:space="preserve">Proctologia </v>
          </cell>
          <cell r="AE104" t="str">
            <v>Terciário</v>
          </cell>
        </row>
        <row r="105">
          <cell r="I105" t="str">
            <v xml:space="preserve">Pronto_ Socorro_ Adulto </v>
          </cell>
          <cell r="J105" t="str">
            <v xml:space="preserve">Neurocirurgia </v>
          </cell>
          <cell r="N105" t="str">
            <v>Terciário</v>
          </cell>
          <cell r="U105" t="str">
            <v>Sim</v>
          </cell>
          <cell r="Z105" t="str">
            <v xml:space="preserve">Neurologia </v>
          </cell>
          <cell r="AA105" t="str">
            <v xml:space="preserve">Neurocirurgia </v>
          </cell>
          <cell r="AE105" t="str">
            <v>Terciário</v>
          </cell>
        </row>
        <row r="106">
          <cell r="I106" t="str">
            <v xml:space="preserve">Pronto_ Socorro_ Adulto </v>
          </cell>
          <cell r="J106" t="str">
            <v xml:space="preserve">Neuroclínica </v>
          </cell>
          <cell r="N106" t="str">
            <v>Secundário</v>
          </cell>
        </row>
        <row r="107">
          <cell r="I107" t="str">
            <v xml:space="preserve">Pronto_ Socorro_ Adulto </v>
          </cell>
          <cell r="J107" t="str">
            <v xml:space="preserve">Médica </v>
          </cell>
          <cell r="N107" t="str">
            <v>Secundário</v>
          </cell>
        </row>
        <row r="108">
          <cell r="I108" t="str">
            <v xml:space="preserve">Pronto_ Socorro_ Adulto </v>
          </cell>
          <cell r="J108" t="str">
            <v xml:space="preserve">Médica </v>
          </cell>
          <cell r="N108" t="str">
            <v>Secundário</v>
          </cell>
        </row>
        <row r="109">
          <cell r="I109" t="str">
            <v xml:space="preserve">Pronto_ Socorro_ Adulto </v>
          </cell>
          <cell r="J109" t="str">
            <v xml:space="preserve">Médica </v>
          </cell>
          <cell r="N109" t="str">
            <v>Primário</v>
          </cell>
          <cell r="U109" t="str">
            <v>Sim</v>
          </cell>
          <cell r="Z109" t="str">
            <v xml:space="preserve">Médica </v>
          </cell>
          <cell r="AA109" t="str">
            <v xml:space="preserve">Médica </v>
          </cell>
          <cell r="AE109" t="str">
            <v>Secundário</v>
          </cell>
        </row>
        <row r="110">
          <cell r="I110" t="str">
            <v xml:space="preserve">UTI_Coronária </v>
          </cell>
          <cell r="J110" t="str">
            <v xml:space="preserve">Cardiologia </v>
          </cell>
          <cell r="N110" t="str">
            <v>Secundário</v>
          </cell>
        </row>
        <row r="111">
          <cell r="I111" t="str">
            <v xml:space="preserve">UTI_Coronária </v>
          </cell>
          <cell r="J111" t="str">
            <v xml:space="preserve">Cardiologia </v>
          </cell>
          <cell r="N111" t="str">
            <v>Secundário</v>
          </cell>
        </row>
        <row r="112">
          <cell r="U112" t="str">
            <v>Sim</v>
          </cell>
          <cell r="Z112" t="str">
            <v xml:space="preserve">UTI_Coronária </v>
          </cell>
          <cell r="AA112" t="str">
            <v xml:space="preserve">Cardiologia </v>
          </cell>
          <cell r="AE112" t="str">
            <v>Terciário</v>
          </cell>
        </row>
        <row r="113">
          <cell r="I113" t="str">
            <v xml:space="preserve">Pronto_ Socorro_ Adulto </v>
          </cell>
          <cell r="J113" t="str">
            <v xml:space="preserve">Médica </v>
          </cell>
          <cell r="N113" t="str">
            <v>Secundário</v>
          </cell>
        </row>
        <row r="114">
          <cell r="I114" t="str">
            <v xml:space="preserve">Pronto_ Socorro_ Adulto </v>
          </cell>
          <cell r="J114" t="str">
            <v xml:space="preserve">Cir_Geral </v>
          </cell>
          <cell r="N114" t="str">
            <v>Terciário</v>
          </cell>
          <cell r="U114" t="str">
            <v>Sim</v>
          </cell>
          <cell r="Z114" t="str">
            <v>UTI_Adulto 1</v>
          </cell>
          <cell r="AA114" t="str">
            <v xml:space="preserve">Cir_Geral </v>
          </cell>
          <cell r="AE114" t="str">
            <v>Terciário</v>
          </cell>
        </row>
        <row r="115">
          <cell r="I115" t="str">
            <v xml:space="preserve">Pronto_ Socorro_ Adulto </v>
          </cell>
          <cell r="J115" t="str">
            <v xml:space="preserve">Médica </v>
          </cell>
          <cell r="N115" t="str">
            <v>Secundário</v>
          </cell>
        </row>
        <row r="116">
          <cell r="U116" t="str">
            <v>Sim</v>
          </cell>
          <cell r="Z116" t="str">
            <v>UTI_Adulto 1</v>
          </cell>
          <cell r="AA116" t="str">
            <v>Nefrologia</v>
          </cell>
          <cell r="AE116" t="str">
            <v>Terciário</v>
          </cell>
        </row>
        <row r="117">
          <cell r="I117" t="str">
            <v xml:space="preserve">Pronto_ Socorro_ Adulto </v>
          </cell>
          <cell r="J117" t="str">
            <v xml:space="preserve">Cir_Geral </v>
          </cell>
          <cell r="N117" t="str">
            <v>Terciário</v>
          </cell>
        </row>
        <row r="118">
          <cell r="I118" t="str">
            <v>G.O.</v>
          </cell>
          <cell r="J118" t="str">
            <v>Onco GO</v>
          </cell>
          <cell r="N118" t="str">
            <v>Secundário</v>
          </cell>
        </row>
        <row r="119">
          <cell r="I119" t="str">
            <v xml:space="preserve">Pronto_ Socorro_ Adulto </v>
          </cell>
          <cell r="J119" t="str">
            <v xml:space="preserve">Cir_Geral </v>
          </cell>
          <cell r="N119" t="str">
            <v>Secundário</v>
          </cell>
        </row>
        <row r="120">
          <cell r="I120" t="str">
            <v xml:space="preserve">Pronto_ Socorro_ Adulto </v>
          </cell>
          <cell r="J120" t="str">
            <v xml:space="preserve">Médica </v>
          </cell>
          <cell r="N120" t="str">
            <v>Terciário</v>
          </cell>
        </row>
        <row r="121">
          <cell r="I121" t="str">
            <v xml:space="preserve">Pronto_ Socorro_ Adulto </v>
          </cell>
          <cell r="J121" t="str">
            <v xml:space="preserve">Médica </v>
          </cell>
          <cell r="N121" t="str">
            <v>Primário</v>
          </cell>
        </row>
        <row r="122">
          <cell r="U122" t="str">
            <v>Sim</v>
          </cell>
          <cell r="Z122" t="str">
            <v xml:space="preserve">Cirúrgica </v>
          </cell>
          <cell r="AA122" t="str">
            <v xml:space="preserve">Cardiologia </v>
          </cell>
          <cell r="AE122" t="str">
            <v>Terciário</v>
          </cell>
        </row>
        <row r="123">
          <cell r="I123" t="str">
            <v xml:space="preserve">Cirúrgica </v>
          </cell>
          <cell r="J123" t="str">
            <v xml:space="preserve">Cir_Geral </v>
          </cell>
          <cell r="N123" t="str">
            <v>Primário</v>
          </cell>
        </row>
        <row r="124">
          <cell r="I124" t="str">
            <v xml:space="preserve">Hematologia </v>
          </cell>
          <cell r="J124" t="str">
            <v xml:space="preserve">Hematologia </v>
          </cell>
          <cell r="N124" t="str">
            <v>Terciário</v>
          </cell>
        </row>
        <row r="125">
          <cell r="I125" t="str">
            <v xml:space="preserve">Cirúrgica </v>
          </cell>
          <cell r="J125" t="str">
            <v xml:space="preserve">CAD </v>
          </cell>
          <cell r="N125" t="str">
            <v>Terciário</v>
          </cell>
          <cell r="U125" t="str">
            <v>Sim</v>
          </cell>
          <cell r="Z125" t="str">
            <v xml:space="preserve">Cirúrgica </v>
          </cell>
          <cell r="AA125" t="str">
            <v xml:space="preserve">CAD </v>
          </cell>
          <cell r="AE125" t="str">
            <v>Terciário</v>
          </cell>
        </row>
        <row r="126">
          <cell r="I126" t="str">
            <v xml:space="preserve">Cirúrgica </v>
          </cell>
          <cell r="J126" t="str">
            <v xml:space="preserve">Urologia </v>
          </cell>
          <cell r="N126" t="str">
            <v>Primário</v>
          </cell>
        </row>
        <row r="127">
          <cell r="I127" t="str">
            <v>G.O.</v>
          </cell>
          <cell r="J127" t="str">
            <v>Onco GO</v>
          </cell>
          <cell r="N127" t="str">
            <v>Primário</v>
          </cell>
        </row>
        <row r="128">
          <cell r="I128" t="str">
            <v>G.O.</v>
          </cell>
          <cell r="J128" t="str">
            <v>Onco GO</v>
          </cell>
          <cell r="N128" t="str">
            <v>Primário</v>
          </cell>
        </row>
        <row r="129">
          <cell r="I129" t="str">
            <v>G.O.</v>
          </cell>
          <cell r="J129" t="str">
            <v>Onco GO</v>
          </cell>
          <cell r="N129" t="str">
            <v>Terciário</v>
          </cell>
          <cell r="U129" t="str">
            <v>Sim</v>
          </cell>
          <cell r="Z129" t="str">
            <v>G.O.</v>
          </cell>
          <cell r="AA129" t="str">
            <v>Onco GO</v>
          </cell>
          <cell r="AE129" t="str">
            <v>Terciário</v>
          </cell>
        </row>
        <row r="130">
          <cell r="I130" t="str">
            <v xml:space="preserve">Médica </v>
          </cell>
          <cell r="J130" t="str">
            <v xml:space="preserve">Médica </v>
          </cell>
          <cell r="N130" t="str">
            <v>Terciário</v>
          </cell>
          <cell r="U130" t="str">
            <v>Sim</v>
          </cell>
          <cell r="Z130" t="str">
            <v xml:space="preserve">Médica </v>
          </cell>
          <cell r="AA130" t="str">
            <v xml:space="preserve">Médica </v>
          </cell>
          <cell r="AE130" t="str">
            <v>Terciário</v>
          </cell>
        </row>
        <row r="131">
          <cell r="I131" t="str">
            <v xml:space="preserve">Médica </v>
          </cell>
          <cell r="J131" t="str">
            <v xml:space="preserve">Hematologia </v>
          </cell>
          <cell r="N131" t="str">
            <v>Primário</v>
          </cell>
        </row>
        <row r="132">
          <cell r="I132" t="str">
            <v xml:space="preserve">Pronto_ Socorro_ Adulto </v>
          </cell>
          <cell r="J132" t="str">
            <v xml:space="preserve">Médica </v>
          </cell>
          <cell r="N132" t="str">
            <v>Secundário</v>
          </cell>
          <cell r="U132" t="str">
            <v>Sim</v>
          </cell>
          <cell r="Z132" t="str">
            <v xml:space="preserve">Médica </v>
          </cell>
          <cell r="AA132" t="str">
            <v xml:space="preserve">Oncologia </v>
          </cell>
          <cell r="AE132" t="str">
            <v>Secundário</v>
          </cell>
        </row>
        <row r="133">
          <cell r="I133" t="str">
            <v xml:space="preserve">Pronto_ Socorro_ Adulto </v>
          </cell>
          <cell r="J133" t="str">
            <v xml:space="preserve">Médica </v>
          </cell>
          <cell r="N133" t="str">
            <v>Terciário</v>
          </cell>
        </row>
        <row r="134">
          <cell r="I134" t="str">
            <v>UTI_Adulto 1</v>
          </cell>
          <cell r="J134" t="str">
            <v>Cir_Cabeça_Pescoço</v>
          </cell>
          <cell r="N134" t="str">
            <v>Terciário</v>
          </cell>
          <cell r="U134" t="str">
            <v>Sim</v>
          </cell>
          <cell r="Z134" t="str">
            <v>UTI_Adulto 1</v>
          </cell>
          <cell r="AA134" t="str">
            <v>Cir_Cabeça_Pescoço</v>
          </cell>
          <cell r="AE134" t="str">
            <v>Terciário</v>
          </cell>
        </row>
        <row r="135">
          <cell r="I135" t="str">
            <v>UTI_Adulto 1</v>
          </cell>
          <cell r="J135" t="str">
            <v xml:space="preserve">CAD </v>
          </cell>
          <cell r="N135" t="str">
            <v>Terciário</v>
          </cell>
          <cell r="U135" t="str">
            <v>Sim</v>
          </cell>
          <cell r="Z135" t="str">
            <v>UTI_Adulto 1</v>
          </cell>
          <cell r="AA135" t="str">
            <v xml:space="preserve">CAD </v>
          </cell>
          <cell r="AE135" t="str">
            <v>Terciário</v>
          </cell>
        </row>
        <row r="136">
          <cell r="U136" t="str">
            <v>Sim</v>
          </cell>
          <cell r="Z136" t="str">
            <v>UTI_Adulto 1</v>
          </cell>
          <cell r="AA136" t="str">
            <v xml:space="preserve">Cir_Geral </v>
          </cell>
          <cell r="AE136" t="str">
            <v>Terciário</v>
          </cell>
        </row>
        <row r="137">
          <cell r="I137" t="str">
            <v xml:space="preserve">Pronto_ Socorro_ Adulto </v>
          </cell>
          <cell r="J137" t="str">
            <v xml:space="preserve">Médica </v>
          </cell>
          <cell r="N137" t="str">
            <v>Terciário</v>
          </cell>
        </row>
        <row r="138">
          <cell r="I138" t="str">
            <v xml:space="preserve">Pronto_ Socorro_ Adulto </v>
          </cell>
          <cell r="J138" t="str">
            <v xml:space="preserve">Médica </v>
          </cell>
          <cell r="N138" t="str">
            <v>Secundário</v>
          </cell>
        </row>
        <row r="139">
          <cell r="I139" t="str">
            <v xml:space="preserve">Pronto_ Socorro_ Adulto </v>
          </cell>
          <cell r="J139" t="str">
            <v xml:space="preserve">Médica </v>
          </cell>
          <cell r="N139" t="str">
            <v>Terciário</v>
          </cell>
          <cell r="Z139" t="str">
            <v xml:space="preserve">Médica </v>
          </cell>
          <cell r="AA139" t="str">
            <v>Nefrologia</v>
          </cell>
          <cell r="AE139" t="str">
            <v>Terciário</v>
          </cell>
        </row>
        <row r="140">
          <cell r="I140" t="str">
            <v xml:space="preserve">UTI_Coronária </v>
          </cell>
          <cell r="J140" t="str">
            <v xml:space="preserve">Cardiologia </v>
          </cell>
          <cell r="N140" t="str">
            <v>Secundário</v>
          </cell>
        </row>
        <row r="141">
          <cell r="I141" t="str">
            <v xml:space="preserve">Pronto_ Socorro_ Adulto </v>
          </cell>
          <cell r="J141" t="str">
            <v xml:space="preserve">Médica </v>
          </cell>
          <cell r="N141" t="str">
            <v>Secundário</v>
          </cell>
        </row>
        <row r="142">
          <cell r="U142" t="str">
            <v>Sim</v>
          </cell>
          <cell r="Z142" t="str">
            <v xml:space="preserve">Cirúrgica </v>
          </cell>
          <cell r="AA142" t="str">
            <v xml:space="preserve">Cir_Cardíaca </v>
          </cell>
          <cell r="AE142" t="str">
            <v>Secundário</v>
          </cell>
        </row>
        <row r="143">
          <cell r="U143" t="str">
            <v>Sim</v>
          </cell>
          <cell r="Z143" t="str">
            <v xml:space="preserve">Médica </v>
          </cell>
          <cell r="AA143" t="str">
            <v xml:space="preserve">Cardiologia </v>
          </cell>
          <cell r="AE143" t="str">
            <v>Secundário</v>
          </cell>
        </row>
        <row r="144">
          <cell r="U144" t="str">
            <v>Sim</v>
          </cell>
          <cell r="Z144" t="str">
            <v xml:space="preserve">UTI_Coronária </v>
          </cell>
          <cell r="AA144" t="str">
            <v xml:space="preserve">Cardiologia </v>
          </cell>
          <cell r="AE144" t="str">
            <v>Terciário</v>
          </cell>
        </row>
        <row r="145">
          <cell r="U145" t="str">
            <v>Sim</v>
          </cell>
          <cell r="Z145" t="str">
            <v xml:space="preserve">UTI_Coronária </v>
          </cell>
          <cell r="AA145" t="str">
            <v xml:space="preserve">Cardiologia </v>
          </cell>
          <cell r="AE145" t="str">
            <v>Terciário</v>
          </cell>
        </row>
        <row r="146">
          <cell r="I146" t="str">
            <v xml:space="preserve">Cirúrgica </v>
          </cell>
          <cell r="J146" t="str">
            <v xml:space="preserve">CAD </v>
          </cell>
          <cell r="N146" t="str">
            <v>Secundário</v>
          </cell>
        </row>
        <row r="147">
          <cell r="I147" t="str">
            <v xml:space="preserve">Cirúrgica </v>
          </cell>
          <cell r="J147" t="str">
            <v xml:space="preserve">Urologia </v>
          </cell>
          <cell r="N147" t="str">
            <v>Secundário</v>
          </cell>
        </row>
        <row r="148">
          <cell r="U148" t="str">
            <v>Sim</v>
          </cell>
          <cell r="Z148" t="str">
            <v xml:space="preserve">Cirúrgica </v>
          </cell>
          <cell r="AA148" t="str">
            <v xml:space="preserve">CAD </v>
          </cell>
          <cell r="AE148" t="str">
            <v>Terciário</v>
          </cell>
        </row>
        <row r="149">
          <cell r="U149" t="str">
            <v>Sim</v>
          </cell>
          <cell r="Z149" t="str">
            <v xml:space="preserve">Cirúrgica </v>
          </cell>
          <cell r="AA149" t="str">
            <v xml:space="preserve">Urologia </v>
          </cell>
          <cell r="AE149" t="str">
            <v>Terciário</v>
          </cell>
        </row>
        <row r="150">
          <cell r="U150" t="str">
            <v>Sim</v>
          </cell>
          <cell r="Z150" t="str">
            <v xml:space="preserve">Cirúrgica </v>
          </cell>
          <cell r="AA150" t="str">
            <v xml:space="preserve">Cir_Geral </v>
          </cell>
          <cell r="AE150" t="str">
            <v>Primário</v>
          </cell>
        </row>
        <row r="151">
          <cell r="I151" t="str">
            <v xml:space="preserve">Pronto_ Socorro_ Adulto </v>
          </cell>
          <cell r="J151" t="str">
            <v xml:space="preserve">Neurocirurgia </v>
          </cell>
          <cell r="N151" t="str">
            <v>Terciário</v>
          </cell>
          <cell r="U151" t="str">
            <v>Sim</v>
          </cell>
          <cell r="Z151" t="str">
            <v xml:space="preserve">Pronto_ Socorro_ Adulto </v>
          </cell>
          <cell r="AA151" t="str">
            <v xml:space="preserve">Neurocirurgia </v>
          </cell>
          <cell r="AE151" t="str">
            <v>Terciário</v>
          </cell>
        </row>
        <row r="152">
          <cell r="I152" t="str">
            <v xml:space="preserve">Pronto_ Socorro_ Adulto </v>
          </cell>
          <cell r="J152" t="str">
            <v xml:space="preserve">Neurocirurgia </v>
          </cell>
          <cell r="N152" t="str">
            <v>Primário</v>
          </cell>
        </row>
        <row r="153">
          <cell r="I153" t="str">
            <v xml:space="preserve">Pronto_ Socorro_ Adulto </v>
          </cell>
          <cell r="J153" t="str">
            <v xml:space="preserve">Oncologia </v>
          </cell>
          <cell r="N153" t="str">
            <v>Terciário</v>
          </cell>
          <cell r="U153" t="str">
            <v>Sim</v>
          </cell>
          <cell r="Z153" t="str">
            <v xml:space="preserve">Pronto_ Socorro_ Adulto </v>
          </cell>
          <cell r="AA153" t="str">
            <v xml:space="preserve">Oncologia </v>
          </cell>
          <cell r="AE153" t="str">
            <v>Terciário</v>
          </cell>
        </row>
        <row r="154">
          <cell r="U154" t="str">
            <v>Sim</v>
          </cell>
          <cell r="Z154" t="str">
            <v xml:space="preserve">Neurologia </v>
          </cell>
          <cell r="AA154" t="str">
            <v xml:space="preserve">Neurocirurgia </v>
          </cell>
          <cell r="AE154" t="str">
            <v>Terciário</v>
          </cell>
        </row>
        <row r="155">
          <cell r="U155" t="str">
            <v>Sim</v>
          </cell>
          <cell r="Z155" t="str">
            <v xml:space="preserve">Neurologia </v>
          </cell>
          <cell r="AA155" t="str">
            <v xml:space="preserve">Neurocirurgia </v>
          </cell>
          <cell r="AE155" t="str">
            <v>Terciário</v>
          </cell>
        </row>
        <row r="156">
          <cell r="U156" t="str">
            <v>Sim</v>
          </cell>
          <cell r="Z156" t="str">
            <v xml:space="preserve">Neurologia </v>
          </cell>
          <cell r="AA156" t="str">
            <v xml:space="preserve">Neurocirurgia </v>
          </cell>
          <cell r="AE156" t="str">
            <v>Terciário</v>
          </cell>
        </row>
        <row r="157">
          <cell r="I157" t="str">
            <v xml:space="preserve">Ortopedia </v>
          </cell>
          <cell r="J157" t="str">
            <v xml:space="preserve">Ortopedia </v>
          </cell>
          <cell r="N157" t="str">
            <v>Secundário</v>
          </cell>
          <cell r="U157" t="str">
            <v>Sim</v>
          </cell>
          <cell r="Z157" t="str">
            <v>UTI_Adulto 2</v>
          </cell>
          <cell r="AA157" t="str">
            <v xml:space="preserve">Ortopedia </v>
          </cell>
          <cell r="AE157" t="str">
            <v>Secundário</v>
          </cell>
        </row>
        <row r="158">
          <cell r="I158" t="str">
            <v xml:space="preserve">UTI_Coronária </v>
          </cell>
          <cell r="J158" t="str">
            <v xml:space="preserve">Médica </v>
          </cell>
          <cell r="N158" t="str">
            <v>Secundário</v>
          </cell>
          <cell r="U158" t="str">
            <v>Sim</v>
          </cell>
          <cell r="Z158" t="str">
            <v xml:space="preserve">Médica </v>
          </cell>
          <cell r="AA158" t="str">
            <v xml:space="preserve">Cardiologia </v>
          </cell>
          <cell r="AE158" t="str">
            <v>Terciário</v>
          </cell>
        </row>
        <row r="159">
          <cell r="I159" t="str">
            <v xml:space="preserve">UTI_Coronária </v>
          </cell>
          <cell r="J159" t="str">
            <v xml:space="preserve">Médica </v>
          </cell>
          <cell r="N159" t="str">
            <v>Secundário</v>
          </cell>
          <cell r="U159" t="str">
            <v>Sim</v>
          </cell>
          <cell r="Z159" t="str">
            <v xml:space="preserve">Cirúrgica </v>
          </cell>
          <cell r="AA159" t="str">
            <v xml:space="preserve">Cardiologia </v>
          </cell>
          <cell r="AE159" t="str">
            <v>Secundário</v>
          </cell>
        </row>
        <row r="160">
          <cell r="I160" t="str">
            <v xml:space="preserve">UTI_Coronária </v>
          </cell>
          <cell r="J160" t="str">
            <v xml:space="preserve">Cardiologia </v>
          </cell>
          <cell r="N160" t="str">
            <v>Secundário</v>
          </cell>
          <cell r="U160" t="str">
            <v>Sim</v>
          </cell>
          <cell r="Z160" t="str">
            <v xml:space="preserve">Médica </v>
          </cell>
          <cell r="AA160" t="str">
            <v xml:space="preserve">Cardiologia </v>
          </cell>
          <cell r="AE160" t="str">
            <v>Secundário</v>
          </cell>
        </row>
        <row r="161">
          <cell r="I161" t="str">
            <v xml:space="preserve">Pronto_ Socorro_ Adulto </v>
          </cell>
          <cell r="J161" t="str">
            <v xml:space="preserve">Médica </v>
          </cell>
          <cell r="N161" t="str">
            <v>Secundário</v>
          </cell>
          <cell r="U161" t="str">
            <v>Sim</v>
          </cell>
          <cell r="Z161" t="str">
            <v xml:space="preserve">Pronto_ Socorro_ Adulto </v>
          </cell>
          <cell r="AA161" t="str">
            <v xml:space="preserve">Médica </v>
          </cell>
          <cell r="AE161" t="str">
            <v>Secundário</v>
          </cell>
        </row>
        <row r="162">
          <cell r="I162" t="str">
            <v xml:space="preserve">Médica </v>
          </cell>
          <cell r="J162" t="str">
            <v xml:space="preserve">Hematologia </v>
          </cell>
          <cell r="N162" t="str">
            <v>Terciário</v>
          </cell>
          <cell r="U162" t="str">
            <v>Sim</v>
          </cell>
          <cell r="Z162" t="str">
            <v xml:space="preserve">Médica </v>
          </cell>
          <cell r="AA162" t="str">
            <v xml:space="preserve">Hematologia </v>
          </cell>
          <cell r="AE162" t="str">
            <v>Terciário</v>
          </cell>
        </row>
        <row r="163">
          <cell r="I163" t="str">
            <v xml:space="preserve">Médica </v>
          </cell>
          <cell r="J163" t="str">
            <v xml:space="preserve">Gastro </v>
          </cell>
          <cell r="N163" t="str">
            <v>Terciário</v>
          </cell>
          <cell r="U163" t="str">
            <v>Sim</v>
          </cell>
          <cell r="Z163" t="str">
            <v xml:space="preserve">Médica </v>
          </cell>
          <cell r="AA163" t="str">
            <v xml:space="preserve">Gastro </v>
          </cell>
          <cell r="AE163" t="str">
            <v>Terciário</v>
          </cell>
        </row>
        <row r="164">
          <cell r="I164" t="str">
            <v xml:space="preserve">Cirúrgica </v>
          </cell>
          <cell r="J164" t="str">
            <v xml:space="preserve">CAD </v>
          </cell>
          <cell r="N164" t="str">
            <v>Secundário</v>
          </cell>
          <cell r="U164" t="str">
            <v>Sim</v>
          </cell>
          <cell r="Z164" t="str">
            <v xml:space="preserve">Cirúrgica </v>
          </cell>
          <cell r="AA164" t="str">
            <v xml:space="preserve">CAD </v>
          </cell>
          <cell r="AE164" t="str">
            <v>Secundário</v>
          </cell>
        </row>
        <row r="165">
          <cell r="I165" t="str">
            <v xml:space="preserve">Cirúrgica </v>
          </cell>
          <cell r="J165" t="str">
            <v xml:space="preserve">Cir_Geral </v>
          </cell>
          <cell r="N165" t="str">
            <v>Secundário</v>
          </cell>
          <cell r="U165" t="str">
            <v>Sim</v>
          </cell>
          <cell r="Z165" t="str">
            <v xml:space="preserve">Cirúrgica </v>
          </cell>
          <cell r="AA165" t="str">
            <v xml:space="preserve">Urologia </v>
          </cell>
          <cell r="AE165" t="str">
            <v>Terciário</v>
          </cell>
        </row>
        <row r="166">
          <cell r="I166" t="str">
            <v>G.O.</v>
          </cell>
          <cell r="J166" t="str">
            <v>Onco GO</v>
          </cell>
          <cell r="N166" t="str">
            <v>Secundário</v>
          </cell>
        </row>
        <row r="167">
          <cell r="I167" t="str">
            <v xml:space="preserve">Pronto_ Socorro_ Adulto </v>
          </cell>
          <cell r="J167" t="str">
            <v xml:space="preserve">Hematologia </v>
          </cell>
          <cell r="N167" t="str">
            <v>Secundário</v>
          </cell>
        </row>
        <row r="168">
          <cell r="I168" t="str">
            <v xml:space="preserve">Ortopedia </v>
          </cell>
          <cell r="J168" t="str">
            <v>Ortopedia</v>
          </cell>
          <cell r="N168" t="str">
            <v>Secundário</v>
          </cell>
        </row>
        <row r="169">
          <cell r="I169" t="str">
            <v xml:space="preserve">Ortopedia </v>
          </cell>
          <cell r="J169" t="str">
            <v xml:space="preserve">Cir_Geral </v>
          </cell>
          <cell r="N169" t="str">
            <v>Secundário</v>
          </cell>
        </row>
        <row r="170">
          <cell r="I170" t="str">
            <v xml:space="preserve">Cirúrgica </v>
          </cell>
          <cell r="J170" t="str">
            <v xml:space="preserve">Plástica </v>
          </cell>
          <cell r="N170" t="str">
            <v>Secundário</v>
          </cell>
        </row>
        <row r="171">
          <cell r="I171" t="str">
            <v xml:space="preserve">Neurologia </v>
          </cell>
          <cell r="J171" t="str">
            <v xml:space="preserve">Neuroclínica </v>
          </cell>
          <cell r="N171" t="str">
            <v>Secundário</v>
          </cell>
          <cell r="U171" t="str">
            <v>Sim</v>
          </cell>
          <cell r="Z171" t="str">
            <v xml:space="preserve">Neurologia </v>
          </cell>
          <cell r="AA171" t="str">
            <v xml:space="preserve">Neuroclínica </v>
          </cell>
          <cell r="AE171" t="str">
            <v>Secundário</v>
          </cell>
        </row>
        <row r="172">
          <cell r="I172" t="str">
            <v xml:space="preserve">Neurologia </v>
          </cell>
          <cell r="J172" t="str">
            <v xml:space="preserve">Neuroclínica </v>
          </cell>
          <cell r="N172" t="str">
            <v>Secundário</v>
          </cell>
        </row>
        <row r="173">
          <cell r="I173" t="str">
            <v xml:space="preserve">Pronto_ Socorro_ Adulto </v>
          </cell>
          <cell r="J173" t="str">
            <v xml:space="preserve">Oncologia </v>
          </cell>
          <cell r="N173" t="str">
            <v>Terciário</v>
          </cell>
          <cell r="U173" t="str">
            <v>Sim</v>
          </cell>
          <cell r="Z173" t="str">
            <v xml:space="preserve">Pronto_ Socorro_ Adulto </v>
          </cell>
          <cell r="AA173" t="str">
            <v xml:space="preserve">Oncologia </v>
          </cell>
          <cell r="AE173" t="str">
            <v>Terciário</v>
          </cell>
        </row>
        <row r="174">
          <cell r="I174" t="str">
            <v xml:space="preserve">Pronto_ Socorro_ Adulto </v>
          </cell>
          <cell r="J174" t="str">
            <v xml:space="preserve">Cardiologia </v>
          </cell>
          <cell r="N174" t="str">
            <v>Secundário</v>
          </cell>
        </row>
        <row r="175">
          <cell r="I175" t="str">
            <v xml:space="preserve">Pronto_ Socorro_ Adulto </v>
          </cell>
          <cell r="J175" t="str">
            <v xml:space="preserve">Médica </v>
          </cell>
          <cell r="N175" t="str">
            <v>Terciário</v>
          </cell>
          <cell r="U175" t="str">
            <v xml:space="preserve">Não </v>
          </cell>
        </row>
        <row r="176">
          <cell r="I176" t="str">
            <v xml:space="preserve">Pronto_ Socorro_ Adulto </v>
          </cell>
          <cell r="J176" t="str">
            <v xml:space="preserve">Médica </v>
          </cell>
          <cell r="N176" t="str">
            <v>Terciário</v>
          </cell>
          <cell r="U176" t="str">
            <v>Sim</v>
          </cell>
          <cell r="Z176" t="str">
            <v xml:space="preserve">Médica </v>
          </cell>
          <cell r="AA176" t="str">
            <v xml:space="preserve">Médica </v>
          </cell>
          <cell r="AE176" t="str">
            <v>Terciário</v>
          </cell>
        </row>
        <row r="177">
          <cell r="I177" t="str">
            <v xml:space="preserve">Pronto_ Socorro_ Adulto </v>
          </cell>
          <cell r="J177" t="str">
            <v xml:space="preserve">Médica </v>
          </cell>
          <cell r="N177" t="str">
            <v>Primário</v>
          </cell>
        </row>
        <row r="178">
          <cell r="I178" t="str">
            <v xml:space="preserve">Pronto_ Socorro_ Adulto </v>
          </cell>
          <cell r="J178" t="str">
            <v xml:space="preserve">Médica </v>
          </cell>
          <cell r="N178" t="str">
            <v>Terciário</v>
          </cell>
          <cell r="U178" t="str">
            <v>Sim</v>
          </cell>
          <cell r="Z178" t="str">
            <v>UTI_Adulto 2</v>
          </cell>
          <cell r="AA178" t="str">
            <v xml:space="preserve">Médica </v>
          </cell>
          <cell r="AE178" t="str">
            <v>Terciário</v>
          </cell>
        </row>
        <row r="179">
          <cell r="I179" t="str">
            <v xml:space="preserve">Pronto_ Socorro_ Adulto </v>
          </cell>
          <cell r="J179" t="str">
            <v xml:space="preserve">Cirúrgica </v>
          </cell>
          <cell r="N179" t="str">
            <v>Terciário</v>
          </cell>
          <cell r="U179" t="str">
            <v>Sim</v>
          </cell>
        </row>
        <row r="180">
          <cell r="U180" t="str">
            <v>Sim</v>
          </cell>
          <cell r="Z180" t="str">
            <v xml:space="preserve">Neurologia </v>
          </cell>
          <cell r="AA180" t="str">
            <v xml:space="preserve">Neurocirurgia </v>
          </cell>
          <cell r="AE180" t="str">
            <v>Terciário</v>
          </cell>
        </row>
        <row r="181">
          <cell r="U181" t="str">
            <v>Sim</v>
          </cell>
          <cell r="Z181" t="str">
            <v xml:space="preserve">Neurologia </v>
          </cell>
          <cell r="AA181" t="str">
            <v xml:space="preserve">Neurocirurgia </v>
          </cell>
          <cell r="AE181" t="str">
            <v>Terciário</v>
          </cell>
        </row>
        <row r="182">
          <cell r="U182" t="str">
            <v>Sim</v>
          </cell>
          <cell r="Z182" t="str">
            <v xml:space="preserve">Neurologia </v>
          </cell>
          <cell r="AA182" t="str">
            <v xml:space="preserve">Neurocirurgia </v>
          </cell>
          <cell r="AE182" t="str">
            <v>Primário</v>
          </cell>
        </row>
        <row r="183">
          <cell r="I183" t="str">
            <v xml:space="preserve">Pronto_ Socorro_ Adulto </v>
          </cell>
          <cell r="J183" t="str">
            <v>Ortopedia</v>
          </cell>
          <cell r="N183" t="str">
            <v>Secundário</v>
          </cell>
        </row>
        <row r="184">
          <cell r="I184" t="str">
            <v xml:space="preserve">Pronto_ Socorro_ Adulto </v>
          </cell>
          <cell r="J184" t="str">
            <v xml:space="preserve">Cir_Geral </v>
          </cell>
          <cell r="N184" t="str">
            <v>Terciário</v>
          </cell>
          <cell r="U184" t="str">
            <v xml:space="preserve">Não </v>
          </cell>
        </row>
        <row r="185">
          <cell r="I185" t="str">
            <v xml:space="preserve">Pronto_ Socorro_ Adulto </v>
          </cell>
          <cell r="J185" t="str">
            <v xml:space="preserve">Cir_Geral </v>
          </cell>
          <cell r="N185" t="str">
            <v>Secundário</v>
          </cell>
        </row>
        <row r="186">
          <cell r="I186" t="str">
            <v xml:space="preserve">Pronto_ Socorro_ Adulto </v>
          </cell>
          <cell r="J186" t="str">
            <v>Ortopedia</v>
          </cell>
          <cell r="N186" t="str">
            <v>Secundário</v>
          </cell>
        </row>
        <row r="187">
          <cell r="I187" t="str">
            <v xml:space="preserve">Neurologia </v>
          </cell>
          <cell r="J187" t="str">
            <v xml:space="preserve">Neuroclínica </v>
          </cell>
          <cell r="N187" t="str">
            <v>Secundário</v>
          </cell>
        </row>
        <row r="188">
          <cell r="I188" t="str">
            <v>UTI_Adulto 2</v>
          </cell>
          <cell r="J188" t="str">
            <v>GO</v>
          </cell>
          <cell r="N188" t="str">
            <v>Secundário</v>
          </cell>
          <cell r="U188" t="str">
            <v>Sim</v>
          </cell>
          <cell r="Z188" t="str">
            <v>UTI_Adulto 2</v>
          </cell>
          <cell r="AA188" t="str">
            <v>GO</v>
          </cell>
          <cell r="AE188" t="str">
            <v>Terciário</v>
          </cell>
        </row>
        <row r="189">
          <cell r="I189" t="str">
            <v>UTI_Adulto 2</v>
          </cell>
          <cell r="J189" t="str">
            <v xml:space="preserve">Médica </v>
          </cell>
          <cell r="N189" t="str">
            <v>Terciário</v>
          </cell>
          <cell r="U189" t="str">
            <v>Sim</v>
          </cell>
          <cell r="Z189" t="str">
            <v>UTI_Adulto 2</v>
          </cell>
          <cell r="AA189" t="str">
            <v xml:space="preserve">Médica </v>
          </cell>
          <cell r="AE189" t="str">
            <v>Terciário</v>
          </cell>
        </row>
        <row r="190">
          <cell r="I190" t="str">
            <v xml:space="preserve">Ortopedia </v>
          </cell>
          <cell r="J190" t="str">
            <v xml:space="preserve">Ortopedia </v>
          </cell>
          <cell r="N190" t="str">
            <v>Secundário</v>
          </cell>
        </row>
        <row r="191">
          <cell r="I191" t="str">
            <v xml:space="preserve">Médica </v>
          </cell>
          <cell r="J191" t="str">
            <v xml:space="preserve">Médica </v>
          </cell>
          <cell r="N191" t="str">
            <v>Secundário</v>
          </cell>
        </row>
        <row r="192">
          <cell r="I192" t="str">
            <v xml:space="preserve">Médica </v>
          </cell>
          <cell r="J192" t="str">
            <v xml:space="preserve">Médica </v>
          </cell>
          <cell r="N192" t="str">
            <v>Terciário</v>
          </cell>
        </row>
        <row r="193">
          <cell r="I193" t="str">
            <v>G.O.</v>
          </cell>
          <cell r="J193" t="str">
            <v>Onco GO</v>
          </cell>
          <cell r="N193" t="str">
            <v>Terciário</v>
          </cell>
        </row>
        <row r="194">
          <cell r="I194" t="str">
            <v xml:space="preserve">Pronto_ Socorro_ Adulto </v>
          </cell>
          <cell r="J194" t="str">
            <v xml:space="preserve">Médica </v>
          </cell>
          <cell r="N194" t="str">
            <v>Primário</v>
          </cell>
        </row>
        <row r="195">
          <cell r="I195" t="str">
            <v xml:space="preserve">Pronto_ Socorro_ Adulto </v>
          </cell>
          <cell r="J195" t="str">
            <v xml:space="preserve">Médica </v>
          </cell>
          <cell r="N195" t="str">
            <v>Terciário</v>
          </cell>
          <cell r="U195" t="str">
            <v>Sim</v>
          </cell>
          <cell r="Z195" t="str">
            <v xml:space="preserve">Médica </v>
          </cell>
          <cell r="AA195" t="str">
            <v xml:space="preserve">Cardiologia </v>
          </cell>
          <cell r="AE195" t="str">
            <v>Terciário</v>
          </cell>
        </row>
        <row r="196">
          <cell r="I196" t="str">
            <v xml:space="preserve">Pronto_ Socorro_ Adulto </v>
          </cell>
          <cell r="J196" t="str">
            <v xml:space="preserve">Cir_Geral </v>
          </cell>
          <cell r="N196" t="str">
            <v>Primário</v>
          </cell>
        </row>
        <row r="197">
          <cell r="I197" t="str">
            <v xml:space="preserve">Pronto_ Socorro_ Adulto </v>
          </cell>
          <cell r="J197" t="str">
            <v xml:space="preserve">Médica </v>
          </cell>
          <cell r="N197" t="str">
            <v>Primário</v>
          </cell>
        </row>
        <row r="198">
          <cell r="I198" t="str">
            <v xml:space="preserve">Pronto_ Socorro_ Adulto </v>
          </cell>
          <cell r="J198" t="str">
            <v xml:space="preserve">Neurocirurgia </v>
          </cell>
          <cell r="N198" t="str">
            <v>Terciário</v>
          </cell>
          <cell r="U198" t="str">
            <v>Sim</v>
          </cell>
          <cell r="Z198" t="str">
            <v>UTI_Adulto 2</v>
          </cell>
          <cell r="AA198" t="str">
            <v xml:space="preserve">Neurocirurgia </v>
          </cell>
          <cell r="AE198" t="str">
            <v>Terciário</v>
          </cell>
        </row>
        <row r="199">
          <cell r="I199" t="str">
            <v xml:space="preserve">Pronto_ Socorro_ Adulto </v>
          </cell>
          <cell r="J199" t="str">
            <v xml:space="preserve">Médica </v>
          </cell>
          <cell r="N199" t="str">
            <v>Terciário</v>
          </cell>
          <cell r="U199" t="str">
            <v>Sim</v>
          </cell>
          <cell r="Z199" t="str">
            <v xml:space="preserve">Médica </v>
          </cell>
          <cell r="AA199" t="str">
            <v>Pneumo</v>
          </cell>
          <cell r="AE199" t="str">
            <v>Terciário</v>
          </cell>
        </row>
        <row r="200">
          <cell r="U200" t="str">
            <v>Sim</v>
          </cell>
          <cell r="Z200" t="str">
            <v xml:space="preserve">Ortopedia </v>
          </cell>
          <cell r="AA200" t="str">
            <v xml:space="preserve">Ortopedia </v>
          </cell>
          <cell r="AE200" t="str">
            <v>Terciário</v>
          </cell>
        </row>
        <row r="201">
          <cell r="I201" t="str">
            <v xml:space="preserve">Pronto_ Socorro_ Adulto </v>
          </cell>
          <cell r="J201" t="str">
            <v xml:space="preserve">Neurocirurgia </v>
          </cell>
          <cell r="N201" t="str">
            <v>Primário</v>
          </cell>
        </row>
        <row r="202">
          <cell r="I202" t="str">
            <v xml:space="preserve">Pronto_ Socorro_ Adulto </v>
          </cell>
          <cell r="J202" t="str">
            <v xml:space="preserve">Cir_Geral </v>
          </cell>
          <cell r="N202" t="str">
            <v>Primário</v>
          </cell>
        </row>
        <row r="203">
          <cell r="I203" t="str">
            <v xml:space="preserve">Pronto_ Socorro_ Adulto </v>
          </cell>
          <cell r="J203" t="str">
            <v xml:space="preserve">Médica </v>
          </cell>
          <cell r="N203" t="str">
            <v>Primário</v>
          </cell>
          <cell r="U203" t="str">
            <v>Sim</v>
          </cell>
          <cell r="Z203" t="str">
            <v xml:space="preserve">Médica </v>
          </cell>
          <cell r="AA203" t="str">
            <v>Pneumo</v>
          </cell>
          <cell r="AE203" t="str">
            <v>Primário</v>
          </cell>
        </row>
        <row r="204">
          <cell r="I204" t="str">
            <v xml:space="preserve">Pronto_ Socorro_ Adulto </v>
          </cell>
          <cell r="J204" t="str">
            <v xml:space="preserve">Médica </v>
          </cell>
          <cell r="N204" t="str">
            <v>Primário</v>
          </cell>
        </row>
        <row r="205">
          <cell r="I205" t="str">
            <v xml:space="preserve">Pronto_ Socorro_ Adulto </v>
          </cell>
          <cell r="J205" t="str">
            <v xml:space="preserve">Cir_Geral </v>
          </cell>
          <cell r="N205" t="str">
            <v>Secundário</v>
          </cell>
        </row>
        <row r="206">
          <cell r="U206" t="str">
            <v>Sim</v>
          </cell>
          <cell r="Z206" t="str">
            <v xml:space="preserve">Ortopedia </v>
          </cell>
          <cell r="AA206" t="str">
            <v xml:space="preserve">Ortopedia </v>
          </cell>
          <cell r="AE206" t="str">
            <v>Terciário</v>
          </cell>
        </row>
        <row r="207">
          <cell r="I207" t="str">
            <v>UTI_Adulto 2</v>
          </cell>
          <cell r="J207" t="str">
            <v xml:space="preserve">Neurocirurgia </v>
          </cell>
          <cell r="N207" t="str">
            <v>Terciário</v>
          </cell>
          <cell r="U207" t="str">
            <v>Sim</v>
          </cell>
          <cell r="Z207" t="str">
            <v>UTI_Adulto 2</v>
          </cell>
          <cell r="AA207" t="str">
            <v xml:space="preserve">Neurocirurgia </v>
          </cell>
          <cell r="AE207" t="str">
            <v>Terciário</v>
          </cell>
        </row>
        <row r="208">
          <cell r="U208" t="str">
            <v>Sim</v>
          </cell>
          <cell r="Z208" t="str">
            <v xml:space="preserve">Hematologia </v>
          </cell>
          <cell r="AA208" t="str">
            <v xml:space="preserve">Oncologia </v>
          </cell>
          <cell r="AE208" t="str">
            <v>Terciário</v>
          </cell>
        </row>
        <row r="209">
          <cell r="I209" t="str">
            <v xml:space="preserve">Pronto_ Socorro_ Adulto </v>
          </cell>
          <cell r="J209" t="str">
            <v xml:space="preserve">Cir_Geral </v>
          </cell>
          <cell r="N209" t="str">
            <v>Primário</v>
          </cell>
        </row>
        <row r="210">
          <cell r="I210" t="str">
            <v xml:space="preserve">Médica </v>
          </cell>
          <cell r="J210" t="str">
            <v xml:space="preserve">Oncologia </v>
          </cell>
          <cell r="N210" t="str">
            <v>Terciário</v>
          </cell>
          <cell r="U210" t="str">
            <v>Sim</v>
          </cell>
          <cell r="Z210" t="str">
            <v xml:space="preserve">Médica </v>
          </cell>
          <cell r="AA210" t="str">
            <v xml:space="preserve">Oncologia </v>
          </cell>
          <cell r="AE210" t="str">
            <v>Terciário</v>
          </cell>
        </row>
        <row r="211">
          <cell r="I211" t="str">
            <v xml:space="preserve">Hematologia </v>
          </cell>
          <cell r="J211" t="str">
            <v xml:space="preserve">Oncologia </v>
          </cell>
          <cell r="N211" t="str">
            <v>Secundário</v>
          </cell>
        </row>
        <row r="212">
          <cell r="Z212" t="str">
            <v xml:space="preserve">Médica </v>
          </cell>
          <cell r="AA212" t="str">
            <v>Nefrologia</v>
          </cell>
          <cell r="AE212" t="str">
            <v>Terciário</v>
          </cell>
        </row>
        <row r="213">
          <cell r="I213" t="str">
            <v xml:space="preserve">Pronto_ Socorro_ Adulto </v>
          </cell>
          <cell r="J213" t="str">
            <v>Ortopedia</v>
          </cell>
          <cell r="N213" t="str">
            <v>Secundário</v>
          </cell>
          <cell r="U213" t="str">
            <v>Sim</v>
          </cell>
          <cell r="Z213" t="str">
            <v xml:space="preserve">Ortopedia </v>
          </cell>
          <cell r="AA213" t="str">
            <v>Ortopedia</v>
          </cell>
          <cell r="AE213" t="str">
            <v>Secundário</v>
          </cell>
        </row>
        <row r="214">
          <cell r="U214" t="str">
            <v>Sim</v>
          </cell>
          <cell r="Z214" t="str">
            <v xml:space="preserve">Cirúrgica </v>
          </cell>
          <cell r="AA214" t="str">
            <v xml:space="preserve">Cardiologia </v>
          </cell>
          <cell r="AE214" t="str">
            <v>Terciário</v>
          </cell>
        </row>
        <row r="215">
          <cell r="I215" t="str">
            <v xml:space="preserve">Pronto_ Socorro_ Adulto </v>
          </cell>
          <cell r="J215" t="str">
            <v xml:space="preserve">Cir_Geral </v>
          </cell>
          <cell r="N215" t="str">
            <v>Terciário</v>
          </cell>
          <cell r="U215" t="str">
            <v xml:space="preserve">Não </v>
          </cell>
        </row>
        <row r="216">
          <cell r="I216" t="str">
            <v xml:space="preserve">Cirúrgica </v>
          </cell>
          <cell r="J216" t="str">
            <v xml:space="preserve">Cir_Geral </v>
          </cell>
          <cell r="N216" t="str">
            <v>Terciário</v>
          </cell>
          <cell r="U216" t="str">
            <v>Sim</v>
          </cell>
          <cell r="Z216" t="str">
            <v xml:space="preserve">Cirúrgica </v>
          </cell>
          <cell r="AA216" t="str">
            <v xml:space="preserve">Cir_Geral </v>
          </cell>
          <cell r="AE216" t="str">
            <v>Terciário</v>
          </cell>
        </row>
        <row r="217">
          <cell r="U217" t="str">
            <v>Sim</v>
          </cell>
          <cell r="Z217" t="str">
            <v xml:space="preserve">Cirúrgica </v>
          </cell>
          <cell r="AA217" t="str">
            <v xml:space="preserve">CAD </v>
          </cell>
          <cell r="AE217" t="str">
            <v>Terciário</v>
          </cell>
        </row>
        <row r="218">
          <cell r="I218" t="str">
            <v xml:space="preserve">Cirúrgica </v>
          </cell>
          <cell r="J218" t="str">
            <v xml:space="preserve">Proctologia </v>
          </cell>
          <cell r="N218" t="str">
            <v>Secundário</v>
          </cell>
          <cell r="U218" t="str">
            <v>Sim</v>
          </cell>
          <cell r="Z218" t="str">
            <v>UTI_Adulto 1</v>
          </cell>
          <cell r="AA218" t="str">
            <v xml:space="preserve">CAD </v>
          </cell>
          <cell r="AE218" t="str">
            <v>Terciário</v>
          </cell>
        </row>
        <row r="219">
          <cell r="I219" t="str">
            <v xml:space="preserve">Cirúrgica </v>
          </cell>
          <cell r="J219" t="str">
            <v xml:space="preserve">Cir. Vascular </v>
          </cell>
          <cell r="N219" t="str">
            <v>Terciário</v>
          </cell>
          <cell r="U219" t="str">
            <v xml:space="preserve">Não </v>
          </cell>
        </row>
        <row r="220">
          <cell r="I220" t="str">
            <v xml:space="preserve">Ortopedia </v>
          </cell>
          <cell r="J220" t="str">
            <v xml:space="preserve">Ortopedia </v>
          </cell>
          <cell r="N220" t="str">
            <v>Primário</v>
          </cell>
        </row>
        <row r="221">
          <cell r="I221" t="str">
            <v xml:space="preserve">Ortopedia </v>
          </cell>
          <cell r="J221" t="str">
            <v xml:space="preserve">Ortopedia </v>
          </cell>
          <cell r="N221" t="str">
            <v>Secundário</v>
          </cell>
        </row>
        <row r="222">
          <cell r="I222" t="str">
            <v xml:space="preserve">Ortopedia </v>
          </cell>
          <cell r="J222" t="str">
            <v xml:space="preserve">Ortopedia </v>
          </cell>
          <cell r="N222" t="str">
            <v>Secundário</v>
          </cell>
        </row>
        <row r="223">
          <cell r="I223" t="str">
            <v xml:space="preserve">Hematologia </v>
          </cell>
          <cell r="J223" t="str">
            <v xml:space="preserve">Oncologia </v>
          </cell>
          <cell r="N223" t="str">
            <v>Terciário</v>
          </cell>
          <cell r="U223" t="str">
            <v>Sim</v>
          </cell>
          <cell r="Z223" t="str">
            <v xml:space="preserve">Hematologia </v>
          </cell>
          <cell r="AA223" t="str">
            <v xml:space="preserve">Oncologia </v>
          </cell>
          <cell r="AE223" t="str">
            <v>Terciário</v>
          </cell>
        </row>
        <row r="224">
          <cell r="I224" t="str">
            <v xml:space="preserve">Hematologia </v>
          </cell>
          <cell r="J224" t="str">
            <v xml:space="preserve">Oncologia </v>
          </cell>
          <cell r="N224" t="str">
            <v>Terciário</v>
          </cell>
        </row>
        <row r="225">
          <cell r="I225" t="str">
            <v>G.O.</v>
          </cell>
          <cell r="J225" t="str">
            <v>GO</v>
          </cell>
          <cell r="N225" t="str">
            <v>Primário</v>
          </cell>
        </row>
        <row r="226">
          <cell r="I226" t="str">
            <v xml:space="preserve">Médica </v>
          </cell>
          <cell r="J226" t="str">
            <v>Pneumo</v>
          </cell>
          <cell r="U226" t="str">
            <v>Sim</v>
          </cell>
          <cell r="Z226" t="str">
            <v xml:space="preserve">Médica </v>
          </cell>
          <cell r="AA226" t="str">
            <v>Pneumo</v>
          </cell>
          <cell r="AE226" t="str">
            <v>Terciário</v>
          </cell>
        </row>
        <row r="227">
          <cell r="I227" t="str">
            <v xml:space="preserve">Pronto_ Socorro_ Adulto </v>
          </cell>
          <cell r="J227" t="str">
            <v xml:space="preserve">Médica </v>
          </cell>
          <cell r="N227" t="str">
            <v>Secundário</v>
          </cell>
        </row>
        <row r="228">
          <cell r="I228" t="str">
            <v xml:space="preserve">Pronto_ Socorro_ Adulto </v>
          </cell>
          <cell r="J228" t="str">
            <v xml:space="preserve">Médica </v>
          </cell>
          <cell r="N228" t="str">
            <v>Primário</v>
          </cell>
          <cell r="U228" t="str">
            <v>Sim</v>
          </cell>
          <cell r="Z228" t="str">
            <v xml:space="preserve">Médica </v>
          </cell>
          <cell r="AA228" t="str">
            <v xml:space="preserve">Cardiologia </v>
          </cell>
          <cell r="AE228" t="str">
            <v>Secundário</v>
          </cell>
        </row>
        <row r="229">
          <cell r="I229" t="str">
            <v>UTI_Adulto 1</v>
          </cell>
          <cell r="J229" t="str">
            <v xml:space="preserve">Cir_Geral </v>
          </cell>
          <cell r="N229" t="str">
            <v>Terciário</v>
          </cell>
          <cell r="U229" t="str">
            <v>Sim</v>
          </cell>
          <cell r="Z229" t="str">
            <v>UTI_Adulto 1</v>
          </cell>
          <cell r="AA229" t="str">
            <v xml:space="preserve">Cir_Geral </v>
          </cell>
          <cell r="AE229" t="str">
            <v>Terciário</v>
          </cell>
        </row>
        <row r="230">
          <cell r="U230" t="str">
            <v>Sim</v>
          </cell>
          <cell r="Z230" t="str">
            <v>UTI_Adulto 1</v>
          </cell>
          <cell r="AA230" t="str">
            <v xml:space="preserve">Neurocirurgia </v>
          </cell>
          <cell r="AE230" t="str">
            <v>Secundário</v>
          </cell>
        </row>
        <row r="231">
          <cell r="I231" t="str">
            <v xml:space="preserve">Pronto_ Socorro_ Adulto </v>
          </cell>
          <cell r="J231" t="str">
            <v xml:space="preserve">Médica </v>
          </cell>
          <cell r="N231" t="str">
            <v>Primário</v>
          </cell>
        </row>
        <row r="232">
          <cell r="I232" t="str">
            <v xml:space="preserve">Pronto_ Socorro_ Adulto </v>
          </cell>
          <cell r="J232" t="str">
            <v xml:space="preserve">Médica </v>
          </cell>
          <cell r="N232" t="str">
            <v>Primário</v>
          </cell>
        </row>
        <row r="233">
          <cell r="I233" t="str">
            <v xml:space="preserve">Pronto_ Socorro_ Adulto </v>
          </cell>
          <cell r="J233" t="str">
            <v xml:space="preserve">Médica </v>
          </cell>
          <cell r="N233" t="str">
            <v>Terciário</v>
          </cell>
          <cell r="U233" t="str">
            <v>Sim</v>
          </cell>
          <cell r="Z233" t="str">
            <v xml:space="preserve">Médica </v>
          </cell>
          <cell r="AA233" t="str">
            <v xml:space="preserve">Cardiologia </v>
          </cell>
          <cell r="AE233" t="str">
            <v>Terciário</v>
          </cell>
        </row>
        <row r="234">
          <cell r="I234" t="str">
            <v xml:space="preserve">Pronto_ Socorro_ Adulto </v>
          </cell>
          <cell r="J234" t="str">
            <v xml:space="preserve">Médica </v>
          </cell>
          <cell r="N234" t="str">
            <v>Primário</v>
          </cell>
        </row>
        <row r="235">
          <cell r="I235" t="str">
            <v xml:space="preserve">Médica </v>
          </cell>
          <cell r="J235" t="str">
            <v xml:space="preserve">Médica </v>
          </cell>
          <cell r="N235" t="str">
            <v>Terciário</v>
          </cell>
          <cell r="U235" t="str">
            <v>Sim</v>
          </cell>
        </row>
        <row r="236">
          <cell r="I236" t="str">
            <v xml:space="preserve">Pronto_ Socorro_ Adulto </v>
          </cell>
          <cell r="J236" t="str">
            <v xml:space="preserve">Médica </v>
          </cell>
          <cell r="N236" t="str">
            <v>Terciário</v>
          </cell>
          <cell r="U236" t="str">
            <v>Sim</v>
          </cell>
          <cell r="Z236" t="str">
            <v>MÉDICA</v>
          </cell>
          <cell r="AA236" t="str">
            <v>GASTRO</v>
          </cell>
          <cell r="AE236" t="str">
            <v>Terciário</v>
          </cell>
        </row>
        <row r="237">
          <cell r="I237" t="str">
            <v xml:space="preserve">Pronto_ Socorro_ Adulto </v>
          </cell>
          <cell r="J237" t="str">
            <v xml:space="preserve">Cardiologia </v>
          </cell>
          <cell r="N237" t="str">
            <v>Terciário</v>
          </cell>
          <cell r="U237" t="str">
            <v xml:space="preserve">Não </v>
          </cell>
        </row>
        <row r="238">
          <cell r="I238" t="str">
            <v xml:space="preserve">Pronto_ Socorro_ Adulto </v>
          </cell>
          <cell r="J238" t="str">
            <v>Ortopedia</v>
          </cell>
          <cell r="N238" t="str">
            <v>Terciário</v>
          </cell>
        </row>
        <row r="239">
          <cell r="U239" t="str">
            <v>Sim</v>
          </cell>
          <cell r="Z239" t="str">
            <v xml:space="preserve">Cirúrgica </v>
          </cell>
          <cell r="AA239" t="str">
            <v xml:space="preserve">Cir_Geral </v>
          </cell>
          <cell r="AE239" t="str">
            <v>Terciário</v>
          </cell>
        </row>
        <row r="240">
          <cell r="I240" t="str">
            <v>G.O.</v>
          </cell>
          <cell r="J240" t="str">
            <v>Onco GO</v>
          </cell>
          <cell r="N240" t="str">
            <v>Terciário</v>
          </cell>
          <cell r="U240" t="str">
            <v>Sim</v>
          </cell>
          <cell r="Z240" t="str">
            <v>G.O.</v>
          </cell>
          <cell r="AA240" t="str">
            <v>Onco GO</v>
          </cell>
          <cell r="AE240" t="str">
            <v>Terciário</v>
          </cell>
        </row>
        <row r="241">
          <cell r="I241" t="str">
            <v>G.O.</v>
          </cell>
          <cell r="J241" t="str">
            <v>Onco GO</v>
          </cell>
          <cell r="N241" t="str">
            <v>Terciário</v>
          </cell>
          <cell r="U241" t="str">
            <v>Sim</v>
          </cell>
          <cell r="Z241" t="str">
            <v>G.O.</v>
          </cell>
          <cell r="AA241" t="str">
            <v>Onco GO</v>
          </cell>
          <cell r="AE241" t="str">
            <v>Terciário</v>
          </cell>
        </row>
        <row r="242">
          <cell r="I242" t="str">
            <v xml:space="preserve">Cirúrgica </v>
          </cell>
          <cell r="J242" t="str">
            <v xml:space="preserve">Cir. Vascular </v>
          </cell>
          <cell r="N242" t="str">
            <v>Terciário</v>
          </cell>
          <cell r="U242" t="str">
            <v>Sim</v>
          </cell>
          <cell r="Z242" t="str">
            <v xml:space="preserve">Cirúrgica </v>
          </cell>
          <cell r="AA242" t="str">
            <v xml:space="preserve">Cir. Vascular </v>
          </cell>
          <cell r="AE242" t="str">
            <v>Terciário</v>
          </cell>
        </row>
        <row r="243">
          <cell r="I243" t="str">
            <v xml:space="preserve">Cirúrgica </v>
          </cell>
          <cell r="J243" t="str">
            <v xml:space="preserve">Cir. Vascular </v>
          </cell>
          <cell r="N243" t="str">
            <v>Secundário</v>
          </cell>
        </row>
        <row r="244">
          <cell r="I244" t="str">
            <v xml:space="preserve">Pronto_ Socorro_ Adulto </v>
          </cell>
          <cell r="J244" t="str">
            <v xml:space="preserve">Cir. Vascular </v>
          </cell>
          <cell r="N244" t="str">
            <v>Secundário</v>
          </cell>
        </row>
        <row r="245">
          <cell r="I245" t="str">
            <v xml:space="preserve">Pronto_ Socorro_ Adulto </v>
          </cell>
          <cell r="J245" t="str">
            <v xml:space="preserve">Cir. Vascular </v>
          </cell>
          <cell r="N245" t="str">
            <v>Secundário</v>
          </cell>
        </row>
        <row r="246">
          <cell r="I246" t="str">
            <v xml:space="preserve">Ortopedia </v>
          </cell>
          <cell r="J246" t="str">
            <v xml:space="preserve">Ortopedia </v>
          </cell>
          <cell r="N246" t="str">
            <v>Primário</v>
          </cell>
        </row>
        <row r="247">
          <cell r="I247" t="str">
            <v xml:space="preserve">Ortopedia </v>
          </cell>
          <cell r="J247" t="str">
            <v xml:space="preserve">Ortopedia </v>
          </cell>
          <cell r="N247" t="str">
            <v>Primário</v>
          </cell>
        </row>
        <row r="248">
          <cell r="I248" t="str">
            <v xml:space="preserve">Ortopedia </v>
          </cell>
          <cell r="J248" t="str">
            <v xml:space="preserve">Ortopedia </v>
          </cell>
          <cell r="N248" t="str">
            <v>Secundário</v>
          </cell>
        </row>
        <row r="249">
          <cell r="I249" t="str">
            <v xml:space="preserve">Pronto_ Socorro_ Adulto </v>
          </cell>
          <cell r="J249" t="str">
            <v xml:space="preserve">Médica </v>
          </cell>
          <cell r="N249" t="str">
            <v>Terciário</v>
          </cell>
          <cell r="U249" t="str">
            <v xml:space="preserve">Não </v>
          </cell>
        </row>
        <row r="250">
          <cell r="I250" t="str">
            <v xml:space="preserve">Pronto_ Socorro_ Adulto </v>
          </cell>
          <cell r="J250" t="str">
            <v xml:space="preserve">Neurocirurgia </v>
          </cell>
          <cell r="N250" t="str">
            <v>Terciário</v>
          </cell>
          <cell r="U250" t="str">
            <v>Sim</v>
          </cell>
          <cell r="Z250" t="str">
            <v>UTI_Adulto 1</v>
          </cell>
          <cell r="AA250" t="str">
            <v xml:space="preserve">Neurocirurgia </v>
          </cell>
          <cell r="AE250" t="str">
            <v>Terciário</v>
          </cell>
        </row>
        <row r="251">
          <cell r="I251" t="str">
            <v xml:space="preserve">Pronto_ Socorro_ Adulto </v>
          </cell>
          <cell r="J251" t="str">
            <v xml:space="preserve">Cirúrgica </v>
          </cell>
          <cell r="N251" t="str">
            <v>Secundário</v>
          </cell>
        </row>
        <row r="252">
          <cell r="I252" t="str">
            <v xml:space="preserve">Pronto_ Socorro_ Adulto </v>
          </cell>
          <cell r="J252" t="str">
            <v xml:space="preserve">Ortopedia </v>
          </cell>
          <cell r="N252" t="str">
            <v>Secundário</v>
          </cell>
          <cell r="U252" t="str">
            <v>Sim</v>
          </cell>
          <cell r="Z252" t="str">
            <v xml:space="preserve">Ortopedia </v>
          </cell>
          <cell r="AA252" t="str">
            <v xml:space="preserve">Ortopedia </v>
          </cell>
          <cell r="AE252" t="str">
            <v>Terciário</v>
          </cell>
        </row>
        <row r="253">
          <cell r="I253" t="str">
            <v xml:space="preserve">Pronto_ Socorro_ Adulto </v>
          </cell>
          <cell r="J253" t="str">
            <v>Ortopedia</v>
          </cell>
          <cell r="N253" t="str">
            <v>Primário</v>
          </cell>
        </row>
        <row r="254">
          <cell r="I254" t="str">
            <v xml:space="preserve">Pronto_ Socorro_ Adulto </v>
          </cell>
          <cell r="J254" t="str">
            <v xml:space="preserve">Médica </v>
          </cell>
          <cell r="N254" t="str">
            <v>Primário</v>
          </cell>
        </row>
        <row r="255">
          <cell r="I255" t="str">
            <v>G.O.</v>
          </cell>
          <cell r="J255" t="str">
            <v>Onco GO</v>
          </cell>
          <cell r="N255" t="str">
            <v>Terciário</v>
          </cell>
          <cell r="U255" t="str">
            <v>Sim</v>
          </cell>
          <cell r="Z255" t="str">
            <v>G.O.</v>
          </cell>
          <cell r="AA255" t="str">
            <v>Onco GO</v>
          </cell>
          <cell r="AE255" t="str">
            <v>Terciário</v>
          </cell>
        </row>
        <row r="256">
          <cell r="I256" t="str">
            <v xml:space="preserve">Pronto_ Socorro_ Adulto </v>
          </cell>
          <cell r="J256" t="str">
            <v xml:space="preserve">Cir_Geral </v>
          </cell>
          <cell r="N256" t="str">
            <v>Secundário</v>
          </cell>
        </row>
        <row r="257">
          <cell r="I257" t="str">
            <v xml:space="preserve">Pronto_ Socorro_ Adulto </v>
          </cell>
          <cell r="J257" t="str">
            <v xml:space="preserve">Médica </v>
          </cell>
          <cell r="N257" t="str">
            <v>Terciário</v>
          </cell>
          <cell r="U257" t="str">
            <v>Sim</v>
          </cell>
          <cell r="Z257" t="str">
            <v xml:space="preserve">Cirúrgica </v>
          </cell>
          <cell r="AA257" t="str">
            <v xml:space="preserve">Cardiologia </v>
          </cell>
          <cell r="AE257" t="str">
            <v>Secundário</v>
          </cell>
        </row>
        <row r="258">
          <cell r="I258" t="str">
            <v xml:space="preserve">Cirúrgica </v>
          </cell>
          <cell r="J258" t="str">
            <v xml:space="preserve">Proctologia </v>
          </cell>
          <cell r="N258" t="str">
            <v>Secundário</v>
          </cell>
        </row>
        <row r="259">
          <cell r="I259" t="str">
            <v xml:space="preserve">Pronto_ Socorro_ Adulto </v>
          </cell>
          <cell r="J259" t="str">
            <v xml:space="preserve">Oncologia </v>
          </cell>
          <cell r="N259" t="str">
            <v>Terciário</v>
          </cell>
          <cell r="U259" t="str">
            <v xml:space="preserve">Não </v>
          </cell>
        </row>
        <row r="260">
          <cell r="I260" t="str">
            <v xml:space="preserve">Pronto_ Socorro_ Adulto </v>
          </cell>
          <cell r="J260" t="str">
            <v xml:space="preserve">Cardiologia </v>
          </cell>
          <cell r="N260" t="str">
            <v>Secundário</v>
          </cell>
        </row>
        <row r="261">
          <cell r="I261" t="str">
            <v xml:space="preserve">Neurologia </v>
          </cell>
          <cell r="J261" t="str">
            <v xml:space="preserve">Neurocirurgia </v>
          </cell>
          <cell r="N261" t="str">
            <v>Terciário</v>
          </cell>
          <cell r="U261" t="str">
            <v>Sim</v>
          </cell>
          <cell r="Z261" t="str">
            <v xml:space="preserve">Neurologia </v>
          </cell>
          <cell r="AA261" t="str">
            <v xml:space="preserve">Neurocirurgia </v>
          </cell>
          <cell r="AE261" t="str">
            <v>Terciário</v>
          </cell>
        </row>
        <row r="262">
          <cell r="I262" t="str">
            <v xml:space="preserve">Neurologia </v>
          </cell>
          <cell r="J262" t="str">
            <v xml:space="preserve">Neurocirurgia </v>
          </cell>
          <cell r="N262" t="str">
            <v>Terciário</v>
          </cell>
          <cell r="U262" t="str">
            <v>Sim</v>
          </cell>
          <cell r="Z262" t="str">
            <v xml:space="preserve">Neurologia </v>
          </cell>
          <cell r="AA262" t="str">
            <v xml:space="preserve">Neurocirurgia </v>
          </cell>
          <cell r="AE262" t="str">
            <v>Terciário</v>
          </cell>
        </row>
        <row r="263">
          <cell r="I263" t="str">
            <v xml:space="preserve">Pronto_ Socorro_ Adulto </v>
          </cell>
          <cell r="J263" t="str">
            <v xml:space="preserve">Cir_Geral </v>
          </cell>
          <cell r="N263" t="str">
            <v>Secundário</v>
          </cell>
        </row>
        <row r="264">
          <cell r="I264" t="str">
            <v xml:space="preserve">Pronto_ Socorro_ Adulto </v>
          </cell>
          <cell r="J264" t="str">
            <v xml:space="preserve">Médica </v>
          </cell>
          <cell r="N264" t="str">
            <v>Terciário</v>
          </cell>
          <cell r="U264" t="str">
            <v xml:space="preserve">Não </v>
          </cell>
        </row>
        <row r="265">
          <cell r="I265" t="str">
            <v xml:space="preserve">Médica </v>
          </cell>
          <cell r="J265" t="str">
            <v xml:space="preserve">Gastro </v>
          </cell>
          <cell r="N265" t="str">
            <v>Secundário</v>
          </cell>
        </row>
        <row r="266">
          <cell r="I266" t="str">
            <v xml:space="preserve">Pronto_ Socorro_ Adulto </v>
          </cell>
          <cell r="J266" t="str">
            <v xml:space="preserve">Médica </v>
          </cell>
          <cell r="N266" t="str">
            <v>Terciário</v>
          </cell>
          <cell r="U266" t="str">
            <v xml:space="preserve">Não </v>
          </cell>
        </row>
        <row r="267">
          <cell r="I267" t="str">
            <v xml:space="preserve">Pronto_ Socorro_ Adulto </v>
          </cell>
          <cell r="J267" t="str">
            <v xml:space="preserve">Médica </v>
          </cell>
          <cell r="N267" t="str">
            <v>Secundário</v>
          </cell>
        </row>
        <row r="268">
          <cell r="I268" t="str">
            <v xml:space="preserve">Pronto_ Socorro_ Adulto </v>
          </cell>
          <cell r="J268" t="str">
            <v xml:space="preserve">Médica </v>
          </cell>
          <cell r="N268" t="str">
            <v>Terciário</v>
          </cell>
          <cell r="U268" t="str">
            <v xml:space="preserve">Não </v>
          </cell>
        </row>
        <row r="269">
          <cell r="I269" t="str">
            <v>UTI_Adulto 2</v>
          </cell>
          <cell r="J269" t="str">
            <v xml:space="preserve">Médica </v>
          </cell>
          <cell r="N269" t="str">
            <v>Terciário</v>
          </cell>
          <cell r="U269" t="str">
            <v>Sim</v>
          </cell>
          <cell r="Z269" t="str">
            <v>UTI_Adulto 2</v>
          </cell>
          <cell r="AA269" t="str">
            <v xml:space="preserve">Médica </v>
          </cell>
          <cell r="AE269" t="str">
            <v>Terciário</v>
          </cell>
        </row>
        <row r="270">
          <cell r="I270" t="str">
            <v xml:space="preserve">Pronto_ Socorro_ Adulto </v>
          </cell>
          <cell r="J270" t="str">
            <v xml:space="preserve">Médica </v>
          </cell>
          <cell r="N270" t="str">
            <v>Secundário</v>
          </cell>
          <cell r="U270" t="str">
            <v>Sim</v>
          </cell>
          <cell r="Z270" t="str">
            <v>UTI_Adulto 2</v>
          </cell>
          <cell r="AA270" t="str">
            <v xml:space="preserve">Médica </v>
          </cell>
          <cell r="AE270" t="str">
            <v>Terciário</v>
          </cell>
        </row>
        <row r="271">
          <cell r="I271" t="str">
            <v xml:space="preserve">Pronto_ Socorro_ Adulto </v>
          </cell>
          <cell r="J271" t="str">
            <v xml:space="preserve">Médica </v>
          </cell>
          <cell r="N271" t="str">
            <v>Terciário</v>
          </cell>
          <cell r="U271" t="str">
            <v xml:space="preserve">Não </v>
          </cell>
        </row>
        <row r="272">
          <cell r="I272" t="str">
            <v xml:space="preserve">Pronto_ Socorro_ Adulto </v>
          </cell>
          <cell r="J272" t="str">
            <v xml:space="preserve">Médica </v>
          </cell>
          <cell r="N272" t="str">
            <v>Terciário</v>
          </cell>
          <cell r="U272" t="str">
            <v>SIM</v>
          </cell>
          <cell r="Z272" t="str">
            <v>MÉDICA</v>
          </cell>
          <cell r="AA272" t="str">
            <v>NEURO</v>
          </cell>
          <cell r="AE272" t="str">
            <v>Terciário</v>
          </cell>
        </row>
        <row r="273">
          <cell r="I273" t="str">
            <v xml:space="preserve">Pronto_ Socorro_ Adulto </v>
          </cell>
          <cell r="J273" t="str">
            <v xml:space="preserve">Cir_Geral </v>
          </cell>
          <cell r="N273" t="str">
            <v>Secundário</v>
          </cell>
        </row>
        <row r="274">
          <cell r="I274" t="str">
            <v xml:space="preserve">Pronto_ Socorro_ Adulto </v>
          </cell>
          <cell r="J274" t="str">
            <v xml:space="preserve">Médica </v>
          </cell>
          <cell r="N274" t="str">
            <v>Primário</v>
          </cell>
        </row>
        <row r="275">
          <cell r="I275" t="str">
            <v xml:space="preserve">Pronto_ Socorro_ Adulto </v>
          </cell>
          <cell r="J275" t="str">
            <v xml:space="preserve">Médica </v>
          </cell>
          <cell r="N275" t="str">
            <v>Primário</v>
          </cell>
        </row>
        <row r="276">
          <cell r="I276" t="str">
            <v xml:space="preserve">Pronto_ Socorro_ Adulto </v>
          </cell>
          <cell r="J276" t="str">
            <v xml:space="preserve">Médica </v>
          </cell>
          <cell r="N276" t="str">
            <v>Secundário</v>
          </cell>
        </row>
        <row r="277">
          <cell r="I277" t="str">
            <v xml:space="preserve">Cirúrgica </v>
          </cell>
          <cell r="J277" t="str">
            <v xml:space="preserve">Plástica </v>
          </cell>
          <cell r="N277" t="str">
            <v>Terciário</v>
          </cell>
          <cell r="U277" t="str">
            <v>Sim</v>
          </cell>
          <cell r="Z277" t="str">
            <v xml:space="preserve">Cirúrgica </v>
          </cell>
          <cell r="AA277" t="str">
            <v xml:space="preserve">Plástica </v>
          </cell>
          <cell r="AE277" t="str">
            <v>Terciário</v>
          </cell>
        </row>
        <row r="278">
          <cell r="I278" t="str">
            <v xml:space="preserve">Cirúrgica </v>
          </cell>
          <cell r="J278" t="str">
            <v>Cir_Cabeça_Pescoço</v>
          </cell>
          <cell r="N278" t="str">
            <v>Terciário</v>
          </cell>
          <cell r="U278" t="str">
            <v xml:space="preserve">Não </v>
          </cell>
        </row>
        <row r="279">
          <cell r="I279" t="str">
            <v>UTI_Adulto 2</v>
          </cell>
          <cell r="J279" t="str">
            <v xml:space="preserve">Neurologia </v>
          </cell>
          <cell r="N279" t="str">
            <v>Terciário</v>
          </cell>
          <cell r="U279" t="str">
            <v>Sim</v>
          </cell>
          <cell r="Z279" t="str">
            <v>UTI_Adulto 2</v>
          </cell>
          <cell r="AA279" t="str">
            <v xml:space="preserve">Neurologia </v>
          </cell>
          <cell r="AE279" t="str">
            <v>Terciário</v>
          </cell>
        </row>
        <row r="280">
          <cell r="I280" t="str">
            <v xml:space="preserve">Pronto_ Socorro_ Adulto </v>
          </cell>
          <cell r="J280" t="str">
            <v xml:space="preserve">Cir_Geral </v>
          </cell>
          <cell r="N280" t="str">
            <v>Secundário</v>
          </cell>
        </row>
        <row r="281">
          <cell r="I281" t="str">
            <v xml:space="preserve">Médica </v>
          </cell>
          <cell r="J281" t="str">
            <v xml:space="preserve">Gastro </v>
          </cell>
          <cell r="N281" t="str">
            <v>Terciário</v>
          </cell>
          <cell r="U281" t="str">
            <v>Sim</v>
          </cell>
          <cell r="Z281" t="str">
            <v xml:space="preserve">Médica </v>
          </cell>
          <cell r="AA281" t="str">
            <v xml:space="preserve">Gastro </v>
          </cell>
          <cell r="AE281" t="str">
            <v>Terciário</v>
          </cell>
        </row>
        <row r="282">
          <cell r="I282" t="str">
            <v xml:space="preserve">Pronto_ Socorro_ Adulto </v>
          </cell>
          <cell r="J282" t="str">
            <v xml:space="preserve">Médica </v>
          </cell>
          <cell r="N282" t="str">
            <v>Terciário</v>
          </cell>
          <cell r="U282" t="str">
            <v xml:space="preserve">Não </v>
          </cell>
        </row>
        <row r="283">
          <cell r="I283" t="str">
            <v xml:space="preserve">Pronto_ Socorro_ Adulto </v>
          </cell>
          <cell r="J283" t="str">
            <v xml:space="preserve">Ortopedia </v>
          </cell>
          <cell r="N283" t="str">
            <v>Secundário</v>
          </cell>
        </row>
        <row r="284">
          <cell r="I284" t="str">
            <v xml:space="preserve">Pronto_ Socorro_ Adulto </v>
          </cell>
          <cell r="J284" t="str">
            <v xml:space="preserve">Médica </v>
          </cell>
          <cell r="N284" t="str">
            <v>Secundário</v>
          </cell>
          <cell r="U284" t="str">
            <v>Sim</v>
          </cell>
          <cell r="Z284" t="str">
            <v>UTI_Adulto 2</v>
          </cell>
          <cell r="AA284" t="str">
            <v xml:space="preserve">Hematologia </v>
          </cell>
          <cell r="AE284" t="str">
            <v>Terciário</v>
          </cell>
        </row>
        <row r="285">
          <cell r="I285" t="str">
            <v xml:space="preserve">Pronto_ Socorro_ Adulto </v>
          </cell>
          <cell r="J285" t="str">
            <v xml:space="preserve">Médica </v>
          </cell>
          <cell r="N285" t="str">
            <v>Secundário</v>
          </cell>
        </row>
        <row r="286">
          <cell r="I286" t="str">
            <v>UTI_Adulto 1</v>
          </cell>
          <cell r="J286" t="str">
            <v xml:space="preserve">Médica </v>
          </cell>
          <cell r="N286" t="str">
            <v>Terciário</v>
          </cell>
          <cell r="U286" t="str">
            <v>Sim</v>
          </cell>
          <cell r="Z286" t="str">
            <v>UTI_Adulto 1</v>
          </cell>
          <cell r="AA286" t="str">
            <v xml:space="preserve">Médica </v>
          </cell>
          <cell r="AE286" t="str">
            <v>Terciário</v>
          </cell>
        </row>
        <row r="287">
          <cell r="I287" t="str">
            <v xml:space="preserve">Cirúrgica </v>
          </cell>
          <cell r="J287" t="str">
            <v xml:space="preserve">Cir_Geral </v>
          </cell>
          <cell r="N287" t="str">
            <v>Secundário</v>
          </cell>
        </row>
        <row r="288">
          <cell r="I288" t="str">
            <v xml:space="preserve">Cirúrgica </v>
          </cell>
          <cell r="J288" t="str">
            <v xml:space="preserve">Urologia </v>
          </cell>
          <cell r="N288" t="str">
            <v>Secundário</v>
          </cell>
        </row>
        <row r="289">
          <cell r="I289" t="str">
            <v xml:space="preserve">Cirúrgica </v>
          </cell>
          <cell r="J289" t="str">
            <v xml:space="preserve">Cir_Geral </v>
          </cell>
          <cell r="N289" t="str">
            <v>Terciário</v>
          </cell>
          <cell r="U289" t="str">
            <v xml:space="preserve">Não </v>
          </cell>
        </row>
        <row r="290">
          <cell r="I290" t="str">
            <v xml:space="preserve">Cirúrgica </v>
          </cell>
          <cell r="J290" t="str">
            <v xml:space="preserve">Urologia </v>
          </cell>
          <cell r="N290" t="str">
            <v>Terciário</v>
          </cell>
          <cell r="U290" t="str">
            <v>Sim</v>
          </cell>
          <cell r="Z290" t="str">
            <v xml:space="preserve">Cirúrgica </v>
          </cell>
          <cell r="AA290" t="str">
            <v xml:space="preserve">Urologia </v>
          </cell>
          <cell r="AE290" t="str">
            <v>Terciário</v>
          </cell>
        </row>
        <row r="291">
          <cell r="I291" t="str">
            <v xml:space="preserve">UTI_Coronária </v>
          </cell>
          <cell r="J291" t="str">
            <v xml:space="preserve">Cardiologia </v>
          </cell>
          <cell r="N291" t="str">
            <v>Terciário</v>
          </cell>
        </row>
        <row r="292">
          <cell r="I292" t="str">
            <v xml:space="preserve">Pronto_ Socorro_ Adulto </v>
          </cell>
          <cell r="J292" t="str">
            <v xml:space="preserve">Cir_Geral </v>
          </cell>
          <cell r="N292" t="str">
            <v>Secundário</v>
          </cell>
        </row>
        <row r="293">
          <cell r="I293" t="str">
            <v xml:space="preserve">UTI_Coronária </v>
          </cell>
          <cell r="J293" t="str">
            <v xml:space="preserve">Cardiologia </v>
          </cell>
          <cell r="N293" t="str">
            <v>Secundário</v>
          </cell>
        </row>
        <row r="294">
          <cell r="I294" t="str">
            <v xml:space="preserve">Pronto_ Socorro_ Adulto </v>
          </cell>
          <cell r="J294" t="str">
            <v xml:space="preserve">Médica </v>
          </cell>
          <cell r="N294" t="str">
            <v>Secundário</v>
          </cell>
        </row>
        <row r="295">
          <cell r="I295" t="str">
            <v xml:space="preserve">Neurologia </v>
          </cell>
          <cell r="J295" t="str">
            <v xml:space="preserve">Neuroclínica </v>
          </cell>
          <cell r="N295" t="str">
            <v>Primário</v>
          </cell>
        </row>
        <row r="296">
          <cell r="I296" t="str">
            <v xml:space="preserve">Pronto_ Socorro_ Adulto </v>
          </cell>
          <cell r="J296" t="str">
            <v xml:space="preserve">Médica </v>
          </cell>
          <cell r="N296" t="str">
            <v>Secundário</v>
          </cell>
          <cell r="U296" t="str">
            <v>Sim</v>
          </cell>
          <cell r="Z296" t="str">
            <v xml:space="preserve">Médica </v>
          </cell>
          <cell r="AA296" t="str">
            <v xml:space="preserve">Neurocirurgia </v>
          </cell>
          <cell r="AE296" t="str">
            <v>Secundário</v>
          </cell>
        </row>
        <row r="297">
          <cell r="I297" t="str">
            <v xml:space="preserve">Pronto_ Socorro_ Adulto </v>
          </cell>
          <cell r="J297" t="str">
            <v xml:space="preserve">Cir_Geral </v>
          </cell>
          <cell r="N297" t="str">
            <v>Secundário</v>
          </cell>
        </row>
        <row r="298">
          <cell r="I298" t="str">
            <v xml:space="preserve">Pronto_ Socorro_ Adulto </v>
          </cell>
          <cell r="J298" t="str">
            <v xml:space="preserve">Médica </v>
          </cell>
          <cell r="N298" t="str">
            <v>Primário</v>
          </cell>
        </row>
        <row r="299">
          <cell r="I299" t="str">
            <v xml:space="preserve">Pronto_ Socorro_ Adulto </v>
          </cell>
          <cell r="J299" t="str">
            <v xml:space="preserve">Médica </v>
          </cell>
          <cell r="N299" t="str">
            <v>Terciário</v>
          </cell>
          <cell r="U299" t="str">
            <v xml:space="preserve">Não </v>
          </cell>
        </row>
        <row r="300">
          <cell r="I300" t="str">
            <v xml:space="preserve">Pronto_ Socorro_ Adulto </v>
          </cell>
          <cell r="J300" t="str">
            <v xml:space="preserve">Cir_Geral </v>
          </cell>
          <cell r="N300" t="str">
            <v>Secundário</v>
          </cell>
        </row>
        <row r="301">
          <cell r="I301" t="str">
            <v xml:space="preserve">Pronto_ Socorro_ Adulto </v>
          </cell>
          <cell r="J301" t="str">
            <v xml:space="preserve">Médica </v>
          </cell>
          <cell r="N301" t="str">
            <v>Terciário</v>
          </cell>
          <cell r="U301" t="str">
            <v xml:space="preserve">Não </v>
          </cell>
        </row>
        <row r="302">
          <cell r="I302" t="str">
            <v>UTI_Adulto 1</v>
          </cell>
          <cell r="J302" t="str">
            <v xml:space="preserve">Médica </v>
          </cell>
          <cell r="N302" t="str">
            <v>Terciário</v>
          </cell>
          <cell r="U302" t="str">
            <v>Sim</v>
          </cell>
          <cell r="Z302" t="str">
            <v>UTI_Adulto 1</v>
          </cell>
          <cell r="AA302" t="str">
            <v xml:space="preserve">Médica </v>
          </cell>
          <cell r="AE302" t="str">
            <v>Terciário</v>
          </cell>
        </row>
        <row r="303">
          <cell r="I303" t="str">
            <v xml:space="preserve">UTI_Coronária </v>
          </cell>
          <cell r="J303" t="str">
            <v xml:space="preserve">Cardiologia </v>
          </cell>
          <cell r="N303" t="str">
            <v>Secundário</v>
          </cell>
        </row>
        <row r="304">
          <cell r="I304" t="str">
            <v xml:space="preserve">Pronto_ Socorro_ Adulto </v>
          </cell>
          <cell r="J304" t="str">
            <v xml:space="preserve">Médica </v>
          </cell>
          <cell r="N304" t="str">
            <v>Secundário</v>
          </cell>
        </row>
        <row r="305">
          <cell r="I305" t="str">
            <v xml:space="preserve">Pronto_ Socorro_ Adulto </v>
          </cell>
          <cell r="J305" t="str">
            <v xml:space="preserve">Médica </v>
          </cell>
          <cell r="N305" t="str">
            <v>Primário</v>
          </cell>
        </row>
        <row r="306">
          <cell r="I306" t="str">
            <v xml:space="preserve">Pronto_ Socorro_ Adulto </v>
          </cell>
          <cell r="J306" t="str">
            <v xml:space="preserve">Cir_Geral </v>
          </cell>
          <cell r="N306" t="str">
            <v>Terciário</v>
          </cell>
          <cell r="U306" t="str">
            <v xml:space="preserve">Não </v>
          </cell>
        </row>
        <row r="307">
          <cell r="I307" t="str">
            <v xml:space="preserve">Ortopedia </v>
          </cell>
          <cell r="J307" t="str">
            <v>Ortopedia</v>
          </cell>
          <cell r="N307" t="str">
            <v>Terciário</v>
          </cell>
          <cell r="U307" t="str">
            <v>Sim</v>
          </cell>
          <cell r="Z307" t="str">
            <v xml:space="preserve">Ortopedia </v>
          </cell>
          <cell r="AA307" t="str">
            <v>Ortopedia</v>
          </cell>
          <cell r="AE307" t="str">
            <v>Terciário</v>
          </cell>
        </row>
        <row r="308">
          <cell r="I308" t="str">
            <v xml:space="preserve">Ortopedia </v>
          </cell>
          <cell r="J308" t="str">
            <v>Ortopedia</v>
          </cell>
          <cell r="N308" t="str">
            <v>Terciário</v>
          </cell>
          <cell r="U308" t="str">
            <v>Sim</v>
          </cell>
          <cell r="Z308" t="str">
            <v xml:space="preserve">Ortopedia </v>
          </cell>
          <cell r="AA308" t="str">
            <v>Ortopedia</v>
          </cell>
          <cell r="AE308" t="str">
            <v>Terciário</v>
          </cell>
        </row>
        <row r="309">
          <cell r="I309" t="str">
            <v xml:space="preserve">Cirúrgica </v>
          </cell>
          <cell r="J309" t="str">
            <v xml:space="preserve">Urologia </v>
          </cell>
          <cell r="N309" t="str">
            <v>Terciário</v>
          </cell>
          <cell r="U309" t="str">
            <v>Sim</v>
          </cell>
          <cell r="Z309" t="str">
            <v xml:space="preserve">Cirúrgica </v>
          </cell>
          <cell r="AA309" t="str">
            <v xml:space="preserve">Urologia </v>
          </cell>
          <cell r="AE309" t="str">
            <v>Terciário</v>
          </cell>
        </row>
        <row r="310">
          <cell r="I310" t="str">
            <v xml:space="preserve">Cirúrgica </v>
          </cell>
          <cell r="J310" t="str">
            <v xml:space="preserve">CAD </v>
          </cell>
          <cell r="N310" t="str">
            <v>Terciário</v>
          </cell>
          <cell r="U310" t="str">
            <v>Sim</v>
          </cell>
          <cell r="Z310" t="str">
            <v xml:space="preserve">Cirúrgica </v>
          </cell>
          <cell r="AA310" t="str">
            <v xml:space="preserve">CAD </v>
          </cell>
          <cell r="AE310" t="str">
            <v>Terciário</v>
          </cell>
        </row>
        <row r="311">
          <cell r="I311" t="str">
            <v xml:space="preserve">Hematologia </v>
          </cell>
          <cell r="J311" t="str">
            <v xml:space="preserve">Hematologia </v>
          </cell>
          <cell r="N311" t="str">
            <v>Secundário</v>
          </cell>
        </row>
        <row r="312">
          <cell r="I312" t="str">
            <v xml:space="preserve">Neurologia </v>
          </cell>
          <cell r="J312" t="str">
            <v xml:space="preserve">Neuroclínica </v>
          </cell>
          <cell r="N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Neuroclínica </v>
          </cell>
          <cell r="N313" t="str">
            <v>Terciário</v>
          </cell>
          <cell r="U313" t="str">
            <v>Sim</v>
          </cell>
          <cell r="Z313" t="str">
            <v xml:space="preserve">Médica </v>
          </cell>
          <cell r="AA313" t="str">
            <v xml:space="preserve">Neuroclínica </v>
          </cell>
          <cell r="AE313" t="str">
            <v>Terciário</v>
          </cell>
        </row>
        <row r="314">
          <cell r="I314" t="str">
            <v xml:space="preserve">Pronto_ Socorro_ Adulto </v>
          </cell>
          <cell r="J314" t="str">
            <v xml:space="preserve">Gastro </v>
          </cell>
          <cell r="N314" t="str">
            <v>Terciário</v>
          </cell>
          <cell r="U314" t="str">
            <v>Sim</v>
          </cell>
          <cell r="Z314" t="str">
            <v xml:space="preserve">Médica </v>
          </cell>
          <cell r="AA314" t="str">
            <v xml:space="preserve">Gastro </v>
          </cell>
          <cell r="AE314" t="str">
            <v>Terciário</v>
          </cell>
        </row>
        <row r="315">
          <cell r="I315" t="str">
            <v xml:space="preserve">Pronto_ Socorro_ Adulto </v>
          </cell>
          <cell r="J315" t="str">
            <v xml:space="preserve">Médica </v>
          </cell>
          <cell r="N315" t="str">
            <v>Terciário</v>
          </cell>
          <cell r="U315" t="str">
            <v>Sim</v>
          </cell>
          <cell r="Z315" t="str">
            <v xml:space="preserve">Médica </v>
          </cell>
          <cell r="AA315" t="str">
            <v xml:space="preserve">Gastro </v>
          </cell>
          <cell r="AE315" t="str">
            <v>Terciário</v>
          </cell>
        </row>
        <row r="316">
          <cell r="I316" t="str">
            <v xml:space="preserve">Pronto_ Socorro_ Adulto </v>
          </cell>
          <cell r="J316" t="str">
            <v xml:space="preserve">Médica </v>
          </cell>
          <cell r="N316" t="str">
            <v>Terciário</v>
          </cell>
          <cell r="U316" t="str">
            <v xml:space="preserve">Não </v>
          </cell>
        </row>
        <row r="317">
          <cell r="I317" t="str">
            <v xml:space="preserve">Pronto_ Socorro_ Adulto </v>
          </cell>
          <cell r="J317" t="str">
            <v>Ortopedia</v>
          </cell>
          <cell r="N317" t="str">
            <v>Secundário</v>
          </cell>
        </row>
        <row r="318">
          <cell r="I318" t="str">
            <v xml:space="preserve">Médica </v>
          </cell>
          <cell r="J318" t="str">
            <v>Pneumo</v>
          </cell>
          <cell r="N318" t="str">
            <v>Secundário</v>
          </cell>
          <cell r="U318" t="str">
            <v>Sim</v>
          </cell>
          <cell r="Z318" t="str">
            <v xml:space="preserve">Médica </v>
          </cell>
          <cell r="AA318" t="str">
            <v>Pneumo</v>
          </cell>
          <cell r="AE318" t="str">
            <v>Secundário</v>
          </cell>
        </row>
        <row r="319">
          <cell r="I319" t="str">
            <v xml:space="preserve">Cirúrgica </v>
          </cell>
          <cell r="J319" t="str">
            <v xml:space="preserve">Cir_Geral </v>
          </cell>
          <cell r="N319" t="str">
            <v>Secundário</v>
          </cell>
        </row>
        <row r="320">
          <cell r="I320" t="str">
            <v xml:space="preserve">Cirúrgica </v>
          </cell>
          <cell r="J320" t="str">
            <v xml:space="preserve">Proctologia </v>
          </cell>
          <cell r="N320" t="str">
            <v>Terciário</v>
          </cell>
          <cell r="U320" t="str">
            <v>Sim</v>
          </cell>
          <cell r="Z320" t="str">
            <v xml:space="preserve">Cirúrgica </v>
          </cell>
          <cell r="AA320" t="str">
            <v xml:space="preserve">Proctologia </v>
          </cell>
          <cell r="AE320" t="str">
            <v>Terciário</v>
          </cell>
        </row>
        <row r="321">
          <cell r="I321" t="str">
            <v xml:space="preserve">Cirúrgica </v>
          </cell>
          <cell r="J321" t="str">
            <v xml:space="preserve">Urologia </v>
          </cell>
          <cell r="N321" t="str">
            <v>Secundário</v>
          </cell>
        </row>
        <row r="322">
          <cell r="I322" t="str">
            <v>UTI_Adulto 2</v>
          </cell>
          <cell r="J322" t="str">
            <v xml:space="preserve">Cir_Geral </v>
          </cell>
          <cell r="N322" t="str">
            <v>Terciário</v>
          </cell>
          <cell r="U322" t="str">
            <v>Sim</v>
          </cell>
          <cell r="Z322" t="str">
            <v>UTI_Adulto 2</v>
          </cell>
          <cell r="AA322" t="str">
            <v xml:space="preserve">Cir_Geral </v>
          </cell>
          <cell r="AE322" t="str">
            <v>Terciário</v>
          </cell>
        </row>
        <row r="323">
          <cell r="I323" t="str">
            <v xml:space="preserve">UTI_Coronária </v>
          </cell>
          <cell r="J323" t="str">
            <v xml:space="preserve">Médica </v>
          </cell>
          <cell r="N323" t="str">
            <v>Secundário</v>
          </cell>
        </row>
        <row r="324">
          <cell r="I324" t="str">
            <v xml:space="preserve">Pronto_ Socorro_ Adulto </v>
          </cell>
          <cell r="J324" t="str">
            <v xml:space="preserve">Médica </v>
          </cell>
          <cell r="N324" t="str">
            <v>Secundário</v>
          </cell>
        </row>
        <row r="325">
          <cell r="I325" t="str">
            <v xml:space="preserve">Pronto_ Socorro_ Adulto </v>
          </cell>
          <cell r="J325" t="str">
            <v xml:space="preserve">Médica </v>
          </cell>
          <cell r="N325" t="str">
            <v>Terciário</v>
          </cell>
          <cell r="U325" t="str">
            <v xml:space="preserve">Não </v>
          </cell>
        </row>
        <row r="326">
          <cell r="I326" t="str">
            <v xml:space="preserve">Pronto_ Socorro_ Adulto </v>
          </cell>
          <cell r="J326" t="str">
            <v xml:space="preserve">Médica </v>
          </cell>
          <cell r="N326" t="str">
            <v>Terciário</v>
          </cell>
          <cell r="U326" t="str">
            <v xml:space="preserve">Não </v>
          </cell>
        </row>
        <row r="327">
          <cell r="I327" t="str">
            <v xml:space="preserve">Pronto_ Socorro_ Adulto </v>
          </cell>
          <cell r="J327" t="str">
            <v xml:space="preserve">Médica </v>
          </cell>
          <cell r="N327" t="str">
            <v>Terciário</v>
          </cell>
          <cell r="U327" t="str">
            <v xml:space="preserve">Não </v>
          </cell>
        </row>
        <row r="328">
          <cell r="I328" t="str">
            <v xml:space="preserve">Pronto_ Socorro_ Adulto </v>
          </cell>
          <cell r="J328" t="str">
            <v xml:space="preserve">Neurocirurgia </v>
          </cell>
          <cell r="N328" t="str">
            <v>Secundário</v>
          </cell>
          <cell r="U328" t="str">
            <v>Sim</v>
          </cell>
          <cell r="Z328" t="str">
            <v xml:space="preserve">Neurologia </v>
          </cell>
          <cell r="AA328" t="str">
            <v xml:space="preserve">Neurocirurgia </v>
          </cell>
          <cell r="AE328" t="str">
            <v>Secundário</v>
          </cell>
        </row>
        <row r="329">
          <cell r="I329" t="str">
            <v xml:space="preserve">Pronto_ Socorro_ Adulto </v>
          </cell>
          <cell r="J329" t="str">
            <v>Ortopedia</v>
          </cell>
          <cell r="N329" t="str">
            <v>Primário</v>
          </cell>
          <cell r="U329" t="str">
            <v>Sim</v>
          </cell>
          <cell r="Z329" t="str">
            <v>UTI_Adulto 1</v>
          </cell>
          <cell r="AA329" t="str">
            <v>Ortopedia</v>
          </cell>
          <cell r="AE329" t="str">
            <v>Secundário</v>
          </cell>
        </row>
        <row r="330">
          <cell r="I330" t="str">
            <v xml:space="preserve">Pronto_ Socorro_ Adulto </v>
          </cell>
          <cell r="J330" t="str">
            <v xml:space="preserve">Médica </v>
          </cell>
          <cell r="N330" t="str">
            <v>Secundário</v>
          </cell>
        </row>
        <row r="331">
          <cell r="I331" t="str">
            <v xml:space="preserve">Pronto_ Socorro_ Adulto </v>
          </cell>
          <cell r="J331" t="str">
            <v xml:space="preserve">Médica </v>
          </cell>
          <cell r="N331" t="str">
            <v>Secundário</v>
          </cell>
        </row>
        <row r="332">
          <cell r="I332" t="str">
            <v xml:space="preserve">Pronto_ Socorro_ Adulto </v>
          </cell>
          <cell r="J332" t="str">
            <v xml:space="preserve">Médica </v>
          </cell>
          <cell r="N332" t="str">
            <v>Secundário</v>
          </cell>
        </row>
        <row r="333">
          <cell r="I333" t="str">
            <v xml:space="preserve">Pronto_ Socorro_ Adulto </v>
          </cell>
          <cell r="J333" t="str">
            <v xml:space="preserve">Médica </v>
          </cell>
          <cell r="N333" t="str">
            <v>Secundário</v>
          </cell>
        </row>
        <row r="334">
          <cell r="I334" t="str">
            <v>UTI_Adulto 2</v>
          </cell>
          <cell r="J334" t="str">
            <v xml:space="preserve">Neurocirurgia </v>
          </cell>
          <cell r="N334" t="str">
            <v>Terciário</v>
          </cell>
          <cell r="U334" t="str">
            <v>Sim</v>
          </cell>
          <cell r="Z334" t="str">
            <v>UTI_Adulto 2</v>
          </cell>
          <cell r="AA334" t="str">
            <v xml:space="preserve">Neurocirurgia </v>
          </cell>
          <cell r="AE334" t="str">
            <v>Terciário</v>
          </cell>
        </row>
        <row r="335">
          <cell r="I335" t="str">
            <v xml:space="preserve">Cirúrgica </v>
          </cell>
          <cell r="J335" t="str">
            <v xml:space="preserve">Cir. Vascular </v>
          </cell>
          <cell r="N335" t="str">
            <v>Secundário</v>
          </cell>
        </row>
        <row r="336">
          <cell r="I336" t="str">
            <v xml:space="preserve">Cirúrgica </v>
          </cell>
          <cell r="J336" t="str">
            <v xml:space="preserve">Cir_Geral </v>
          </cell>
          <cell r="N336" t="str">
            <v>Primário</v>
          </cell>
        </row>
        <row r="337">
          <cell r="I337" t="str">
            <v xml:space="preserve">Médica </v>
          </cell>
          <cell r="J337" t="str">
            <v xml:space="preserve">Neuroclínica </v>
          </cell>
          <cell r="N337" t="str">
            <v>Terciário</v>
          </cell>
        </row>
        <row r="338">
          <cell r="I338" t="str">
            <v xml:space="preserve">Ortopedia </v>
          </cell>
          <cell r="J338" t="str">
            <v>Ortopedia</v>
          </cell>
          <cell r="N338" t="str">
            <v>Secundário</v>
          </cell>
        </row>
        <row r="339">
          <cell r="I339" t="str">
            <v xml:space="preserve">Ortopedia </v>
          </cell>
          <cell r="J339" t="str">
            <v>Ortopedia</v>
          </cell>
          <cell r="N339" t="str">
            <v>Secundário</v>
          </cell>
        </row>
        <row r="340">
          <cell r="I340" t="str">
            <v xml:space="preserve">Ortopedia </v>
          </cell>
          <cell r="J340" t="str">
            <v>Ortopedia</v>
          </cell>
          <cell r="N340" t="str">
            <v>Primário</v>
          </cell>
        </row>
        <row r="341">
          <cell r="I341" t="str">
            <v xml:space="preserve">Pronto_ Socorro_ Adulto </v>
          </cell>
          <cell r="J341" t="str">
            <v>Ortopedia</v>
          </cell>
          <cell r="N341" t="str">
            <v>Secundário</v>
          </cell>
        </row>
        <row r="342">
          <cell r="I342" t="str">
            <v xml:space="preserve">Pronto_ Socorro_ Adulto </v>
          </cell>
          <cell r="J342" t="str">
            <v xml:space="preserve">Médica </v>
          </cell>
          <cell r="N342" t="str">
            <v>Terciário</v>
          </cell>
          <cell r="U342" t="str">
            <v>Sim</v>
          </cell>
          <cell r="Z342" t="str">
            <v xml:space="preserve">Médica </v>
          </cell>
          <cell r="AA342" t="str">
            <v xml:space="preserve">Gastro </v>
          </cell>
          <cell r="AE342" t="str">
            <v>Terciário</v>
          </cell>
        </row>
        <row r="343">
          <cell r="I343" t="str">
            <v xml:space="preserve">Pronto_ Socorro_ Adulto </v>
          </cell>
          <cell r="J343" t="str">
            <v xml:space="preserve">Médica </v>
          </cell>
          <cell r="N343" t="str">
            <v>Terciário</v>
          </cell>
          <cell r="U343" t="str">
            <v xml:space="preserve">Não </v>
          </cell>
        </row>
        <row r="344">
          <cell r="U344" t="str">
            <v>Sim</v>
          </cell>
          <cell r="Z344" t="str">
            <v>UTI_Adulto 1</v>
          </cell>
          <cell r="AA344" t="str">
            <v>Nefrologia</v>
          </cell>
          <cell r="AE344" t="str">
            <v>Terciário</v>
          </cell>
        </row>
        <row r="345">
          <cell r="I345" t="str">
            <v xml:space="preserve">Pronto_ Socorro_ Adulto </v>
          </cell>
          <cell r="J345" t="str">
            <v xml:space="preserve">Cir_Geral </v>
          </cell>
          <cell r="N345" t="str">
            <v>Terciário</v>
          </cell>
          <cell r="U345" t="str">
            <v>Sim</v>
          </cell>
          <cell r="Z345" t="str">
            <v xml:space="preserve">Cirúrgica </v>
          </cell>
          <cell r="AA345" t="str">
            <v xml:space="preserve">Cir_Geral </v>
          </cell>
          <cell r="AE345" t="str">
            <v>Terciário</v>
          </cell>
        </row>
        <row r="346">
          <cell r="I346" t="str">
            <v xml:space="preserve">Pronto_ Socorro_ Adulto </v>
          </cell>
          <cell r="J346" t="str">
            <v xml:space="preserve">Cir_Geral </v>
          </cell>
          <cell r="N346" t="str">
            <v>Secundário</v>
          </cell>
        </row>
        <row r="347">
          <cell r="I347" t="str">
            <v xml:space="preserve">Pronto_ Socorro_ Adulto </v>
          </cell>
          <cell r="J347" t="str">
            <v xml:space="preserve">Cir_Geral </v>
          </cell>
          <cell r="N347" t="str">
            <v>Terciário</v>
          </cell>
          <cell r="U347" t="str">
            <v>Sim</v>
          </cell>
          <cell r="Z347" t="str">
            <v xml:space="preserve">Médica </v>
          </cell>
          <cell r="AA347" t="str">
            <v>Nefrologia</v>
          </cell>
          <cell r="AE347" t="str">
            <v>Terciário</v>
          </cell>
        </row>
        <row r="348">
          <cell r="I348" t="str">
            <v xml:space="preserve">Pronto_ Socorro_ Adulto </v>
          </cell>
          <cell r="J348" t="str">
            <v xml:space="preserve">Médica </v>
          </cell>
          <cell r="N348" t="str">
            <v>Secundário</v>
          </cell>
        </row>
        <row r="349">
          <cell r="I349" t="str">
            <v xml:space="preserve">Pronto_ Socorro_ Adulto </v>
          </cell>
          <cell r="J349" t="str">
            <v xml:space="preserve">Neurocirurgia </v>
          </cell>
          <cell r="N349" t="str">
            <v>Primário</v>
          </cell>
        </row>
        <row r="350">
          <cell r="I350" t="str">
            <v xml:space="preserve">Pronto_ Socorro_ Adulto </v>
          </cell>
          <cell r="J350" t="str">
            <v xml:space="preserve">Médica </v>
          </cell>
          <cell r="N350" t="str">
            <v>Terciário</v>
          </cell>
          <cell r="U350" t="str">
            <v xml:space="preserve">Não </v>
          </cell>
        </row>
        <row r="351">
          <cell r="I351" t="str">
            <v xml:space="preserve">Pronto_ Socorro_ Adulto </v>
          </cell>
          <cell r="J351" t="str">
            <v xml:space="preserve">Médica </v>
          </cell>
          <cell r="N351" t="str">
            <v>Terciário</v>
          </cell>
          <cell r="U351" t="str">
            <v xml:space="preserve">Não </v>
          </cell>
        </row>
        <row r="352">
          <cell r="I352" t="str">
            <v xml:space="preserve">Pronto_ Socorro_ Adulto </v>
          </cell>
          <cell r="J352" t="str">
            <v xml:space="preserve">Médica </v>
          </cell>
          <cell r="N352" t="str">
            <v>Terciário</v>
          </cell>
          <cell r="U352" t="str">
            <v>Sim</v>
          </cell>
          <cell r="Z352" t="str">
            <v>UTI_Adulto 1</v>
          </cell>
          <cell r="AA352" t="str">
            <v xml:space="preserve">Médica </v>
          </cell>
          <cell r="AE352" t="str">
            <v>Terciário</v>
          </cell>
        </row>
        <row r="353">
          <cell r="I353" t="str">
            <v xml:space="preserve">Pronto_ Socorro_ Adulto </v>
          </cell>
          <cell r="J353" t="str">
            <v xml:space="preserve">Médica </v>
          </cell>
          <cell r="N353" t="str">
            <v>Terciário</v>
          </cell>
          <cell r="U353" t="str">
            <v>Sim</v>
          </cell>
          <cell r="Z353" t="str">
            <v xml:space="preserve">Pronto_ Socorro_ Adulto </v>
          </cell>
          <cell r="AA353" t="str">
            <v xml:space="preserve">Médica </v>
          </cell>
          <cell r="AE353" t="str">
            <v>Terciário</v>
          </cell>
        </row>
        <row r="354">
          <cell r="I354" t="str">
            <v>G.O.</v>
          </cell>
          <cell r="J354" t="str">
            <v>Onco GO</v>
          </cell>
          <cell r="N354" t="str">
            <v>Primário</v>
          </cell>
        </row>
        <row r="355">
          <cell r="I355" t="str">
            <v>G.O.</v>
          </cell>
          <cell r="J355" t="str">
            <v>Onco GO</v>
          </cell>
          <cell r="N355" t="str">
            <v>Primário</v>
          </cell>
        </row>
        <row r="356">
          <cell r="I356" t="str">
            <v xml:space="preserve">Pronto_ Socorro_ Adulto </v>
          </cell>
          <cell r="J356" t="str">
            <v xml:space="preserve">Médica </v>
          </cell>
          <cell r="N356" t="str">
            <v>Terciário</v>
          </cell>
          <cell r="U356" t="str">
            <v>Sim</v>
          </cell>
          <cell r="Z356" t="str">
            <v xml:space="preserve">Cirúrgica </v>
          </cell>
          <cell r="AA356" t="str">
            <v xml:space="preserve">Cardiologia </v>
          </cell>
          <cell r="AE356" t="str">
            <v>Terciário</v>
          </cell>
        </row>
        <row r="357">
          <cell r="I357" t="str">
            <v xml:space="preserve">Pronto_ Socorro_ Adulto </v>
          </cell>
          <cell r="J357" t="str">
            <v xml:space="preserve">Médica </v>
          </cell>
          <cell r="N357" t="str">
            <v>Secundário</v>
          </cell>
        </row>
        <row r="358">
          <cell r="I358" t="str">
            <v>G.O.</v>
          </cell>
          <cell r="J358" t="str">
            <v>Onco GO</v>
          </cell>
          <cell r="N358" t="str">
            <v>Terciário</v>
          </cell>
        </row>
        <row r="359">
          <cell r="I359" t="str">
            <v>G.O.</v>
          </cell>
          <cell r="J359" t="str">
            <v>Onco GO</v>
          </cell>
          <cell r="N359" t="str">
            <v>Secundário</v>
          </cell>
        </row>
        <row r="360">
          <cell r="I360" t="str">
            <v xml:space="preserve">Pronto_ Socorro_ Adulto </v>
          </cell>
          <cell r="J360" t="str">
            <v xml:space="preserve">Neuroclínica </v>
          </cell>
          <cell r="N360" t="str">
            <v>Terciário</v>
          </cell>
          <cell r="U360" t="str">
            <v>Sim</v>
          </cell>
          <cell r="Z360" t="str">
            <v xml:space="preserve">Médica </v>
          </cell>
          <cell r="AA360" t="str">
            <v xml:space="preserve">Neuroclínica </v>
          </cell>
          <cell r="AE360" t="str">
            <v>Terciário</v>
          </cell>
        </row>
        <row r="361">
          <cell r="I361" t="str">
            <v xml:space="preserve">Pronto_ Socorro_ Adulto </v>
          </cell>
          <cell r="J361" t="str">
            <v xml:space="preserve">Neuroclínica </v>
          </cell>
          <cell r="N361" t="str">
            <v>Primário</v>
          </cell>
        </row>
        <row r="362">
          <cell r="I362" t="str">
            <v xml:space="preserve">Cirúrgica </v>
          </cell>
          <cell r="J362" t="str">
            <v xml:space="preserve">CAD </v>
          </cell>
          <cell r="N362" t="str">
            <v>Secundário</v>
          </cell>
        </row>
        <row r="363">
          <cell r="I363" t="str">
            <v xml:space="preserve">Cirúrgica </v>
          </cell>
          <cell r="J363" t="str">
            <v xml:space="preserve">Proctologia </v>
          </cell>
          <cell r="N363" t="str">
            <v>Terciário</v>
          </cell>
          <cell r="U363" t="str">
            <v>Sim</v>
          </cell>
          <cell r="Z363" t="str">
            <v xml:space="preserve">Cirúrgica </v>
          </cell>
          <cell r="AA363" t="str">
            <v xml:space="preserve">Proctologia </v>
          </cell>
          <cell r="AE363" t="str">
            <v>Secundário</v>
          </cell>
        </row>
        <row r="364">
          <cell r="I364" t="str">
            <v xml:space="preserve">Pronto_ Socorro_ Adulto </v>
          </cell>
          <cell r="J364" t="str">
            <v xml:space="preserve">Cir_Geral </v>
          </cell>
          <cell r="N364" t="str">
            <v>Terciário</v>
          </cell>
          <cell r="U364" t="str">
            <v>Sim</v>
          </cell>
          <cell r="Z364" t="str">
            <v xml:space="preserve">Cirúrgica </v>
          </cell>
          <cell r="AA364" t="str">
            <v xml:space="preserve">Cir_Geral </v>
          </cell>
          <cell r="AE364" t="str">
            <v>Terciário</v>
          </cell>
        </row>
        <row r="365">
          <cell r="I365" t="str">
            <v xml:space="preserve">Pronto_ Socorro_ Adulto </v>
          </cell>
          <cell r="J365" t="str">
            <v xml:space="preserve">Médica </v>
          </cell>
          <cell r="N365" t="str">
            <v>Secundário</v>
          </cell>
        </row>
        <row r="366">
          <cell r="I366" t="str">
            <v xml:space="preserve">Cirúrgica </v>
          </cell>
          <cell r="J366" t="str">
            <v xml:space="preserve">Cir_Geral </v>
          </cell>
          <cell r="N366" t="str">
            <v>Terciário</v>
          </cell>
          <cell r="U366" t="str">
            <v>Sim</v>
          </cell>
          <cell r="Z366" t="str">
            <v xml:space="preserve">Cirúrgica </v>
          </cell>
          <cell r="AA366" t="str">
            <v xml:space="preserve">Cir_Geral </v>
          </cell>
          <cell r="AE366" t="str">
            <v>Terciário</v>
          </cell>
        </row>
        <row r="367">
          <cell r="I367" t="str">
            <v xml:space="preserve">Cirúrgica </v>
          </cell>
          <cell r="J367" t="str">
            <v xml:space="preserve">Neurocirurgia </v>
          </cell>
          <cell r="N367" t="str">
            <v>Secundário</v>
          </cell>
          <cell r="U367" t="str">
            <v>Sim</v>
          </cell>
          <cell r="Z367" t="str">
            <v>UTI_Adulto 2</v>
          </cell>
          <cell r="AA367" t="str">
            <v xml:space="preserve">Neurocirurgia </v>
          </cell>
          <cell r="AE367" t="str">
            <v>Terciário</v>
          </cell>
        </row>
        <row r="368">
          <cell r="I368" t="str">
            <v>UTI_Adulto 2</v>
          </cell>
          <cell r="J368" t="str">
            <v xml:space="preserve">Neuroclínica </v>
          </cell>
          <cell r="N368" t="str">
            <v>Secundário</v>
          </cell>
        </row>
        <row r="369">
          <cell r="I369" t="str">
            <v xml:space="preserve">Pronto_ Socorro_ Adulto </v>
          </cell>
          <cell r="J369" t="str">
            <v xml:space="preserve">Cardiologia </v>
          </cell>
          <cell r="N369" t="str">
            <v>Secundário</v>
          </cell>
        </row>
        <row r="370">
          <cell r="I370" t="str">
            <v xml:space="preserve">Pronto_ Socorro_ Adulto </v>
          </cell>
          <cell r="J370" t="str">
            <v xml:space="preserve">Cardiologia </v>
          </cell>
          <cell r="N370" t="str">
            <v>Secundário</v>
          </cell>
        </row>
        <row r="371">
          <cell r="I371" t="str">
            <v xml:space="preserve">Cirúrgica </v>
          </cell>
          <cell r="J371" t="str">
            <v>Cir_Cabeça_Pescoço</v>
          </cell>
          <cell r="N371" t="str">
            <v>Secundário</v>
          </cell>
        </row>
        <row r="372">
          <cell r="I372" t="str">
            <v xml:space="preserve">Cirúrgica </v>
          </cell>
          <cell r="J372" t="str">
            <v xml:space="preserve">Proctologia </v>
          </cell>
          <cell r="N372" t="str">
            <v>Secundário</v>
          </cell>
        </row>
        <row r="373">
          <cell r="I373" t="str">
            <v xml:space="preserve">Cirúrgica </v>
          </cell>
          <cell r="J373" t="str">
            <v xml:space="preserve">Cir_Geral </v>
          </cell>
          <cell r="N373" t="str">
            <v>Primário</v>
          </cell>
        </row>
        <row r="374">
          <cell r="U374" t="str">
            <v>Sim</v>
          </cell>
          <cell r="Z374" t="str">
            <v>UTI_Adulto 2</v>
          </cell>
          <cell r="AA374" t="str">
            <v xml:space="preserve">Proctologia </v>
          </cell>
          <cell r="AE374" t="str">
            <v>Terciário</v>
          </cell>
        </row>
        <row r="375">
          <cell r="I375" t="str">
            <v xml:space="preserve">Pronto_ Socorro_ Adulto </v>
          </cell>
          <cell r="J375" t="str">
            <v xml:space="preserve">Médica </v>
          </cell>
          <cell r="N375" t="str">
            <v>Terciário</v>
          </cell>
          <cell r="U375" t="str">
            <v xml:space="preserve">Não </v>
          </cell>
        </row>
        <row r="376">
          <cell r="I376" t="str">
            <v xml:space="preserve">Pronto_ Socorro_ Adulto </v>
          </cell>
          <cell r="J376" t="str">
            <v xml:space="preserve">Cir_Geral </v>
          </cell>
          <cell r="N376" t="str">
            <v>Terciário</v>
          </cell>
          <cell r="U376" t="str">
            <v xml:space="preserve">Não </v>
          </cell>
        </row>
        <row r="377">
          <cell r="I377" t="str">
            <v xml:space="preserve">Pronto_ Socorro_ Adulto </v>
          </cell>
          <cell r="J377" t="str">
            <v xml:space="preserve">Cir_Geral </v>
          </cell>
          <cell r="N377" t="str">
            <v>Secundário</v>
          </cell>
        </row>
        <row r="378">
          <cell r="I378" t="str">
            <v xml:space="preserve">Pronto_ Socorro_ Adulto </v>
          </cell>
          <cell r="J378" t="str">
            <v xml:space="preserve">Oftalmo </v>
          </cell>
          <cell r="N378" t="str">
            <v>Secundário</v>
          </cell>
        </row>
        <row r="379">
          <cell r="I379" t="str">
            <v xml:space="preserve">Pronto_ Socorro_ Adulto </v>
          </cell>
          <cell r="J379" t="str">
            <v xml:space="preserve">Cir_Geral </v>
          </cell>
          <cell r="N379" t="str">
            <v>Terciário</v>
          </cell>
          <cell r="U379" t="str">
            <v>Sim</v>
          </cell>
          <cell r="Z379" t="str">
            <v>UTI_Adulto 2</v>
          </cell>
          <cell r="AA379" t="str">
            <v xml:space="preserve">Cir_Geral </v>
          </cell>
          <cell r="AE379" t="str">
            <v>Terciário</v>
          </cell>
        </row>
        <row r="380">
          <cell r="I380" t="str">
            <v xml:space="preserve">Cirúrgica </v>
          </cell>
          <cell r="J380" t="str">
            <v xml:space="preserve">Cir_Geral </v>
          </cell>
          <cell r="N380" t="str">
            <v>Secundário</v>
          </cell>
        </row>
        <row r="381">
          <cell r="I381" t="str">
            <v>G.O.</v>
          </cell>
          <cell r="J381" t="str">
            <v>Onco GO</v>
          </cell>
          <cell r="N381" t="str">
            <v>Secundário</v>
          </cell>
        </row>
        <row r="382">
          <cell r="I382" t="str">
            <v>G.O.</v>
          </cell>
          <cell r="J382" t="str">
            <v>Onco GO</v>
          </cell>
          <cell r="N382" t="str">
            <v>Primário</v>
          </cell>
        </row>
        <row r="383">
          <cell r="I383" t="str">
            <v xml:space="preserve">Pronto_ Socorro_ Adulto </v>
          </cell>
          <cell r="J383" t="str">
            <v xml:space="preserve">Médica </v>
          </cell>
          <cell r="N383" t="str">
            <v>Primário</v>
          </cell>
        </row>
        <row r="384">
          <cell r="I384" t="str">
            <v xml:space="preserve">UTI_Coronária </v>
          </cell>
          <cell r="J384" t="str">
            <v xml:space="preserve">Cardiologia </v>
          </cell>
          <cell r="N384" t="str">
            <v>Primário</v>
          </cell>
        </row>
        <row r="385">
          <cell r="I385" t="str">
            <v xml:space="preserve">UTI_Coronária </v>
          </cell>
          <cell r="J385" t="str">
            <v xml:space="preserve">Cardiologia </v>
          </cell>
          <cell r="N385" t="str">
            <v>Terciário</v>
          </cell>
        </row>
        <row r="386">
          <cell r="I386" t="str">
            <v>G.O.</v>
          </cell>
          <cell r="J386" t="str">
            <v>Onco GO</v>
          </cell>
          <cell r="N386" t="str">
            <v>Secundário</v>
          </cell>
        </row>
        <row r="387">
          <cell r="I387" t="str">
            <v xml:space="preserve">Cirúrgica </v>
          </cell>
          <cell r="J387" t="str">
            <v xml:space="preserve">Cir. Vascular </v>
          </cell>
          <cell r="N387" t="str">
            <v>Primário</v>
          </cell>
        </row>
        <row r="388">
          <cell r="I388" t="str">
            <v xml:space="preserve">Cirúrgica </v>
          </cell>
          <cell r="J388" t="str">
            <v xml:space="preserve">CAD </v>
          </cell>
          <cell r="N388" t="str">
            <v>Primário</v>
          </cell>
        </row>
        <row r="389">
          <cell r="I389" t="str">
            <v xml:space="preserve">Pronto_ Socorro_ Adulto </v>
          </cell>
          <cell r="J389" t="str">
            <v xml:space="preserve">Médica </v>
          </cell>
          <cell r="N389" t="str">
            <v>Terciário</v>
          </cell>
          <cell r="U389" t="str">
            <v>Sim</v>
          </cell>
          <cell r="Z389" t="str">
            <v xml:space="preserve">Neurologia </v>
          </cell>
          <cell r="AA389" t="str">
            <v xml:space="preserve">Neuroclínica </v>
          </cell>
          <cell r="AE389" t="str">
            <v>Terciário</v>
          </cell>
        </row>
        <row r="390">
          <cell r="I390" t="str">
            <v xml:space="preserve">Pronto_ Socorro_ Adulto </v>
          </cell>
          <cell r="J390" t="str">
            <v xml:space="preserve">Médica </v>
          </cell>
          <cell r="N390" t="str">
            <v>Secundário</v>
          </cell>
        </row>
        <row r="391">
          <cell r="I391" t="str">
            <v xml:space="preserve">Pronto_ Socorro_ Adulto </v>
          </cell>
          <cell r="J391" t="str">
            <v xml:space="preserve">Cir_Geral </v>
          </cell>
          <cell r="N391" t="str">
            <v>Secundário</v>
          </cell>
        </row>
        <row r="392">
          <cell r="I392" t="str">
            <v xml:space="preserve">Pronto_ Socorro_ Adulto </v>
          </cell>
          <cell r="J392" t="str">
            <v xml:space="preserve">Médica </v>
          </cell>
          <cell r="N392" t="str">
            <v>Terciário</v>
          </cell>
          <cell r="U392" t="str">
            <v xml:space="preserve">Não </v>
          </cell>
        </row>
        <row r="393">
          <cell r="I393" t="str">
            <v xml:space="preserve">Pronto_ Socorro_ Adulto </v>
          </cell>
          <cell r="J393" t="str">
            <v xml:space="preserve">Médica </v>
          </cell>
          <cell r="N393" t="str">
            <v>Terciário</v>
          </cell>
          <cell r="U393" t="str">
            <v>Sim</v>
          </cell>
          <cell r="Z393" t="str">
            <v xml:space="preserve">Médica </v>
          </cell>
          <cell r="AA393" t="str">
            <v xml:space="preserve">Neuroclínica </v>
          </cell>
          <cell r="AE393" t="str">
            <v>Terciário</v>
          </cell>
        </row>
        <row r="394">
          <cell r="I394" t="str">
            <v xml:space="preserve">Pronto_ Socorro_ Adulto </v>
          </cell>
          <cell r="J394" t="str">
            <v xml:space="preserve">Médica </v>
          </cell>
          <cell r="N394" t="str">
            <v>Terciário</v>
          </cell>
          <cell r="U394" t="str">
            <v xml:space="preserve">Não </v>
          </cell>
        </row>
        <row r="395">
          <cell r="I395" t="str">
            <v xml:space="preserve">Pronto_ Socorro_ Adulto </v>
          </cell>
          <cell r="J395" t="str">
            <v xml:space="preserve">Médica </v>
          </cell>
          <cell r="N395" t="str">
            <v>Secundário</v>
          </cell>
        </row>
        <row r="396">
          <cell r="I396" t="str">
            <v xml:space="preserve">UTI_Coronária </v>
          </cell>
          <cell r="J396" t="str">
            <v xml:space="preserve">Cardiologia </v>
          </cell>
          <cell r="N396" t="str">
            <v>Secundário</v>
          </cell>
        </row>
        <row r="397">
          <cell r="I397" t="str">
            <v xml:space="preserve">Médica </v>
          </cell>
          <cell r="J397" t="str">
            <v xml:space="preserve">Cardiologia </v>
          </cell>
          <cell r="N397" t="str">
            <v>Secundário</v>
          </cell>
        </row>
        <row r="398">
          <cell r="I398" t="str">
            <v>UTI_Adulto 2</v>
          </cell>
          <cell r="J398" t="str">
            <v xml:space="preserve">Neuroclínica </v>
          </cell>
          <cell r="N398" t="str">
            <v>Terciário</v>
          </cell>
          <cell r="U398" t="str">
            <v>Sim</v>
          </cell>
          <cell r="Z398" t="str">
            <v>UTI_Adulto 2</v>
          </cell>
          <cell r="AA398" t="str">
            <v xml:space="preserve">Neuroclínica </v>
          </cell>
          <cell r="AE398" t="str">
            <v>Terciário</v>
          </cell>
        </row>
        <row r="399">
          <cell r="I399" t="str">
            <v>G.O.</v>
          </cell>
          <cell r="J399" t="str">
            <v>Onco GO</v>
          </cell>
          <cell r="N399" t="str">
            <v>Secundário</v>
          </cell>
        </row>
        <row r="400">
          <cell r="I400" t="str">
            <v>G.O.</v>
          </cell>
          <cell r="J400" t="str">
            <v>Onco GO</v>
          </cell>
          <cell r="N400" t="str">
            <v>Secundário</v>
          </cell>
        </row>
        <row r="401">
          <cell r="I401" t="str">
            <v xml:space="preserve">Médica </v>
          </cell>
          <cell r="J401" t="str">
            <v xml:space="preserve">Neuroclínica </v>
          </cell>
          <cell r="N401" t="str">
            <v>Secundário</v>
          </cell>
        </row>
        <row r="402">
          <cell r="I402" t="str">
            <v xml:space="preserve">Médica </v>
          </cell>
          <cell r="J402" t="str">
            <v>Pneumo</v>
          </cell>
          <cell r="N402" t="str">
            <v>Secundário</v>
          </cell>
        </row>
        <row r="403">
          <cell r="I403" t="str">
            <v xml:space="preserve">Médica </v>
          </cell>
          <cell r="J403" t="str">
            <v xml:space="preserve">Gastro </v>
          </cell>
          <cell r="N403" t="str">
            <v>Terciário</v>
          </cell>
        </row>
        <row r="404">
          <cell r="I404" t="str">
            <v xml:space="preserve">Pronto_ Socorro_ Adulto </v>
          </cell>
          <cell r="J404" t="str">
            <v xml:space="preserve">Médica </v>
          </cell>
          <cell r="N404" t="str">
            <v>Terciário</v>
          </cell>
          <cell r="U404" t="str">
            <v xml:space="preserve">Não </v>
          </cell>
        </row>
        <row r="405">
          <cell r="I405" t="str">
            <v xml:space="preserve">Pronto_ Socorro_ Adulto </v>
          </cell>
          <cell r="J405" t="str">
            <v xml:space="preserve">Cir_Geral </v>
          </cell>
          <cell r="N405" t="str">
            <v>Secundário</v>
          </cell>
        </row>
        <row r="406">
          <cell r="I406" t="str">
            <v xml:space="preserve">Pronto_ Socorro_ Adulto </v>
          </cell>
          <cell r="J406" t="str">
            <v xml:space="preserve">Médica </v>
          </cell>
          <cell r="N406" t="str">
            <v>Secundário</v>
          </cell>
        </row>
        <row r="407">
          <cell r="I407" t="str">
            <v xml:space="preserve">Pronto_ Socorro_ Adulto </v>
          </cell>
          <cell r="J407" t="str">
            <v xml:space="preserve">Médica </v>
          </cell>
          <cell r="N407" t="str">
            <v>Terciário</v>
          </cell>
          <cell r="U407" t="str">
            <v xml:space="preserve">Não </v>
          </cell>
        </row>
        <row r="408">
          <cell r="I408" t="str">
            <v xml:space="preserve">Pronto_ Socorro_ Adulto </v>
          </cell>
          <cell r="J408" t="str">
            <v xml:space="preserve">Cir_Geral </v>
          </cell>
          <cell r="N408" t="str">
            <v>Secundário</v>
          </cell>
        </row>
        <row r="409">
          <cell r="I409" t="str">
            <v xml:space="preserve">Pronto_ Socorro_ Adulto </v>
          </cell>
          <cell r="J409" t="str">
            <v xml:space="preserve">Cir_Geral </v>
          </cell>
          <cell r="N409" t="str">
            <v>Terciário</v>
          </cell>
          <cell r="U409" t="str">
            <v xml:space="preserve">Não </v>
          </cell>
        </row>
        <row r="410">
          <cell r="I410" t="str">
            <v xml:space="preserve">Pronto_ Socorro_ Adulto </v>
          </cell>
          <cell r="J410" t="str">
            <v xml:space="preserve">Cir_Geral </v>
          </cell>
          <cell r="N410" t="str">
            <v>Terciário</v>
          </cell>
          <cell r="U410" t="str">
            <v xml:space="preserve">Não </v>
          </cell>
        </row>
        <row r="411">
          <cell r="I411" t="str">
            <v xml:space="preserve">Cirúrgica </v>
          </cell>
          <cell r="J411" t="str">
            <v>Cir_Cabeça_Pescoço</v>
          </cell>
          <cell r="N411" t="str">
            <v>Secundário</v>
          </cell>
        </row>
        <row r="412">
          <cell r="I412" t="str">
            <v xml:space="preserve">Cirúrgica </v>
          </cell>
          <cell r="J412" t="str">
            <v xml:space="preserve">Urologia </v>
          </cell>
          <cell r="N412" t="str">
            <v>Primário</v>
          </cell>
        </row>
        <row r="413">
          <cell r="I413" t="str">
            <v xml:space="preserve">Cirúrgica </v>
          </cell>
          <cell r="J413" t="str">
            <v xml:space="preserve">Urologia </v>
          </cell>
          <cell r="N413" t="str">
            <v>Secundário</v>
          </cell>
        </row>
        <row r="414">
          <cell r="I414" t="str">
            <v xml:space="preserve">Cirúrgica </v>
          </cell>
          <cell r="J414" t="str">
            <v xml:space="preserve">Cir_Geral </v>
          </cell>
          <cell r="N414" t="str">
            <v>Secundário</v>
          </cell>
        </row>
        <row r="415">
          <cell r="I415" t="str">
            <v xml:space="preserve">Pronto_ Socorro_ Adulto </v>
          </cell>
          <cell r="J415" t="str">
            <v xml:space="preserve">Cir_Geral </v>
          </cell>
          <cell r="N415" t="str">
            <v>Terciário</v>
          </cell>
          <cell r="U415" t="str">
            <v>Sim</v>
          </cell>
          <cell r="Z415" t="str">
            <v>UTI_Adulto 2</v>
          </cell>
          <cell r="AA415" t="str">
            <v xml:space="preserve">Cir_Geral </v>
          </cell>
          <cell r="AE415" t="str">
            <v>Terciário</v>
          </cell>
        </row>
        <row r="416">
          <cell r="I416" t="str">
            <v xml:space="preserve">Ortopedia </v>
          </cell>
          <cell r="J416" t="str">
            <v xml:space="preserve">Ortopedia </v>
          </cell>
          <cell r="N416" t="str">
            <v>Secundário</v>
          </cell>
        </row>
        <row r="417">
          <cell r="I417" t="str">
            <v xml:space="preserve">Pronto_ Socorro_ Adulto </v>
          </cell>
          <cell r="J417" t="str">
            <v xml:space="preserve">Médica </v>
          </cell>
          <cell r="N417" t="str">
            <v>Secundário</v>
          </cell>
          <cell r="U417" t="str">
            <v>Sim</v>
          </cell>
          <cell r="Z417" t="str">
            <v xml:space="preserve">Médica </v>
          </cell>
          <cell r="AA417" t="str">
            <v xml:space="preserve">Cardiologia </v>
          </cell>
          <cell r="AE417" t="str">
            <v>Secundário</v>
          </cell>
        </row>
        <row r="418">
          <cell r="I418" t="str">
            <v xml:space="preserve">Pronto_ Socorro_ Adulto </v>
          </cell>
          <cell r="J418" t="str">
            <v xml:space="preserve">Médica </v>
          </cell>
          <cell r="N418" t="str">
            <v>Secundário</v>
          </cell>
        </row>
        <row r="419">
          <cell r="I419" t="str">
            <v xml:space="preserve">Hematologia </v>
          </cell>
          <cell r="J419" t="str">
            <v xml:space="preserve">Oncologia </v>
          </cell>
          <cell r="N419" t="str">
            <v>Secundário</v>
          </cell>
        </row>
        <row r="420">
          <cell r="I420" t="str">
            <v xml:space="preserve">Pronto_ Socorro_ Adulto </v>
          </cell>
          <cell r="J420" t="str">
            <v xml:space="preserve">Médica </v>
          </cell>
          <cell r="N420" t="str">
            <v>Terciário</v>
          </cell>
          <cell r="U420" t="str">
            <v>Sim</v>
          </cell>
          <cell r="Z420" t="str">
            <v xml:space="preserve">Cirúrgica </v>
          </cell>
          <cell r="AA420" t="str">
            <v xml:space="preserve">Cardiologia </v>
          </cell>
          <cell r="AE420" t="str">
            <v>Terciário</v>
          </cell>
        </row>
        <row r="421">
          <cell r="I421" t="str">
            <v xml:space="preserve">Pronto_ Socorro_ Adulto </v>
          </cell>
          <cell r="J421" t="str">
            <v xml:space="preserve">Médica </v>
          </cell>
          <cell r="N421" t="str">
            <v>Primário</v>
          </cell>
        </row>
        <row r="422">
          <cell r="I422" t="str">
            <v xml:space="preserve">Hematologia </v>
          </cell>
          <cell r="J422" t="str">
            <v xml:space="preserve">Oncologia </v>
          </cell>
          <cell r="N422" t="str">
            <v>Terciário</v>
          </cell>
        </row>
        <row r="423">
          <cell r="I423" t="str">
            <v xml:space="preserve">Pronto_ Socorro_ Adulto </v>
          </cell>
          <cell r="J423" t="str">
            <v xml:space="preserve">Médica </v>
          </cell>
          <cell r="N423" t="str">
            <v>Terciário</v>
          </cell>
          <cell r="U423" t="str">
            <v xml:space="preserve">Não </v>
          </cell>
        </row>
        <row r="424">
          <cell r="I424" t="str">
            <v xml:space="preserve">Médica </v>
          </cell>
          <cell r="J424" t="str">
            <v xml:space="preserve">Médica </v>
          </cell>
          <cell r="N424" t="str">
            <v>Terciário</v>
          </cell>
        </row>
        <row r="425">
          <cell r="I425" t="str">
            <v xml:space="preserve">Médica </v>
          </cell>
          <cell r="J425" t="str">
            <v xml:space="preserve">Médica </v>
          </cell>
          <cell r="N425" t="str">
            <v>Secundário</v>
          </cell>
        </row>
        <row r="426">
          <cell r="I426" t="str">
            <v xml:space="preserve">Médica </v>
          </cell>
          <cell r="J426" t="str">
            <v xml:space="preserve">Médica </v>
          </cell>
          <cell r="N426" t="str">
            <v>Secundário</v>
          </cell>
        </row>
        <row r="427">
          <cell r="I427" t="str">
            <v xml:space="preserve">Médica </v>
          </cell>
          <cell r="J427" t="str">
            <v xml:space="preserve">Médica </v>
          </cell>
          <cell r="N427" t="str">
            <v>Terciário</v>
          </cell>
          <cell r="U427" t="str">
            <v>Sim</v>
          </cell>
          <cell r="Z427" t="str">
            <v xml:space="preserve">Médica </v>
          </cell>
          <cell r="AA427" t="str">
            <v>Nefrologia</v>
          </cell>
          <cell r="AE427" t="str">
            <v>Terciário</v>
          </cell>
        </row>
        <row r="428">
          <cell r="I428" t="str">
            <v xml:space="preserve">Cirúrgica </v>
          </cell>
          <cell r="J428" t="str">
            <v xml:space="preserve">Cirúrgica </v>
          </cell>
          <cell r="N428" t="str">
            <v>Secundário</v>
          </cell>
          <cell r="U428" t="str">
            <v>Sim</v>
          </cell>
          <cell r="Z428" t="str">
            <v>UTI_Adulto 1</v>
          </cell>
          <cell r="AA428" t="str">
            <v xml:space="preserve">Cir_Geral </v>
          </cell>
          <cell r="AE428" t="str">
            <v>Terciário</v>
          </cell>
        </row>
        <row r="429">
          <cell r="I429" t="str">
            <v xml:space="preserve">Cirúrgica </v>
          </cell>
          <cell r="J429" t="str">
            <v xml:space="preserve">Cirúrgica </v>
          </cell>
          <cell r="N429" t="str">
            <v>Terciário</v>
          </cell>
          <cell r="U429" t="str">
            <v xml:space="preserve">Não </v>
          </cell>
        </row>
        <row r="430">
          <cell r="I430" t="str">
            <v xml:space="preserve">Neurologia </v>
          </cell>
          <cell r="J430" t="str">
            <v xml:space="preserve">Neurologia </v>
          </cell>
          <cell r="N430" t="str">
            <v>Terciário</v>
          </cell>
        </row>
        <row r="431">
          <cell r="I431" t="str">
            <v>UTI_Adulto 2</v>
          </cell>
          <cell r="J431" t="str">
            <v>UDIP</v>
          </cell>
          <cell r="N431" t="str">
            <v>Terciário</v>
          </cell>
        </row>
        <row r="432">
          <cell r="I432" t="str">
            <v xml:space="preserve">Pronto_ Socorro_ Adulto </v>
          </cell>
          <cell r="J432" t="str">
            <v xml:space="preserve">Médica </v>
          </cell>
          <cell r="N432" t="str">
            <v>Secundário</v>
          </cell>
        </row>
        <row r="433">
          <cell r="I433" t="str">
            <v xml:space="preserve">Pronto_ Socorro_ Adulto </v>
          </cell>
          <cell r="J433" t="str">
            <v xml:space="preserve">Cir_Geral </v>
          </cell>
          <cell r="N433" t="str">
            <v>Terciário</v>
          </cell>
          <cell r="U433" t="str">
            <v>Sim</v>
          </cell>
          <cell r="Z433" t="str">
            <v xml:space="preserve">Médica </v>
          </cell>
          <cell r="AA433" t="str">
            <v xml:space="preserve">Médica </v>
          </cell>
          <cell r="AE433" t="str">
            <v>Terciário</v>
          </cell>
        </row>
        <row r="434">
          <cell r="I434" t="str">
            <v xml:space="preserve">Pronto_ Socorro_ Adulto </v>
          </cell>
          <cell r="J434" t="str">
            <v xml:space="preserve">Médica </v>
          </cell>
          <cell r="N434" t="str">
            <v>Primário</v>
          </cell>
        </row>
        <row r="435">
          <cell r="I435" t="str">
            <v xml:space="preserve">Pronto_ Socorro_ Adulto </v>
          </cell>
          <cell r="J435" t="str">
            <v xml:space="preserve">Cir_Geral </v>
          </cell>
          <cell r="N435" t="str">
            <v>Secundário</v>
          </cell>
        </row>
        <row r="436">
          <cell r="I436" t="str">
            <v xml:space="preserve">Pronto_ Socorro_ Adulto </v>
          </cell>
          <cell r="J436" t="str">
            <v xml:space="preserve">Médica </v>
          </cell>
          <cell r="N436" t="str">
            <v>Primário</v>
          </cell>
        </row>
        <row r="437">
          <cell r="I437" t="str">
            <v xml:space="preserve">Pronto_ Socorro_ Adulto </v>
          </cell>
          <cell r="J437" t="str">
            <v xml:space="preserve">Cir_Geral </v>
          </cell>
          <cell r="N437" t="str">
            <v>Secundário</v>
          </cell>
        </row>
        <row r="438">
          <cell r="I438" t="str">
            <v xml:space="preserve">Pronto_ Socorro_ Adulto </v>
          </cell>
          <cell r="J438" t="str">
            <v xml:space="preserve">Médica </v>
          </cell>
          <cell r="N438" t="str">
            <v>Terciário</v>
          </cell>
          <cell r="U438" t="str">
            <v>Sim</v>
          </cell>
          <cell r="Z438" t="str">
            <v>UTI_Adulto 1</v>
          </cell>
          <cell r="AA438" t="str">
            <v xml:space="preserve">Médica </v>
          </cell>
          <cell r="AE438" t="str">
            <v>Terciário</v>
          </cell>
        </row>
        <row r="439">
          <cell r="I439" t="str">
            <v xml:space="preserve">UTI_Coronária </v>
          </cell>
          <cell r="J439" t="str">
            <v xml:space="preserve">Médica </v>
          </cell>
          <cell r="N439" t="str">
            <v>Terciário</v>
          </cell>
          <cell r="U439" t="str">
            <v>Sim</v>
          </cell>
          <cell r="Z439" t="str">
            <v xml:space="preserve">UTI_Coronária </v>
          </cell>
          <cell r="AA439" t="str">
            <v xml:space="preserve">Cardiologia </v>
          </cell>
          <cell r="AE439" t="str">
            <v>Terciário</v>
          </cell>
        </row>
        <row r="440">
          <cell r="I440" t="str">
            <v xml:space="preserve">UTI_Coronária </v>
          </cell>
          <cell r="J440" t="str">
            <v xml:space="preserve">Médica </v>
          </cell>
          <cell r="N440" t="str">
            <v>Secundário</v>
          </cell>
        </row>
        <row r="441">
          <cell r="I441" t="str">
            <v>UTI_Adulto 2</v>
          </cell>
          <cell r="J441" t="str">
            <v>GO</v>
          </cell>
          <cell r="N441" t="str">
            <v>Secundário</v>
          </cell>
          <cell r="U441" t="str">
            <v>Sim</v>
          </cell>
          <cell r="Z441" t="str">
            <v>G.O.</v>
          </cell>
          <cell r="AA441" t="str">
            <v>GO</v>
          </cell>
          <cell r="AE441" t="str">
            <v>Secundário</v>
          </cell>
        </row>
        <row r="442">
          <cell r="I442" t="str">
            <v xml:space="preserve">Neurologia </v>
          </cell>
          <cell r="J442" t="str">
            <v xml:space="preserve">Neurocirurgia </v>
          </cell>
          <cell r="N442" t="str">
            <v>Terciário</v>
          </cell>
          <cell r="U442" t="str">
            <v>Sim</v>
          </cell>
          <cell r="Z442" t="str">
            <v xml:space="preserve">Neurologia </v>
          </cell>
          <cell r="AA442" t="str">
            <v xml:space="preserve">Neurocirurgia </v>
          </cell>
          <cell r="AE442" t="str">
            <v>Terciário</v>
          </cell>
        </row>
        <row r="443">
          <cell r="I443" t="str">
            <v xml:space="preserve">Neurologia </v>
          </cell>
          <cell r="J443" t="str">
            <v xml:space="preserve">Neurocirurgia </v>
          </cell>
          <cell r="N443" t="str">
            <v>Terciário</v>
          </cell>
        </row>
        <row r="444">
          <cell r="I444" t="str">
            <v xml:space="preserve">Pronto_ Socorro_ Adulto </v>
          </cell>
          <cell r="J444" t="str">
            <v xml:space="preserve">Médica </v>
          </cell>
          <cell r="N444" t="str">
            <v>Secundário</v>
          </cell>
        </row>
        <row r="445">
          <cell r="I445" t="str">
            <v xml:space="preserve">Pronto_ Socorro_ Adulto </v>
          </cell>
          <cell r="J445" t="str">
            <v xml:space="preserve">Médica </v>
          </cell>
          <cell r="N445" t="str">
            <v>Terciário</v>
          </cell>
        </row>
        <row r="446">
          <cell r="I446" t="str">
            <v xml:space="preserve">Pronto_ Socorro_ Adulto </v>
          </cell>
          <cell r="J446" t="str">
            <v xml:space="preserve">Neurocirurgia </v>
          </cell>
          <cell r="N446" t="str">
            <v>Terciário</v>
          </cell>
          <cell r="U446" t="str">
            <v>Sim</v>
          </cell>
          <cell r="Z446" t="str">
            <v xml:space="preserve">Neurologia </v>
          </cell>
          <cell r="AA446" t="str">
            <v xml:space="preserve">Neuroclínica </v>
          </cell>
          <cell r="AE446" t="str">
            <v>Terciário</v>
          </cell>
        </row>
        <row r="447">
          <cell r="I447" t="str">
            <v xml:space="preserve">Pronto_ Socorro_ Adulto </v>
          </cell>
          <cell r="J447" t="str">
            <v xml:space="preserve">Cir_Geral </v>
          </cell>
          <cell r="N447" t="str">
            <v>Terciário</v>
          </cell>
          <cell r="U447" t="str">
            <v>Sim</v>
          </cell>
          <cell r="Z447" t="str">
            <v>UTI_Adulto 1</v>
          </cell>
          <cell r="AA447" t="str">
            <v xml:space="preserve">Cir_Geral </v>
          </cell>
          <cell r="AE447" t="str">
            <v>Terciário</v>
          </cell>
        </row>
        <row r="448">
          <cell r="I448" t="str">
            <v xml:space="preserve">Pronto_ Socorro_ Adulto </v>
          </cell>
          <cell r="J448" t="str">
            <v xml:space="preserve">Neurocirurgia </v>
          </cell>
          <cell r="N448" t="str">
            <v>Terciário</v>
          </cell>
          <cell r="U448" t="str">
            <v>Sim</v>
          </cell>
          <cell r="Z448" t="str">
            <v>UTI_Adulto 1</v>
          </cell>
          <cell r="AA448" t="str">
            <v xml:space="preserve">Neurocirurgia </v>
          </cell>
          <cell r="AE448" t="str">
            <v>Terciário</v>
          </cell>
        </row>
        <row r="449">
          <cell r="I449" t="str">
            <v xml:space="preserve">Pronto_ Socorro_ Adulto </v>
          </cell>
          <cell r="J449" t="str">
            <v xml:space="preserve">Cir_Geral </v>
          </cell>
          <cell r="N449" t="str">
            <v>Terciário</v>
          </cell>
          <cell r="U449" t="str">
            <v>Sim</v>
          </cell>
          <cell r="Z449" t="str">
            <v xml:space="preserve">Neurologia </v>
          </cell>
          <cell r="AA449" t="str">
            <v xml:space="preserve">Neurocirurgia </v>
          </cell>
          <cell r="AE449" t="str">
            <v>Terciário</v>
          </cell>
        </row>
        <row r="450">
          <cell r="I450" t="str">
            <v xml:space="preserve">Pronto_ Socorro_ Adulto </v>
          </cell>
          <cell r="J450" t="str">
            <v xml:space="preserve">Médica </v>
          </cell>
          <cell r="N450" t="str">
            <v>Terciário</v>
          </cell>
          <cell r="U450" t="str">
            <v>Sim</v>
          </cell>
          <cell r="Z450" t="str">
            <v xml:space="preserve">UTI_Coronária </v>
          </cell>
          <cell r="AA450" t="str">
            <v xml:space="preserve">Cardiologia </v>
          </cell>
          <cell r="AE450" t="str">
            <v>Terciário</v>
          </cell>
        </row>
        <row r="451">
          <cell r="I451" t="str">
            <v xml:space="preserve">Pronto_ Socorro_ Adulto </v>
          </cell>
          <cell r="J451" t="str">
            <v xml:space="preserve">Médica </v>
          </cell>
          <cell r="N451" t="str">
            <v>Secundário</v>
          </cell>
          <cell r="U451" t="str">
            <v>Sim</v>
          </cell>
          <cell r="Z451" t="str">
            <v xml:space="preserve">Médica </v>
          </cell>
          <cell r="AA451" t="str">
            <v xml:space="preserve">Cardiologia </v>
          </cell>
          <cell r="AE451" t="str">
            <v>Secundário</v>
          </cell>
        </row>
        <row r="452">
          <cell r="I452" t="str">
            <v xml:space="preserve">Pronto_ Socorro_ Adulto </v>
          </cell>
          <cell r="J452" t="str">
            <v xml:space="preserve">Médica </v>
          </cell>
          <cell r="N452" t="str">
            <v>Primário</v>
          </cell>
        </row>
        <row r="453">
          <cell r="I453" t="str">
            <v xml:space="preserve">Pronto_ Socorro_ Adulto </v>
          </cell>
          <cell r="J453" t="str">
            <v xml:space="preserve">Médica </v>
          </cell>
          <cell r="N453" t="str">
            <v>Secundário</v>
          </cell>
        </row>
        <row r="454">
          <cell r="I454" t="str">
            <v xml:space="preserve">Pronto_ Socorro_ Adulto </v>
          </cell>
          <cell r="J454" t="str">
            <v xml:space="preserve">Médica </v>
          </cell>
          <cell r="N454" t="str">
            <v>Secundário</v>
          </cell>
          <cell r="U454" t="str">
            <v>Sim</v>
          </cell>
          <cell r="Z454" t="str">
            <v xml:space="preserve">Médica </v>
          </cell>
          <cell r="AA454" t="str">
            <v xml:space="preserve">Cardiologia </v>
          </cell>
          <cell r="AE454" t="str">
            <v>Secundário</v>
          </cell>
        </row>
        <row r="455">
          <cell r="I455" t="str">
            <v xml:space="preserve">Pronto_ Socorro_ Adulto </v>
          </cell>
          <cell r="J455" t="str">
            <v xml:space="preserve">Médica </v>
          </cell>
          <cell r="N455" t="str">
            <v>Primário</v>
          </cell>
        </row>
        <row r="456">
          <cell r="I456" t="str">
            <v xml:space="preserve">Pronto_ Socorro_ Adulto </v>
          </cell>
          <cell r="J456" t="str">
            <v xml:space="preserve">Médica </v>
          </cell>
          <cell r="N456" t="str">
            <v>Primário</v>
          </cell>
        </row>
        <row r="457">
          <cell r="I457" t="str">
            <v xml:space="preserve">Pronto_ Socorro_ Adulto </v>
          </cell>
          <cell r="J457" t="str">
            <v xml:space="preserve">Neurocirurgia </v>
          </cell>
          <cell r="N457" t="str">
            <v>Secundário</v>
          </cell>
        </row>
        <row r="458">
          <cell r="I458" t="str">
            <v xml:space="preserve">Pronto_ Socorro_ Adulto </v>
          </cell>
          <cell r="J458" t="str">
            <v xml:space="preserve">Cir_Geral </v>
          </cell>
          <cell r="N458" t="str">
            <v>Primário</v>
          </cell>
        </row>
        <row r="459">
          <cell r="I459" t="str">
            <v xml:space="preserve">Pronto_ Socorro_ Adulto </v>
          </cell>
          <cell r="J459" t="str">
            <v xml:space="preserve">Cir_Geral </v>
          </cell>
          <cell r="N459" t="str">
            <v>Terciário</v>
          </cell>
          <cell r="U459" t="str">
            <v>Sim</v>
          </cell>
          <cell r="Z459" t="str">
            <v>UTI_Adulto 2</v>
          </cell>
          <cell r="AA459" t="str">
            <v xml:space="preserve">Cir_Geral </v>
          </cell>
          <cell r="AE459" t="str">
            <v>Terciário</v>
          </cell>
        </row>
        <row r="460">
          <cell r="I460" t="str">
            <v xml:space="preserve">Médica </v>
          </cell>
          <cell r="J460" t="str">
            <v xml:space="preserve">Oncologia </v>
          </cell>
          <cell r="N460" t="str">
            <v>Terciário</v>
          </cell>
        </row>
        <row r="461">
          <cell r="I461" t="str">
            <v xml:space="preserve">Pronto_ Socorro_ Adulto </v>
          </cell>
          <cell r="J461" t="str">
            <v xml:space="preserve">Médica </v>
          </cell>
          <cell r="N461" t="str">
            <v>Terciário</v>
          </cell>
          <cell r="U461" t="str">
            <v xml:space="preserve">Não </v>
          </cell>
        </row>
        <row r="462">
          <cell r="I462" t="str">
            <v xml:space="preserve">Pronto_ Socorro_ Adulto </v>
          </cell>
          <cell r="J462" t="str">
            <v xml:space="preserve">Cir_Geral </v>
          </cell>
          <cell r="N462" t="str">
            <v>Terciário</v>
          </cell>
          <cell r="U462" t="str">
            <v xml:space="preserve">Não </v>
          </cell>
        </row>
        <row r="463">
          <cell r="I463" t="str">
            <v>UTI_Adulto 1</v>
          </cell>
          <cell r="J463" t="str">
            <v xml:space="preserve">Cir_Geral </v>
          </cell>
          <cell r="N463" t="str">
            <v>Terciário</v>
          </cell>
          <cell r="U463" t="str">
            <v>Sim</v>
          </cell>
          <cell r="Z463" t="str">
            <v>UTI_Adulto 1</v>
          </cell>
          <cell r="AA463" t="str">
            <v xml:space="preserve">Cir_Geral </v>
          </cell>
          <cell r="AE463" t="str">
            <v>Terciário</v>
          </cell>
        </row>
        <row r="464">
          <cell r="I464" t="str">
            <v xml:space="preserve">UTI_Coronária </v>
          </cell>
          <cell r="J464" t="str">
            <v xml:space="preserve">Cardiologia </v>
          </cell>
          <cell r="N464" t="str">
            <v>Terciário</v>
          </cell>
          <cell r="U464" t="str">
            <v>Sim</v>
          </cell>
          <cell r="Z464" t="str">
            <v xml:space="preserve">UTI_Coronária </v>
          </cell>
          <cell r="AA464" t="str">
            <v xml:space="preserve">Cardiologia </v>
          </cell>
          <cell r="AE464" t="str">
            <v>Terciário</v>
          </cell>
        </row>
        <row r="465">
          <cell r="I465" t="str">
            <v xml:space="preserve">Pronto_ Socorro_ Adulto </v>
          </cell>
          <cell r="J465" t="str">
            <v xml:space="preserve">Médica </v>
          </cell>
          <cell r="N465" t="str">
            <v>Primário</v>
          </cell>
        </row>
        <row r="466">
          <cell r="U466" t="str">
            <v>Sim</v>
          </cell>
          <cell r="Z466" t="str">
            <v xml:space="preserve">Médica </v>
          </cell>
          <cell r="AA466" t="str">
            <v xml:space="preserve">Cir_Cardíaca </v>
          </cell>
          <cell r="AE466" t="str">
            <v>Secundário</v>
          </cell>
        </row>
        <row r="467">
          <cell r="I467" t="str">
            <v xml:space="preserve">Médica </v>
          </cell>
          <cell r="J467" t="str">
            <v xml:space="preserve">Médica </v>
          </cell>
          <cell r="N467" t="str">
            <v>Terciário</v>
          </cell>
        </row>
        <row r="468">
          <cell r="I468" t="str">
            <v xml:space="preserve">Médica </v>
          </cell>
          <cell r="J468" t="str">
            <v>Pneumo</v>
          </cell>
          <cell r="N468" t="str">
            <v>Terciário</v>
          </cell>
          <cell r="U468" t="str">
            <v>Sim</v>
          </cell>
          <cell r="Z468" t="str">
            <v xml:space="preserve">Médica </v>
          </cell>
          <cell r="AA468" t="str">
            <v>Pneumo</v>
          </cell>
          <cell r="AE468" t="str">
            <v>Terciário</v>
          </cell>
        </row>
        <row r="469">
          <cell r="I469" t="str">
            <v xml:space="preserve">Médica </v>
          </cell>
          <cell r="J469" t="str">
            <v xml:space="preserve">Médica </v>
          </cell>
          <cell r="N469" t="str">
            <v>Primário</v>
          </cell>
        </row>
        <row r="470">
          <cell r="I470" t="str">
            <v xml:space="preserve">Pronto_ Socorro_ Adulto </v>
          </cell>
          <cell r="J470" t="str">
            <v xml:space="preserve">Médica </v>
          </cell>
          <cell r="N470" t="str">
            <v>Primário</v>
          </cell>
        </row>
        <row r="471">
          <cell r="I471" t="str">
            <v xml:space="preserve">Neurologia </v>
          </cell>
          <cell r="J471" t="str">
            <v xml:space="preserve">Neurocirurgia </v>
          </cell>
          <cell r="N471" t="str">
            <v>Terciário</v>
          </cell>
          <cell r="U471" t="str">
            <v>Sim</v>
          </cell>
          <cell r="Z471" t="str">
            <v xml:space="preserve">Neurologia </v>
          </cell>
          <cell r="AA471" t="str">
            <v xml:space="preserve">Neurocirurgia </v>
          </cell>
          <cell r="AE471" t="str">
            <v>Terciário</v>
          </cell>
        </row>
        <row r="472">
          <cell r="I472" t="str">
            <v xml:space="preserve">Cirúrgica </v>
          </cell>
          <cell r="J472" t="str">
            <v xml:space="preserve">CAD </v>
          </cell>
          <cell r="N472" t="str">
            <v>Secundário</v>
          </cell>
          <cell r="U472" t="str">
            <v>Sim</v>
          </cell>
          <cell r="Z472" t="str">
            <v>UTI_Adulto 2</v>
          </cell>
          <cell r="AA472" t="str">
            <v xml:space="preserve">Cir_Geral </v>
          </cell>
          <cell r="AE472" t="str">
            <v>Terciário</v>
          </cell>
        </row>
        <row r="473">
          <cell r="I473" t="str">
            <v xml:space="preserve">Cirúrgica </v>
          </cell>
          <cell r="J473" t="str">
            <v xml:space="preserve">Cir. Vascular </v>
          </cell>
          <cell r="N473" t="str">
            <v>Secundário</v>
          </cell>
        </row>
        <row r="474">
          <cell r="I474" t="str">
            <v xml:space="preserve">Cirúrgica </v>
          </cell>
          <cell r="J474" t="str">
            <v xml:space="preserve">Proctologia </v>
          </cell>
          <cell r="N474" t="str">
            <v>Secundário</v>
          </cell>
        </row>
        <row r="475">
          <cell r="I475" t="str">
            <v xml:space="preserve">Cirúrgica </v>
          </cell>
          <cell r="J475" t="str">
            <v xml:space="preserve">Cir_Geral </v>
          </cell>
          <cell r="N475" t="str">
            <v>Terciário</v>
          </cell>
          <cell r="U475" t="str">
            <v>Sim</v>
          </cell>
          <cell r="Z475" t="str">
            <v xml:space="preserve">Cirúrgica </v>
          </cell>
          <cell r="AA475" t="str">
            <v xml:space="preserve">CAD </v>
          </cell>
          <cell r="AE475" t="str">
            <v>Terciário</v>
          </cell>
        </row>
        <row r="476">
          <cell r="I476" t="str">
            <v xml:space="preserve">Hematologia </v>
          </cell>
          <cell r="J476" t="str">
            <v xml:space="preserve">Oncologia </v>
          </cell>
          <cell r="N476" t="str">
            <v>Secundário</v>
          </cell>
        </row>
        <row r="477">
          <cell r="I477" t="str">
            <v xml:space="preserve">Pronto_ Socorro_ Adulto </v>
          </cell>
          <cell r="J477" t="str">
            <v xml:space="preserve">Médica </v>
          </cell>
          <cell r="N477" t="str">
            <v>Terciário</v>
          </cell>
          <cell r="U477" t="str">
            <v xml:space="preserve">Não </v>
          </cell>
        </row>
        <row r="478">
          <cell r="I478" t="str">
            <v xml:space="preserve">Pronto_ Socorro_ Adulto </v>
          </cell>
          <cell r="J478" t="str">
            <v xml:space="preserve">Médica </v>
          </cell>
          <cell r="N478" t="str">
            <v>Secundário</v>
          </cell>
          <cell r="U478" t="str">
            <v>Sim</v>
          </cell>
          <cell r="Z478" t="str">
            <v xml:space="preserve">Médica </v>
          </cell>
          <cell r="AA478" t="str">
            <v xml:space="preserve">Gastro </v>
          </cell>
          <cell r="AE478" t="str">
            <v>Terciário</v>
          </cell>
        </row>
        <row r="479">
          <cell r="I479" t="str">
            <v xml:space="preserve">Pronto_ Socorro_ Adulto </v>
          </cell>
          <cell r="J479" t="str">
            <v xml:space="preserve">Médica </v>
          </cell>
          <cell r="N479" t="str">
            <v>Secundário</v>
          </cell>
        </row>
        <row r="480">
          <cell r="I480" t="str">
            <v xml:space="preserve">Médica </v>
          </cell>
          <cell r="J480" t="str">
            <v xml:space="preserve">Hematologia </v>
          </cell>
          <cell r="N480" t="str">
            <v>Secundário</v>
          </cell>
        </row>
        <row r="481">
          <cell r="I481" t="str">
            <v xml:space="preserve">Pronto_ Socorro_ Adulto </v>
          </cell>
          <cell r="J481" t="str">
            <v xml:space="preserve">Médica </v>
          </cell>
          <cell r="N481" t="str">
            <v>Secundário</v>
          </cell>
        </row>
        <row r="482">
          <cell r="I482" t="str">
            <v xml:space="preserve">Cirúrgica </v>
          </cell>
          <cell r="J482" t="str">
            <v xml:space="preserve">Proctologia </v>
          </cell>
          <cell r="N482" t="str">
            <v>Terciário</v>
          </cell>
          <cell r="U482" t="str">
            <v>Sim</v>
          </cell>
          <cell r="Z482" t="str">
            <v xml:space="preserve">Cirúrgica </v>
          </cell>
          <cell r="AA482" t="str">
            <v xml:space="preserve">Proctologia </v>
          </cell>
          <cell r="AE482" t="str">
            <v>Terciário</v>
          </cell>
        </row>
        <row r="483">
          <cell r="I483" t="str">
            <v xml:space="preserve">Médica </v>
          </cell>
          <cell r="J483" t="str">
            <v xml:space="preserve">Cir_Geral </v>
          </cell>
          <cell r="N483" t="str">
            <v>Terciário</v>
          </cell>
          <cell r="U483" t="str">
            <v>Sim</v>
          </cell>
          <cell r="Z483" t="str">
            <v xml:space="preserve">Cirúrgica </v>
          </cell>
          <cell r="AA483" t="str">
            <v xml:space="preserve">Cir_Geral </v>
          </cell>
          <cell r="AE483" t="str">
            <v>Terciário</v>
          </cell>
        </row>
        <row r="484">
          <cell r="I484" t="str">
            <v xml:space="preserve">Pronto_ Socorro_ Adulto </v>
          </cell>
          <cell r="J484" t="str">
            <v xml:space="preserve">Cardiologia </v>
          </cell>
          <cell r="N484" t="str">
            <v>Secundário</v>
          </cell>
        </row>
        <row r="485">
          <cell r="I485" t="str">
            <v xml:space="preserve">Pronto_ Socorro_ Adulto </v>
          </cell>
          <cell r="J485" t="str">
            <v xml:space="preserve">Cardiologia </v>
          </cell>
          <cell r="N485" t="str">
            <v>Secundário</v>
          </cell>
        </row>
        <row r="486">
          <cell r="I486" t="str">
            <v xml:space="preserve">Médica </v>
          </cell>
          <cell r="J486" t="str">
            <v xml:space="preserve">Gastro </v>
          </cell>
          <cell r="N486" t="str">
            <v>Terciário</v>
          </cell>
          <cell r="U486" t="str">
            <v>Sim</v>
          </cell>
          <cell r="Z486" t="str">
            <v xml:space="preserve">Médica </v>
          </cell>
          <cell r="AA486" t="str">
            <v xml:space="preserve">Gastro </v>
          </cell>
          <cell r="AE486" t="str">
            <v>Terciário</v>
          </cell>
        </row>
        <row r="487">
          <cell r="I487" t="str">
            <v>G.O.</v>
          </cell>
          <cell r="J487" t="str">
            <v>GO</v>
          </cell>
          <cell r="N487" t="str">
            <v>Primário</v>
          </cell>
        </row>
        <row r="488">
          <cell r="I488" t="str">
            <v>G.O.</v>
          </cell>
          <cell r="J488" t="str">
            <v>GO</v>
          </cell>
          <cell r="N488" t="str">
            <v>Secundário</v>
          </cell>
        </row>
        <row r="489">
          <cell r="I489" t="str">
            <v xml:space="preserve">Pronto_ Socorro_ Adulto </v>
          </cell>
          <cell r="J489" t="str">
            <v xml:space="preserve">Cir_Geral </v>
          </cell>
          <cell r="N489" t="str">
            <v>Secundário</v>
          </cell>
        </row>
        <row r="490">
          <cell r="I490" t="str">
            <v xml:space="preserve">Cirúrgica </v>
          </cell>
          <cell r="J490" t="str">
            <v xml:space="preserve">Cir_Geral </v>
          </cell>
          <cell r="N490" t="str">
            <v>Secundário</v>
          </cell>
        </row>
        <row r="491">
          <cell r="I491" t="str">
            <v xml:space="preserve">Pronto_ Socorro_ Adulto </v>
          </cell>
          <cell r="J491" t="str">
            <v xml:space="preserve">Médica </v>
          </cell>
          <cell r="N491" t="str">
            <v>Terciário</v>
          </cell>
          <cell r="U491" t="str">
            <v xml:space="preserve">Não </v>
          </cell>
        </row>
        <row r="492">
          <cell r="I492" t="str">
            <v xml:space="preserve">Pronto_ Socorro_ Adulto </v>
          </cell>
          <cell r="J492" t="str">
            <v xml:space="preserve">Médica </v>
          </cell>
          <cell r="N492" t="str">
            <v>Terciário</v>
          </cell>
          <cell r="U492" t="str">
            <v xml:space="preserve">Não </v>
          </cell>
        </row>
        <row r="493">
          <cell r="I493" t="str">
            <v xml:space="preserve">Pronto_ Socorro_ Adulto </v>
          </cell>
          <cell r="J493" t="str">
            <v xml:space="preserve">Cir_Geral </v>
          </cell>
          <cell r="N493" t="str">
            <v>Terciário</v>
          </cell>
          <cell r="U493" t="str">
            <v>Sim</v>
          </cell>
          <cell r="Z493" t="str">
            <v>UTI_Adulto 1</v>
          </cell>
          <cell r="AA493" t="str">
            <v xml:space="preserve">Cir_Geral </v>
          </cell>
          <cell r="AE493" t="str">
            <v>Terciário</v>
          </cell>
        </row>
        <row r="494">
          <cell r="I494" t="str">
            <v xml:space="preserve">Ortopedia </v>
          </cell>
          <cell r="J494" t="str">
            <v xml:space="preserve">Ortopedia </v>
          </cell>
          <cell r="N494" t="str">
            <v>Terciário</v>
          </cell>
          <cell r="U494" t="str">
            <v>Sim</v>
          </cell>
          <cell r="Z494" t="str">
            <v xml:space="preserve">Ortopedia </v>
          </cell>
          <cell r="AA494" t="str">
            <v xml:space="preserve">Ortopedia </v>
          </cell>
          <cell r="AE494" t="str">
            <v>Terciário</v>
          </cell>
        </row>
        <row r="495">
          <cell r="I495" t="str">
            <v xml:space="preserve">Cirúrgica </v>
          </cell>
          <cell r="J495" t="str">
            <v xml:space="preserve">Proctologia </v>
          </cell>
          <cell r="N495" t="str">
            <v>Terciário</v>
          </cell>
        </row>
        <row r="496">
          <cell r="I496" t="str">
            <v xml:space="preserve">Cirúrgica </v>
          </cell>
          <cell r="J496" t="str">
            <v xml:space="preserve">Cir_Geral </v>
          </cell>
          <cell r="N496" t="str">
            <v>Secundário</v>
          </cell>
        </row>
        <row r="497">
          <cell r="I497" t="str">
            <v xml:space="preserve">Cirúrgica </v>
          </cell>
          <cell r="J497" t="str">
            <v xml:space="preserve">Cir_Geral </v>
          </cell>
          <cell r="N497" t="str">
            <v>Secundário</v>
          </cell>
        </row>
        <row r="498">
          <cell r="I498" t="str">
            <v xml:space="preserve">Pronto_ Socorro_ Adulto </v>
          </cell>
          <cell r="J498" t="str">
            <v xml:space="preserve">Médica </v>
          </cell>
          <cell r="N498" t="str">
            <v>Terciário</v>
          </cell>
          <cell r="U498" t="str">
            <v xml:space="preserve">Não </v>
          </cell>
        </row>
        <row r="499">
          <cell r="I499" t="str">
            <v xml:space="preserve">Pronto_ Socorro_ Adulto </v>
          </cell>
          <cell r="J499" t="str">
            <v xml:space="preserve">Médica </v>
          </cell>
          <cell r="N499" t="str">
            <v>Terciário</v>
          </cell>
          <cell r="U499" t="str">
            <v xml:space="preserve">Não </v>
          </cell>
        </row>
        <row r="500">
          <cell r="I500" t="str">
            <v xml:space="preserve">Pronto_ Socorro_ Adulto </v>
          </cell>
          <cell r="J500" t="str">
            <v xml:space="preserve">Cir_Geral </v>
          </cell>
          <cell r="N500" t="str">
            <v>Terciário</v>
          </cell>
          <cell r="U500" t="str">
            <v xml:space="preserve">Não </v>
          </cell>
        </row>
        <row r="501">
          <cell r="I501" t="str">
            <v xml:space="preserve">Pronto_ Socorro_ Adulto </v>
          </cell>
          <cell r="J501" t="str">
            <v xml:space="preserve">Neurocirurgia </v>
          </cell>
          <cell r="N501" t="str">
            <v>Terciário</v>
          </cell>
          <cell r="U501" t="str">
            <v>Sim</v>
          </cell>
          <cell r="Z501" t="str">
            <v xml:space="preserve">Neurologia </v>
          </cell>
          <cell r="AA501" t="str">
            <v xml:space="preserve">Neurocirurgia </v>
          </cell>
          <cell r="AE501" t="str">
            <v>Terciário</v>
          </cell>
        </row>
        <row r="502">
          <cell r="I502" t="str">
            <v xml:space="preserve">Pronto_ Socorro_ Adulto </v>
          </cell>
          <cell r="J502" t="str">
            <v xml:space="preserve">Médica </v>
          </cell>
          <cell r="N502" t="str">
            <v>Secundário</v>
          </cell>
        </row>
        <row r="503">
          <cell r="I503" t="str">
            <v xml:space="preserve">Neurologia </v>
          </cell>
          <cell r="J503" t="str">
            <v xml:space="preserve">Neuroclínica </v>
          </cell>
          <cell r="N503" t="str">
            <v>Terciário</v>
          </cell>
          <cell r="U503" t="str">
            <v>Sim</v>
          </cell>
          <cell r="Z503" t="str">
            <v xml:space="preserve">Neurologia </v>
          </cell>
          <cell r="AA503" t="str">
            <v xml:space="preserve">Neuroclínica </v>
          </cell>
          <cell r="AE503" t="str">
            <v>Terciário</v>
          </cell>
        </row>
        <row r="504">
          <cell r="I504" t="str">
            <v xml:space="preserve">Pronto_ Socorro_ Adulto </v>
          </cell>
          <cell r="J504" t="str">
            <v>UDIP</v>
          </cell>
          <cell r="N504" t="str">
            <v>Terciário</v>
          </cell>
          <cell r="U504" t="str">
            <v xml:space="preserve">Não </v>
          </cell>
        </row>
        <row r="505">
          <cell r="I505" t="str">
            <v xml:space="preserve">Pronto_ Socorro_ Adulto </v>
          </cell>
          <cell r="J505" t="str">
            <v xml:space="preserve">Oncologia </v>
          </cell>
          <cell r="N505" t="str">
            <v>Terciário</v>
          </cell>
          <cell r="U505" t="str">
            <v xml:space="preserve">Não </v>
          </cell>
        </row>
        <row r="506">
          <cell r="I506" t="str">
            <v xml:space="preserve">Pronto_ Socorro_ Adulto </v>
          </cell>
          <cell r="J506" t="str">
            <v xml:space="preserve">Cir_Geral </v>
          </cell>
          <cell r="N506" t="str">
            <v>Primário</v>
          </cell>
        </row>
        <row r="507">
          <cell r="I507" t="str">
            <v xml:space="preserve">Cirúrgica </v>
          </cell>
          <cell r="J507" t="str">
            <v>Cir_Cabeça_Pescoço</v>
          </cell>
          <cell r="N507" t="str">
            <v>Terciário</v>
          </cell>
          <cell r="U507" t="str">
            <v xml:space="preserve">Não </v>
          </cell>
        </row>
        <row r="508">
          <cell r="I508" t="str">
            <v xml:space="preserve">Cirúrgica </v>
          </cell>
          <cell r="J508" t="str">
            <v xml:space="preserve">Cir_Geral </v>
          </cell>
          <cell r="N508" t="str">
            <v>Terciário</v>
          </cell>
          <cell r="U508" t="str">
            <v>Sim</v>
          </cell>
          <cell r="Z508" t="str">
            <v xml:space="preserve">Cirúrgica </v>
          </cell>
          <cell r="AA508" t="str">
            <v xml:space="preserve">Cir_Geral </v>
          </cell>
          <cell r="AE508" t="str">
            <v>Terciário</v>
          </cell>
        </row>
        <row r="509">
          <cell r="I509" t="str">
            <v xml:space="preserve">Pronto_ Socorro_ Adulto </v>
          </cell>
          <cell r="J509" t="str">
            <v xml:space="preserve">Cir_Geral </v>
          </cell>
          <cell r="N509" t="str">
            <v>Terciário</v>
          </cell>
          <cell r="U509" t="str">
            <v>Sim</v>
          </cell>
          <cell r="Z509" t="str">
            <v xml:space="preserve">Cirúrgica </v>
          </cell>
          <cell r="AA509" t="str">
            <v xml:space="preserve">Cir_Geral </v>
          </cell>
          <cell r="AE509" t="str">
            <v>Terciário</v>
          </cell>
        </row>
        <row r="510">
          <cell r="I510" t="str">
            <v xml:space="preserve">UTI_Coronária </v>
          </cell>
          <cell r="J510" t="str">
            <v xml:space="preserve">Cardiologia </v>
          </cell>
          <cell r="N510" t="str">
            <v>Secundário</v>
          </cell>
        </row>
        <row r="511">
          <cell r="I511" t="str">
            <v xml:space="preserve">UTI_Coronária </v>
          </cell>
          <cell r="J511" t="str">
            <v xml:space="preserve">Cardiologia </v>
          </cell>
          <cell r="N511" t="str">
            <v>Secundário</v>
          </cell>
        </row>
        <row r="512">
          <cell r="I512" t="str">
            <v xml:space="preserve">Pronto_ Socorro_ Adulto </v>
          </cell>
          <cell r="J512" t="str">
            <v>Ortopedia</v>
          </cell>
          <cell r="N512" t="str">
            <v>Primário</v>
          </cell>
        </row>
        <row r="513">
          <cell r="I513" t="str">
            <v xml:space="preserve">Pronto_ Socorro_ Adulto </v>
          </cell>
          <cell r="J513" t="str">
            <v xml:space="preserve">Cir_Geral </v>
          </cell>
          <cell r="N513" t="str">
            <v>Secundário</v>
          </cell>
        </row>
        <row r="514">
          <cell r="I514" t="str">
            <v xml:space="preserve">Pronto_ Socorro_ Adulto </v>
          </cell>
          <cell r="J514" t="str">
            <v xml:space="preserve">Cardiologia </v>
          </cell>
          <cell r="N514" t="str">
            <v>Terciário</v>
          </cell>
          <cell r="U514" t="str">
            <v xml:space="preserve">Não </v>
          </cell>
        </row>
        <row r="515">
          <cell r="I515" t="str">
            <v xml:space="preserve">Cirúrgica </v>
          </cell>
          <cell r="J515" t="str">
            <v xml:space="preserve">CAD </v>
          </cell>
          <cell r="N515" t="str">
            <v>Terciário</v>
          </cell>
          <cell r="U515" t="str">
            <v>Sim</v>
          </cell>
          <cell r="Z515" t="str">
            <v xml:space="preserve">Cirúrgica </v>
          </cell>
          <cell r="AA515" t="str">
            <v xml:space="preserve">Cir_Geral </v>
          </cell>
          <cell r="AE515" t="str">
            <v>Terciário</v>
          </cell>
        </row>
        <row r="516">
          <cell r="I516" t="str">
            <v xml:space="preserve">Cirúrgica </v>
          </cell>
          <cell r="J516" t="str">
            <v xml:space="preserve">CAD </v>
          </cell>
          <cell r="N516" t="str">
            <v>Terciário</v>
          </cell>
        </row>
        <row r="517">
          <cell r="I517" t="str">
            <v xml:space="preserve">Cirúrgica </v>
          </cell>
          <cell r="J517" t="str">
            <v xml:space="preserve">CAD </v>
          </cell>
          <cell r="N517" t="str">
            <v>Terciário</v>
          </cell>
          <cell r="U517" t="str">
            <v xml:space="preserve">Não </v>
          </cell>
        </row>
        <row r="518">
          <cell r="I518" t="str">
            <v xml:space="preserve">Hematologia </v>
          </cell>
          <cell r="J518" t="str">
            <v xml:space="preserve">Hematologia </v>
          </cell>
          <cell r="N518" t="str">
            <v>Terciário</v>
          </cell>
        </row>
        <row r="519">
          <cell r="I519" t="str">
            <v xml:space="preserve">Pronto_ Socorro_ Adulto </v>
          </cell>
          <cell r="J519" t="str">
            <v xml:space="preserve">Cir_Geral </v>
          </cell>
          <cell r="N519" t="str">
            <v>Primário</v>
          </cell>
        </row>
        <row r="520">
          <cell r="I520" t="str">
            <v xml:space="preserve">Pronto_ Socorro_ Adulto </v>
          </cell>
          <cell r="J520" t="str">
            <v xml:space="preserve">Cir_Geral </v>
          </cell>
          <cell r="N520" t="str">
            <v>Secundário</v>
          </cell>
        </row>
        <row r="521">
          <cell r="I521" t="str">
            <v xml:space="preserve">Pronto_ Socorro_ Adulto </v>
          </cell>
          <cell r="J521" t="str">
            <v xml:space="preserve">Médica </v>
          </cell>
          <cell r="N521" t="str">
            <v>Terciário</v>
          </cell>
          <cell r="U521" t="str">
            <v xml:space="preserve">Não </v>
          </cell>
        </row>
        <row r="522">
          <cell r="I522" t="str">
            <v xml:space="preserve">Pronto_ Socorro_ Adulto </v>
          </cell>
          <cell r="J522" t="str">
            <v xml:space="preserve">Médica </v>
          </cell>
          <cell r="N522" t="str">
            <v>Secundário</v>
          </cell>
        </row>
        <row r="523">
          <cell r="I523" t="str">
            <v xml:space="preserve">Pronto_ Socorro_ Adulto </v>
          </cell>
          <cell r="J523" t="str">
            <v xml:space="preserve">Cir_Geral </v>
          </cell>
          <cell r="N523" t="str">
            <v>Terciário</v>
          </cell>
          <cell r="U523" t="str">
            <v xml:space="preserve">Não </v>
          </cell>
        </row>
        <row r="524">
          <cell r="I524" t="str">
            <v xml:space="preserve">Pronto_ Socorro_ Adulto </v>
          </cell>
          <cell r="J524" t="str">
            <v xml:space="preserve">Cir_Geral </v>
          </cell>
          <cell r="N524" t="str">
            <v>Terciário</v>
          </cell>
          <cell r="U524" t="str">
            <v xml:space="preserve">Não </v>
          </cell>
        </row>
        <row r="525">
          <cell r="I525" t="str">
            <v xml:space="preserve">Cirúrgica </v>
          </cell>
          <cell r="J525" t="str">
            <v xml:space="preserve">Cir. Vascular </v>
          </cell>
          <cell r="N525" t="str">
            <v>Primário</v>
          </cell>
        </row>
        <row r="526">
          <cell r="I526" t="str">
            <v xml:space="preserve">Neurologia </v>
          </cell>
          <cell r="J526" t="str">
            <v xml:space="preserve">Médica </v>
          </cell>
          <cell r="N526" t="str">
            <v>Terciário</v>
          </cell>
        </row>
        <row r="527">
          <cell r="I527" t="str">
            <v>G.O.</v>
          </cell>
          <cell r="J527" t="str">
            <v>Onco GO</v>
          </cell>
          <cell r="N527" t="str">
            <v>Secundário</v>
          </cell>
        </row>
        <row r="528">
          <cell r="I528" t="str">
            <v>G.O.</v>
          </cell>
          <cell r="J528" t="str">
            <v>Onco GO</v>
          </cell>
          <cell r="N528" t="str">
            <v>Secundário</v>
          </cell>
        </row>
        <row r="529">
          <cell r="I529" t="str">
            <v xml:space="preserve">UTI_Coronária </v>
          </cell>
          <cell r="J529" t="str">
            <v xml:space="preserve">Cardiologia </v>
          </cell>
          <cell r="N529" t="str">
            <v>Terciário</v>
          </cell>
        </row>
        <row r="530">
          <cell r="U530" t="str">
            <v>Sim</v>
          </cell>
          <cell r="Z530" t="str">
            <v xml:space="preserve">Médica </v>
          </cell>
          <cell r="AA530" t="str">
            <v xml:space="preserve">Médica </v>
          </cell>
          <cell r="AE530" t="str">
            <v>Terciário</v>
          </cell>
        </row>
        <row r="531">
          <cell r="I531" t="str">
            <v xml:space="preserve">Pronto_ Socorro_ Adulto </v>
          </cell>
          <cell r="J531" t="str">
            <v xml:space="preserve">Médica </v>
          </cell>
          <cell r="N531" t="str">
            <v>Terciário</v>
          </cell>
          <cell r="U531" t="str">
            <v>Sim</v>
          </cell>
          <cell r="Z531" t="str">
            <v xml:space="preserve">Médica </v>
          </cell>
          <cell r="AA531" t="str">
            <v xml:space="preserve">Gastro </v>
          </cell>
          <cell r="AE531" t="str">
            <v>Terciário</v>
          </cell>
        </row>
        <row r="532">
          <cell r="I532" t="str">
            <v xml:space="preserve">Pronto_ Socorro_ Adulto </v>
          </cell>
          <cell r="J532" t="str">
            <v xml:space="preserve">Cir_Geral </v>
          </cell>
          <cell r="N532" t="str">
            <v>Secundário</v>
          </cell>
        </row>
        <row r="533">
          <cell r="I533" t="str">
            <v xml:space="preserve">Pronto_ Socorro_ Adulto </v>
          </cell>
          <cell r="J533" t="str">
            <v xml:space="preserve">Médica </v>
          </cell>
          <cell r="N533" t="str">
            <v>Secundário</v>
          </cell>
        </row>
        <row r="534">
          <cell r="I534" t="str">
            <v xml:space="preserve">Pronto_ Socorro_ Adulto </v>
          </cell>
          <cell r="J534" t="str">
            <v xml:space="preserve">Médica </v>
          </cell>
          <cell r="N534" t="str">
            <v>Secundário</v>
          </cell>
        </row>
        <row r="535">
          <cell r="I535" t="str">
            <v xml:space="preserve">Pronto_ Socorro_ Adulto </v>
          </cell>
          <cell r="J535" t="str">
            <v xml:space="preserve">Médica </v>
          </cell>
          <cell r="N535" t="str">
            <v>Secundário</v>
          </cell>
        </row>
        <row r="536">
          <cell r="I536" t="str">
            <v xml:space="preserve">Pronto_ Socorro_ Adulto </v>
          </cell>
          <cell r="J536" t="str">
            <v xml:space="preserve">Cir_Geral </v>
          </cell>
          <cell r="N536" t="str">
            <v>Secundário</v>
          </cell>
        </row>
        <row r="537">
          <cell r="I537" t="str">
            <v>UTI_Adulto 2</v>
          </cell>
          <cell r="J537" t="str">
            <v xml:space="preserve">Cir_Geral </v>
          </cell>
          <cell r="N537" t="str">
            <v>Terciário</v>
          </cell>
          <cell r="U537" t="str">
            <v>Sim</v>
          </cell>
          <cell r="Z537" t="str">
            <v>UTI_Adulto 2</v>
          </cell>
          <cell r="AA537" t="str">
            <v xml:space="preserve">Cir_Geral </v>
          </cell>
          <cell r="AE537" t="str">
            <v>Terciário</v>
          </cell>
        </row>
        <row r="538">
          <cell r="I538" t="str">
            <v>UTI_Adulto 2</v>
          </cell>
          <cell r="J538" t="str">
            <v xml:space="preserve">Cir_Geral </v>
          </cell>
          <cell r="N538" t="str">
            <v>Terciário</v>
          </cell>
          <cell r="U538" t="str">
            <v>Sim</v>
          </cell>
          <cell r="Z538" t="str">
            <v>UTI_Adulto 2</v>
          </cell>
          <cell r="AA538" t="str">
            <v xml:space="preserve">Cir_Geral </v>
          </cell>
          <cell r="AE538" t="str">
            <v>Terciário</v>
          </cell>
        </row>
        <row r="539">
          <cell r="I539" t="str">
            <v xml:space="preserve">Pronto_ Socorro_ Adulto </v>
          </cell>
          <cell r="J539" t="str">
            <v xml:space="preserve">Médica </v>
          </cell>
          <cell r="N539" t="str">
            <v>Terciário</v>
          </cell>
          <cell r="U539" t="str">
            <v>Sim</v>
          </cell>
          <cell r="Z539" t="str">
            <v>UTI_Adulto 1</v>
          </cell>
          <cell r="AA539" t="str">
            <v xml:space="preserve">Médica </v>
          </cell>
          <cell r="AE539" t="str">
            <v>Terciário</v>
          </cell>
        </row>
        <row r="540">
          <cell r="I540" t="str">
            <v xml:space="preserve">Pronto_ Socorro_ Adulto </v>
          </cell>
          <cell r="J540" t="str">
            <v xml:space="preserve">Médica </v>
          </cell>
          <cell r="N540" t="str">
            <v>Terciário</v>
          </cell>
          <cell r="U540" t="str">
            <v xml:space="preserve">Não </v>
          </cell>
        </row>
        <row r="541">
          <cell r="I541" t="str">
            <v xml:space="preserve">Médica </v>
          </cell>
          <cell r="J541" t="str">
            <v xml:space="preserve">Hematologia </v>
          </cell>
          <cell r="N541" t="str">
            <v>Secundário</v>
          </cell>
        </row>
        <row r="542">
          <cell r="I542" t="str">
            <v xml:space="preserve">Pronto_ Socorro_ Adulto </v>
          </cell>
          <cell r="J542" t="str">
            <v xml:space="preserve">Médica </v>
          </cell>
          <cell r="N542" t="str">
            <v>Secundário</v>
          </cell>
        </row>
        <row r="543">
          <cell r="I543" t="str">
            <v xml:space="preserve">Pronto_ Socorro_ Adulto </v>
          </cell>
          <cell r="J543" t="str">
            <v xml:space="preserve">Médica </v>
          </cell>
          <cell r="N543" t="str">
            <v>Terciário</v>
          </cell>
          <cell r="U543" t="str">
            <v xml:space="preserve">Não </v>
          </cell>
        </row>
        <row r="544">
          <cell r="I544" t="str">
            <v>UTI_Adulto 1</v>
          </cell>
          <cell r="J544" t="str">
            <v xml:space="preserve">Neurocirurgia </v>
          </cell>
          <cell r="N544" t="str">
            <v>Terciário</v>
          </cell>
          <cell r="U544" t="str">
            <v>Sim</v>
          </cell>
          <cell r="Z544" t="str">
            <v>UTI_Adulto 1</v>
          </cell>
          <cell r="AA544" t="str">
            <v xml:space="preserve">Neurocirurgia </v>
          </cell>
          <cell r="AE544" t="str">
            <v>Terciário</v>
          </cell>
        </row>
        <row r="545">
          <cell r="I545" t="str">
            <v>UTI_Adulto 1</v>
          </cell>
          <cell r="J545" t="str">
            <v>Cir_Cabeça_Pescoço</v>
          </cell>
          <cell r="N545" t="str">
            <v>Terciário</v>
          </cell>
          <cell r="U545" t="str">
            <v>Sim</v>
          </cell>
          <cell r="Z545" t="str">
            <v>UTI_Adulto 1</v>
          </cell>
          <cell r="AA545" t="str">
            <v>Cir_Cabeça_Pescoço</v>
          </cell>
          <cell r="AE545" t="str">
            <v>Terciário</v>
          </cell>
        </row>
        <row r="546">
          <cell r="I546" t="str">
            <v>UTI_Adulto 1</v>
          </cell>
          <cell r="J546" t="str">
            <v>GO</v>
          </cell>
          <cell r="N546" t="str">
            <v>Secundário</v>
          </cell>
        </row>
        <row r="547">
          <cell r="I547" t="str">
            <v xml:space="preserve">UTI_Coronária </v>
          </cell>
          <cell r="J547" t="str">
            <v xml:space="preserve">Cardiologia </v>
          </cell>
          <cell r="N547" t="str">
            <v>Terciário</v>
          </cell>
        </row>
        <row r="548">
          <cell r="I548" t="str">
            <v xml:space="preserve">Pronto_ Socorro_ Adulto </v>
          </cell>
          <cell r="J548" t="str">
            <v xml:space="preserve">Médica </v>
          </cell>
          <cell r="N548" t="str">
            <v>Secundário</v>
          </cell>
        </row>
        <row r="549">
          <cell r="I549" t="str">
            <v xml:space="preserve">Pronto_ Socorro_ Adulto </v>
          </cell>
          <cell r="J549" t="str">
            <v xml:space="preserve">Médica </v>
          </cell>
          <cell r="N549" t="str">
            <v>Secundário</v>
          </cell>
        </row>
        <row r="550">
          <cell r="I550" t="str">
            <v xml:space="preserve">Pronto_ Socorro_ Adulto </v>
          </cell>
          <cell r="J550" t="str">
            <v xml:space="preserve">Neurocirurgia </v>
          </cell>
          <cell r="N550" t="str">
            <v>Terciário</v>
          </cell>
          <cell r="U550" t="str">
            <v xml:space="preserve">Não </v>
          </cell>
        </row>
        <row r="551">
          <cell r="I551" t="str">
            <v xml:space="preserve">Cirúrgica </v>
          </cell>
          <cell r="J551" t="str">
            <v xml:space="preserve">Urologia </v>
          </cell>
          <cell r="N551" t="str">
            <v>Terciário</v>
          </cell>
          <cell r="U551" t="str">
            <v xml:space="preserve">Não </v>
          </cell>
        </row>
        <row r="552">
          <cell r="I552" t="str">
            <v xml:space="preserve">Cirúrgica </v>
          </cell>
          <cell r="J552" t="str">
            <v xml:space="preserve">Cir_Geral </v>
          </cell>
          <cell r="N552" t="str">
            <v>Terciário</v>
          </cell>
          <cell r="U552" t="str">
            <v>Sim</v>
          </cell>
          <cell r="Z552" t="str">
            <v xml:space="preserve">Cirúrgica </v>
          </cell>
          <cell r="AA552" t="str">
            <v xml:space="preserve">Cir_Geral </v>
          </cell>
          <cell r="AE552" t="str">
            <v>Terciário</v>
          </cell>
        </row>
        <row r="553">
          <cell r="I553" t="str">
            <v xml:space="preserve">Cirúrgica </v>
          </cell>
          <cell r="J553" t="str">
            <v xml:space="preserve">Cir_Geral </v>
          </cell>
          <cell r="N553" t="str">
            <v>Secundário</v>
          </cell>
        </row>
        <row r="554">
          <cell r="I554" t="str">
            <v xml:space="preserve">Cirúrgica </v>
          </cell>
          <cell r="J554" t="str">
            <v xml:space="preserve">Urologia </v>
          </cell>
          <cell r="N554" t="str">
            <v>Secundário</v>
          </cell>
        </row>
        <row r="555">
          <cell r="I555" t="str">
            <v xml:space="preserve">Pronto_ Socorro_ Adulto </v>
          </cell>
          <cell r="J555" t="str">
            <v xml:space="preserve">Cir_Geral </v>
          </cell>
          <cell r="N555" t="str">
            <v>Secundário</v>
          </cell>
        </row>
        <row r="556">
          <cell r="I556" t="str">
            <v xml:space="preserve">Pronto_ Socorro_ Adulto </v>
          </cell>
          <cell r="J556" t="str">
            <v xml:space="preserve">Médica </v>
          </cell>
          <cell r="N556" t="str">
            <v>Terciário</v>
          </cell>
          <cell r="U556" t="str">
            <v xml:space="preserve">Não </v>
          </cell>
        </row>
        <row r="557">
          <cell r="I557" t="str">
            <v>G.O.</v>
          </cell>
          <cell r="J557" t="str">
            <v>Onco GO</v>
          </cell>
          <cell r="N557" t="str">
            <v>Secundário</v>
          </cell>
        </row>
        <row r="558">
          <cell r="I558" t="str">
            <v xml:space="preserve">Pronto_ Socorro_ Adulto </v>
          </cell>
          <cell r="J558" t="str">
            <v xml:space="preserve">Médica </v>
          </cell>
          <cell r="N558" t="str">
            <v>Terciário</v>
          </cell>
          <cell r="U558" t="str">
            <v>Sim</v>
          </cell>
          <cell r="Z558" t="str">
            <v xml:space="preserve">Médica </v>
          </cell>
          <cell r="AA558" t="str">
            <v xml:space="preserve">Cardiologia </v>
          </cell>
          <cell r="AE558" t="str">
            <v>Terciário</v>
          </cell>
        </row>
        <row r="559">
          <cell r="I559" t="str">
            <v xml:space="preserve">Pronto_ Socorro_ Adulto </v>
          </cell>
          <cell r="J559" t="str">
            <v xml:space="preserve">Médica </v>
          </cell>
          <cell r="N559" t="str">
            <v>Terciário</v>
          </cell>
          <cell r="U559" t="str">
            <v xml:space="preserve">Não </v>
          </cell>
        </row>
        <row r="560">
          <cell r="I560" t="str">
            <v xml:space="preserve">Pronto_ Socorro_ Adulto </v>
          </cell>
          <cell r="J560" t="str">
            <v xml:space="preserve">Médica </v>
          </cell>
          <cell r="N560" t="str">
            <v>Terciário</v>
          </cell>
          <cell r="U560" t="str">
            <v>Sim</v>
          </cell>
          <cell r="Z560" t="str">
            <v>UTI_Adulto 1</v>
          </cell>
          <cell r="AA560" t="str">
            <v xml:space="preserve">Médica </v>
          </cell>
          <cell r="AE560" t="str">
            <v>Terciário</v>
          </cell>
        </row>
        <row r="561">
          <cell r="I561" t="str">
            <v xml:space="preserve">Pronto_ Socorro_ Adulto </v>
          </cell>
          <cell r="J561" t="str">
            <v xml:space="preserve">Médica </v>
          </cell>
          <cell r="N561" t="str">
            <v>Secundário</v>
          </cell>
        </row>
        <row r="562">
          <cell r="I562" t="str">
            <v xml:space="preserve">Médica </v>
          </cell>
          <cell r="J562" t="str">
            <v xml:space="preserve">Gastro </v>
          </cell>
          <cell r="N562" t="str">
            <v>Terciário</v>
          </cell>
          <cell r="U562" t="str">
            <v>Sim</v>
          </cell>
          <cell r="Z562" t="str">
            <v xml:space="preserve">Médica </v>
          </cell>
          <cell r="AA562" t="str">
            <v xml:space="preserve">Gastro </v>
          </cell>
          <cell r="AE562" t="str">
            <v>Terciário</v>
          </cell>
        </row>
        <row r="563">
          <cell r="I563" t="str">
            <v xml:space="preserve">Médica </v>
          </cell>
          <cell r="J563" t="str">
            <v xml:space="preserve">Médica </v>
          </cell>
          <cell r="N563" t="str">
            <v>Terciário</v>
          </cell>
          <cell r="U563" t="str">
            <v>Sim</v>
          </cell>
          <cell r="Z563" t="str">
            <v xml:space="preserve">Médica </v>
          </cell>
          <cell r="AA563" t="str">
            <v xml:space="preserve">Médica </v>
          </cell>
          <cell r="AE563" t="str">
            <v>Terciário</v>
          </cell>
        </row>
        <row r="564">
          <cell r="I564" t="str">
            <v xml:space="preserve">Pronto_ Socorro_ Adulto </v>
          </cell>
          <cell r="J564" t="str">
            <v xml:space="preserve">Médica </v>
          </cell>
          <cell r="N564" t="str">
            <v>Terciário</v>
          </cell>
          <cell r="U564" t="str">
            <v xml:space="preserve">Não </v>
          </cell>
        </row>
        <row r="565">
          <cell r="I565" t="str">
            <v xml:space="preserve">Pronto_ Socorro_ Adulto </v>
          </cell>
          <cell r="J565" t="str">
            <v xml:space="preserve">Médica </v>
          </cell>
          <cell r="N565" t="str">
            <v>Primário</v>
          </cell>
        </row>
        <row r="566">
          <cell r="I566" t="str">
            <v xml:space="preserve">Pronto_ Socorro_ Adulto </v>
          </cell>
          <cell r="J566" t="str">
            <v xml:space="preserve">Médica </v>
          </cell>
          <cell r="N566" t="str">
            <v>Terciário</v>
          </cell>
          <cell r="U566" t="str">
            <v xml:space="preserve">Não </v>
          </cell>
        </row>
        <row r="567">
          <cell r="I567" t="str">
            <v xml:space="preserve">Pronto_ Socorro_ Adulto </v>
          </cell>
          <cell r="J567" t="str">
            <v xml:space="preserve">Médica </v>
          </cell>
          <cell r="N567" t="str">
            <v>Terciário</v>
          </cell>
          <cell r="U567" t="str">
            <v xml:space="preserve">Não </v>
          </cell>
        </row>
        <row r="568">
          <cell r="I568" t="str">
            <v>UTI_Adulto 1</v>
          </cell>
          <cell r="J568" t="str">
            <v xml:space="preserve">Médica </v>
          </cell>
          <cell r="N568" t="str">
            <v>Terciário</v>
          </cell>
          <cell r="U568" t="str">
            <v>Sim</v>
          </cell>
          <cell r="Z568" t="str">
            <v>UTI_Adulto 1</v>
          </cell>
          <cell r="AA568" t="str">
            <v xml:space="preserve">Médica </v>
          </cell>
          <cell r="AE568" t="str">
            <v>Terciário</v>
          </cell>
        </row>
        <row r="569">
          <cell r="I569" t="str">
            <v xml:space="preserve">Pronto_ Socorro_ Adulto </v>
          </cell>
          <cell r="J569" t="str">
            <v xml:space="preserve">Médica </v>
          </cell>
          <cell r="N569" t="str">
            <v>Terciário</v>
          </cell>
          <cell r="U569" t="str">
            <v xml:space="preserve">Não </v>
          </cell>
        </row>
        <row r="570">
          <cell r="I570" t="str">
            <v xml:space="preserve">UTI_Coronária </v>
          </cell>
          <cell r="J570" t="str">
            <v xml:space="preserve">Cardiologia </v>
          </cell>
          <cell r="N570" t="str">
            <v>Secundário</v>
          </cell>
        </row>
        <row r="571">
          <cell r="I571" t="str">
            <v>UTI_Adulto 1</v>
          </cell>
          <cell r="J571" t="str">
            <v xml:space="preserve">Médica </v>
          </cell>
          <cell r="N571" t="str">
            <v>Secundário</v>
          </cell>
          <cell r="U571" t="str">
            <v xml:space="preserve">Não </v>
          </cell>
        </row>
        <row r="572">
          <cell r="I572" t="str">
            <v xml:space="preserve">Pronto_ Socorro_ Adulto </v>
          </cell>
          <cell r="J572" t="str">
            <v xml:space="preserve">Médica </v>
          </cell>
          <cell r="N572" t="str">
            <v>Terciário</v>
          </cell>
          <cell r="U572" t="str">
            <v xml:space="preserve">Não </v>
          </cell>
        </row>
        <row r="573">
          <cell r="I573" t="str">
            <v xml:space="preserve">Pronto_ Socorro_ Adulto </v>
          </cell>
          <cell r="J573" t="str">
            <v xml:space="preserve">Médica </v>
          </cell>
          <cell r="N573" t="str">
            <v>Terciário</v>
          </cell>
          <cell r="U573" t="str">
            <v>Sim</v>
          </cell>
          <cell r="Z573" t="str">
            <v>UTI_Adulto 1</v>
          </cell>
          <cell r="AA573" t="str">
            <v xml:space="preserve">Médica </v>
          </cell>
          <cell r="AE573" t="str">
            <v>Terciário</v>
          </cell>
        </row>
        <row r="574">
          <cell r="I574" t="str">
            <v xml:space="preserve">Pronto_ Socorro_ Adulto </v>
          </cell>
          <cell r="J574" t="str">
            <v xml:space="preserve">Médica </v>
          </cell>
          <cell r="N574" t="str">
            <v>Primário</v>
          </cell>
        </row>
        <row r="575">
          <cell r="I575" t="str">
            <v xml:space="preserve">Pronto_ Socorro_ Adulto </v>
          </cell>
          <cell r="J575" t="str">
            <v xml:space="preserve">Médica </v>
          </cell>
          <cell r="N575" t="str">
            <v>Secundário</v>
          </cell>
        </row>
        <row r="576">
          <cell r="I576" t="str">
            <v xml:space="preserve">Pronto_ Socorro_ Adulto </v>
          </cell>
          <cell r="J576" t="str">
            <v xml:space="preserve">Médica </v>
          </cell>
          <cell r="N576" t="str">
            <v>Secundário</v>
          </cell>
        </row>
        <row r="577">
          <cell r="I577" t="str">
            <v xml:space="preserve">Pronto_ Socorro_ Adulto </v>
          </cell>
          <cell r="J577" t="str">
            <v xml:space="preserve">Médica </v>
          </cell>
          <cell r="N577" t="str">
            <v>Terciário</v>
          </cell>
          <cell r="U577" t="str">
            <v xml:space="preserve">Não </v>
          </cell>
        </row>
        <row r="578">
          <cell r="I578" t="str">
            <v xml:space="preserve">Pronto_ Socorro_ Adulto </v>
          </cell>
          <cell r="J578" t="str">
            <v xml:space="preserve">Médica </v>
          </cell>
          <cell r="N578" t="str">
            <v>Secundário</v>
          </cell>
        </row>
        <row r="579">
          <cell r="I579" t="str">
            <v xml:space="preserve">Pronto_ Socorro_ Adulto </v>
          </cell>
          <cell r="J579" t="str">
            <v xml:space="preserve">Médica </v>
          </cell>
          <cell r="N579" t="str">
            <v>Secundário</v>
          </cell>
        </row>
        <row r="580">
          <cell r="I580" t="str">
            <v xml:space="preserve">Cirúrgica </v>
          </cell>
          <cell r="J580" t="str">
            <v xml:space="preserve">Cir_Geral </v>
          </cell>
          <cell r="N580" t="str">
            <v>Terciário</v>
          </cell>
        </row>
        <row r="581">
          <cell r="I581" t="str">
            <v xml:space="preserve">Cirúrgica </v>
          </cell>
          <cell r="J581" t="str">
            <v xml:space="preserve">Médica </v>
          </cell>
          <cell r="N581" t="str">
            <v>Secundário</v>
          </cell>
        </row>
        <row r="582">
          <cell r="I582" t="str">
            <v>G.O.</v>
          </cell>
          <cell r="J582" t="str">
            <v>GO</v>
          </cell>
          <cell r="N582" t="str">
            <v>Secundário</v>
          </cell>
        </row>
        <row r="583">
          <cell r="I583" t="str">
            <v xml:space="preserve">Hematologia </v>
          </cell>
          <cell r="J583" t="str">
            <v xml:space="preserve">Oncologia </v>
          </cell>
          <cell r="N583" t="str">
            <v>Secundário</v>
          </cell>
        </row>
        <row r="584">
          <cell r="I584" t="str">
            <v xml:space="preserve">Pronto_ Socorro_ Adulto </v>
          </cell>
          <cell r="J584" t="str">
            <v xml:space="preserve">Cir_Geral </v>
          </cell>
          <cell r="N584" t="str">
            <v>Primário</v>
          </cell>
        </row>
        <row r="585">
          <cell r="I585" t="str">
            <v xml:space="preserve">Pronto_ Socorro_ Adulto </v>
          </cell>
          <cell r="J585" t="str">
            <v>Ortopedia</v>
          </cell>
          <cell r="N585" t="str">
            <v>Terciário</v>
          </cell>
          <cell r="U585" t="str">
            <v xml:space="preserve">Não </v>
          </cell>
        </row>
        <row r="586">
          <cell r="I586" t="str">
            <v xml:space="preserve">Pronto_ Socorro_ Adulto </v>
          </cell>
          <cell r="J586" t="str">
            <v xml:space="preserve">Cir_Geral </v>
          </cell>
          <cell r="N586" t="str">
            <v>Terciário</v>
          </cell>
          <cell r="U586" t="str">
            <v xml:space="preserve">Não </v>
          </cell>
        </row>
        <row r="587">
          <cell r="I587" t="str">
            <v xml:space="preserve">Pronto_ Socorro_ Adulto </v>
          </cell>
          <cell r="J587" t="str">
            <v xml:space="preserve">Médica </v>
          </cell>
          <cell r="N587" t="str">
            <v>Terciário</v>
          </cell>
          <cell r="U587" t="str">
            <v xml:space="preserve">Não </v>
          </cell>
        </row>
        <row r="588">
          <cell r="I588" t="str">
            <v xml:space="preserve">Pronto_ Socorro_ Adulto </v>
          </cell>
          <cell r="J588" t="str">
            <v xml:space="preserve">Médica </v>
          </cell>
          <cell r="N588" t="str">
            <v>Terciário</v>
          </cell>
          <cell r="U588" t="str">
            <v xml:space="preserve">Não </v>
          </cell>
        </row>
        <row r="589">
          <cell r="I589" t="str">
            <v xml:space="preserve">Pronto_ Socorro_ Adulto </v>
          </cell>
          <cell r="J589" t="str">
            <v xml:space="preserve">Médica </v>
          </cell>
          <cell r="N589" t="str">
            <v>Secundário</v>
          </cell>
        </row>
        <row r="590">
          <cell r="I590" t="str">
            <v xml:space="preserve">UTI_Coronária </v>
          </cell>
          <cell r="J590" t="str">
            <v xml:space="preserve">Cardiologia </v>
          </cell>
          <cell r="N590" t="str">
            <v>Secundário</v>
          </cell>
        </row>
        <row r="591">
          <cell r="I591" t="str">
            <v xml:space="preserve">Pronto_ Socorro_ Adulto </v>
          </cell>
          <cell r="J591" t="str">
            <v>Ortopedia</v>
          </cell>
          <cell r="N591" t="str">
            <v>Secundário</v>
          </cell>
        </row>
        <row r="592">
          <cell r="I592" t="str">
            <v xml:space="preserve">Médica </v>
          </cell>
          <cell r="J592" t="str">
            <v xml:space="preserve">Médica </v>
          </cell>
          <cell r="N592" t="str">
            <v>Terciário</v>
          </cell>
        </row>
        <row r="593">
          <cell r="I593" t="str">
            <v xml:space="preserve">Pronto_ Socorro_ Adulto </v>
          </cell>
          <cell r="J593" t="str">
            <v xml:space="preserve">Cir_Geral </v>
          </cell>
          <cell r="N593" t="str">
            <v>Primário</v>
          </cell>
        </row>
        <row r="594">
          <cell r="I594" t="str">
            <v xml:space="preserve">Médica </v>
          </cell>
          <cell r="J594" t="str">
            <v xml:space="preserve">Gastro </v>
          </cell>
          <cell r="N594" t="str">
            <v>Terciário</v>
          </cell>
          <cell r="U594" t="str">
            <v>Sim</v>
          </cell>
          <cell r="Z594" t="str">
            <v xml:space="preserve">Médica </v>
          </cell>
          <cell r="AA594" t="str">
            <v xml:space="preserve">Gastro </v>
          </cell>
          <cell r="AE594" t="str">
            <v>Terciário</v>
          </cell>
        </row>
        <row r="595">
          <cell r="I595" t="str">
            <v>UTI_Adulto 2</v>
          </cell>
          <cell r="J595" t="str">
            <v xml:space="preserve">Cir_Geral </v>
          </cell>
          <cell r="N595" t="str">
            <v>Terciário</v>
          </cell>
          <cell r="U595" t="str">
            <v>Sim</v>
          </cell>
          <cell r="Z595" t="str">
            <v>UTI_Adulto 2</v>
          </cell>
          <cell r="AA595" t="str">
            <v xml:space="preserve">Cir_Geral </v>
          </cell>
          <cell r="AE595" t="str">
            <v>Terciário</v>
          </cell>
        </row>
        <row r="596">
          <cell r="I596" t="str">
            <v xml:space="preserve">Pronto_ Socorro_ Adulto </v>
          </cell>
          <cell r="J596" t="str">
            <v xml:space="preserve">Médica </v>
          </cell>
          <cell r="N596" t="str">
            <v>Terciário</v>
          </cell>
          <cell r="U596" t="str">
            <v xml:space="preserve">Não </v>
          </cell>
        </row>
        <row r="597">
          <cell r="I597" t="str">
            <v xml:space="preserve">Pronto_ Socorro_ Adulto </v>
          </cell>
          <cell r="J597" t="str">
            <v xml:space="preserve">Médica </v>
          </cell>
          <cell r="N597" t="str">
            <v>Primário</v>
          </cell>
        </row>
        <row r="598">
          <cell r="I598" t="str">
            <v xml:space="preserve">Pronto_ Socorro_ Adulto </v>
          </cell>
          <cell r="J598" t="str">
            <v xml:space="preserve">Cir_Geral </v>
          </cell>
          <cell r="N598" t="str">
            <v>Primário</v>
          </cell>
        </row>
        <row r="599">
          <cell r="I599" t="str">
            <v xml:space="preserve">Cirúrgica </v>
          </cell>
          <cell r="J599" t="str">
            <v xml:space="preserve">Cir_Geral </v>
          </cell>
          <cell r="N599" t="str">
            <v>Terciário</v>
          </cell>
        </row>
        <row r="600">
          <cell r="I600" t="str">
            <v xml:space="preserve">Neurologia </v>
          </cell>
          <cell r="J600" t="str">
            <v xml:space="preserve">Neurocirurgia </v>
          </cell>
          <cell r="N600" t="str">
            <v>Secundário</v>
          </cell>
        </row>
        <row r="601">
          <cell r="I601" t="str">
            <v xml:space="preserve">Pronto_ Socorro_ Adulto </v>
          </cell>
          <cell r="J601" t="str">
            <v xml:space="preserve">Médica </v>
          </cell>
          <cell r="N601" t="str">
            <v>Terciário</v>
          </cell>
          <cell r="U601" t="str">
            <v xml:space="preserve">Não </v>
          </cell>
        </row>
        <row r="602">
          <cell r="I602" t="str">
            <v xml:space="preserve">Pronto_ Socorro_ Adulto </v>
          </cell>
          <cell r="J602" t="str">
            <v xml:space="preserve">Médica </v>
          </cell>
          <cell r="N602" t="str">
            <v>Terciário</v>
          </cell>
          <cell r="U602" t="str">
            <v xml:space="preserve">Não </v>
          </cell>
        </row>
        <row r="603">
          <cell r="I603" t="str">
            <v xml:space="preserve">Neurologia </v>
          </cell>
          <cell r="J603" t="str">
            <v xml:space="preserve">Neurocirurgia </v>
          </cell>
          <cell r="N603" t="str">
            <v>Terciário</v>
          </cell>
          <cell r="U603" t="str">
            <v>Sim</v>
          </cell>
          <cell r="Z603" t="str">
            <v xml:space="preserve">Neurologia </v>
          </cell>
          <cell r="AA603" t="str">
            <v xml:space="preserve">Neurocirurgia </v>
          </cell>
          <cell r="AE603" t="str">
            <v>Terciário</v>
          </cell>
        </row>
        <row r="604">
          <cell r="I604" t="str">
            <v xml:space="preserve">Pronto_ Socorro_ Adulto </v>
          </cell>
          <cell r="J604" t="str">
            <v xml:space="preserve">Médica </v>
          </cell>
          <cell r="N604" t="str">
            <v>Secundário</v>
          </cell>
        </row>
        <row r="605">
          <cell r="I605" t="str">
            <v xml:space="preserve">Cirúrgica </v>
          </cell>
          <cell r="J605" t="str">
            <v xml:space="preserve">Cardiologia </v>
          </cell>
          <cell r="N605" t="str">
            <v>Secundário</v>
          </cell>
        </row>
        <row r="606">
          <cell r="U606" t="str">
            <v>Sim</v>
          </cell>
          <cell r="Z606" t="str">
            <v xml:space="preserve">UTI_Coronária </v>
          </cell>
          <cell r="AA606" t="str">
            <v xml:space="preserve">Cardiologia </v>
          </cell>
          <cell r="AE606" t="str">
            <v>Terciário</v>
          </cell>
        </row>
        <row r="607">
          <cell r="U607" t="str">
            <v>Sim</v>
          </cell>
          <cell r="Z607" t="str">
            <v xml:space="preserve">UTI_Coronária </v>
          </cell>
          <cell r="AA607" t="str">
            <v xml:space="preserve">Cardiologia </v>
          </cell>
          <cell r="AE607" t="str">
            <v>Terciário</v>
          </cell>
        </row>
      </sheetData>
      <sheetData sheetId="3">
        <row r="2">
          <cell r="K2" t="str">
            <v>Pronto_Socorro_Infantil</v>
          </cell>
          <cell r="P2" t="str">
            <v>Terciário</v>
          </cell>
          <cell r="W2" t="str">
            <v>Sim</v>
          </cell>
          <cell r="AA2" t="str">
            <v>Pronto_Socorro_Infantil</v>
          </cell>
          <cell r="AF2" t="str">
            <v>Terciário</v>
          </cell>
        </row>
        <row r="3">
          <cell r="K3" t="str">
            <v>Pronto_Socorro_Infantil</v>
          </cell>
          <cell r="P3" t="str">
            <v>Secundário</v>
          </cell>
        </row>
        <row r="4">
          <cell r="K4" t="str">
            <v>Pediatria</v>
          </cell>
          <cell r="P4" t="str">
            <v>Secundário</v>
          </cell>
        </row>
        <row r="5">
          <cell r="K5" t="str">
            <v>Pediatria</v>
          </cell>
          <cell r="P5" t="str">
            <v>Secundário</v>
          </cell>
        </row>
        <row r="6">
          <cell r="K6" t="str">
            <v>Pronto_Socorro_Infantil</v>
          </cell>
          <cell r="P6" t="str">
            <v>Secundário</v>
          </cell>
        </row>
        <row r="7">
          <cell r="K7" t="str">
            <v>Pronto_Socorro_Infantil</v>
          </cell>
          <cell r="P7" t="str">
            <v>Secundário</v>
          </cell>
        </row>
        <row r="8">
          <cell r="K8" t="str">
            <v>Pronto_Socorro_Infantil</v>
          </cell>
          <cell r="P8" t="str">
            <v>Terciário</v>
          </cell>
          <cell r="W8" t="str">
            <v>Sim</v>
          </cell>
          <cell r="AA8" t="str">
            <v>Pronto_Socorro_Infantil</v>
          </cell>
          <cell r="AF8" t="str">
            <v>Terciário</v>
          </cell>
        </row>
        <row r="9">
          <cell r="K9" t="str">
            <v>Pronto_Socorro_Infantil</v>
          </cell>
          <cell r="P9" t="str">
            <v>Secundário</v>
          </cell>
        </row>
        <row r="10">
          <cell r="K10" t="str">
            <v>Pronto_Socorro_Infantil</v>
          </cell>
          <cell r="P10" t="str">
            <v>Secundário</v>
          </cell>
        </row>
        <row r="11">
          <cell r="K11" t="str">
            <v>Pronto_Socorro_Infantil</v>
          </cell>
          <cell r="P11" t="str">
            <v>Terciário</v>
          </cell>
          <cell r="W11" t="str">
            <v>Sim</v>
          </cell>
          <cell r="AA11" t="str">
            <v xml:space="preserve">UTI Neo </v>
          </cell>
          <cell r="AF11" t="str">
            <v>Terciário</v>
          </cell>
        </row>
        <row r="12">
          <cell r="K12" t="str">
            <v>Pronto_Socorro_Infantil</v>
          </cell>
          <cell r="P12" t="str">
            <v>Terciário</v>
          </cell>
          <cell r="W12" t="str">
            <v>Sim</v>
          </cell>
          <cell r="AA12" t="str">
            <v>Pronto_Socorro_Infantil</v>
          </cell>
          <cell r="AF12" t="str">
            <v>Terciário</v>
          </cell>
        </row>
        <row r="13">
          <cell r="K13" t="str">
            <v>Pronto_Socorro_Infantil</v>
          </cell>
          <cell r="P13" t="str">
            <v>Secundário</v>
          </cell>
          <cell r="W13" t="str">
            <v>Sim</v>
          </cell>
          <cell r="AA13" t="str">
            <v>Pediatria</v>
          </cell>
          <cell r="AF13" t="str">
            <v>Secundário</v>
          </cell>
        </row>
        <row r="14">
          <cell r="K14" t="str">
            <v>Pronto_Socorro_Infantil</v>
          </cell>
          <cell r="P14" t="str">
            <v>Terciário</v>
          </cell>
          <cell r="W14" t="str">
            <v>Sim</v>
          </cell>
          <cell r="AA14" t="str">
            <v>Pronto_Socorro_Infantil</v>
          </cell>
          <cell r="AF14" t="str">
            <v>Terciário</v>
          </cell>
        </row>
        <row r="15">
          <cell r="K15" t="str">
            <v>Pediatria</v>
          </cell>
          <cell r="P15" t="str">
            <v>Secundário</v>
          </cell>
        </row>
        <row r="16">
          <cell r="K16" t="str">
            <v>Pronto_Socorro_Infantil</v>
          </cell>
          <cell r="P16" t="str">
            <v>Primário</v>
          </cell>
        </row>
        <row r="17">
          <cell r="K17" t="str">
            <v>Pronto_Socorro_Infantil</v>
          </cell>
          <cell r="P17" t="str">
            <v>Secundário</v>
          </cell>
        </row>
        <row r="18">
          <cell r="K18" t="str">
            <v>Pronto_Socorro_Infantil</v>
          </cell>
          <cell r="P18" t="str">
            <v>Secundário</v>
          </cell>
        </row>
        <row r="19">
          <cell r="K19" t="str">
            <v>Pronto_Socorro_Infantil</v>
          </cell>
          <cell r="P19" t="str">
            <v>Terciário</v>
          </cell>
          <cell r="W19" t="str">
            <v>Sim</v>
          </cell>
          <cell r="AA19" t="str">
            <v>Pronto_Socorro_Infantil</v>
          </cell>
          <cell r="AF19" t="str">
            <v>Terciário</v>
          </cell>
        </row>
        <row r="20">
          <cell r="K20" t="str">
            <v>Pronto_Socorro_Infantil</v>
          </cell>
          <cell r="P20" t="str">
            <v>Primário</v>
          </cell>
        </row>
        <row r="21">
          <cell r="K21" t="str">
            <v>Pronto_Socorro_Infantil</v>
          </cell>
          <cell r="P21" t="str">
            <v>Secundário</v>
          </cell>
        </row>
        <row r="22">
          <cell r="K22" t="str">
            <v>Pronto_Socorro_Infantil</v>
          </cell>
          <cell r="P22" t="str">
            <v>Terciário</v>
          </cell>
          <cell r="W22" t="str">
            <v xml:space="preserve">Não </v>
          </cell>
        </row>
        <row r="23">
          <cell r="K23" t="str">
            <v>Pronto_Socorro_Infantil</v>
          </cell>
          <cell r="P23" t="str">
            <v>Secundário</v>
          </cell>
        </row>
        <row r="24">
          <cell r="K24" t="str">
            <v>Pronto_Socorro_Infantil</v>
          </cell>
          <cell r="P24" t="str">
            <v>Terciário</v>
          </cell>
          <cell r="W24" t="str">
            <v>Sim</v>
          </cell>
          <cell r="AA24" t="str">
            <v>Pronto_Socorro_Infantil</v>
          </cell>
          <cell r="AF24" t="str">
            <v>Terciário</v>
          </cell>
        </row>
        <row r="25">
          <cell r="K25" t="str">
            <v>Pediatria</v>
          </cell>
          <cell r="P25" t="str">
            <v>Secundário</v>
          </cell>
        </row>
        <row r="26">
          <cell r="K26" t="str">
            <v>Pronto_Socorro_Infantil</v>
          </cell>
          <cell r="P26" t="str">
            <v>Secundário</v>
          </cell>
        </row>
        <row r="27">
          <cell r="K27" t="str">
            <v>Pronto_Socorro_Infantil</v>
          </cell>
          <cell r="P27" t="str">
            <v>Secundário</v>
          </cell>
        </row>
        <row r="28">
          <cell r="K28" t="str">
            <v>Pronto_Socorro_Infantil</v>
          </cell>
          <cell r="P28" t="str">
            <v>Secundário</v>
          </cell>
        </row>
        <row r="29">
          <cell r="K29" t="str">
            <v>Pronto_Socorro_Infantil</v>
          </cell>
          <cell r="P29" t="str">
            <v>Primário</v>
          </cell>
        </row>
        <row r="30">
          <cell r="K30" t="str">
            <v>Pronto_Socorro_Infantil</v>
          </cell>
          <cell r="P30" t="str">
            <v>Primário</v>
          </cell>
        </row>
        <row r="31">
          <cell r="K31" t="str">
            <v>Pediatria</v>
          </cell>
          <cell r="P31" t="str">
            <v>Secundário</v>
          </cell>
        </row>
        <row r="32">
          <cell r="K32" t="str">
            <v>Pronto_Socorro_Infantil</v>
          </cell>
          <cell r="P32" t="str">
            <v>Primário</v>
          </cell>
        </row>
        <row r="33">
          <cell r="K33" t="str">
            <v xml:space="preserve">UTI Neo </v>
          </cell>
          <cell r="P33" t="str">
            <v>Terciário</v>
          </cell>
          <cell r="W33" t="str">
            <v>Sim</v>
          </cell>
          <cell r="AA33" t="str">
            <v>Pediatria</v>
          </cell>
          <cell r="AF33" t="str">
            <v>Terciário</v>
          </cell>
        </row>
        <row r="34">
          <cell r="K34" t="str">
            <v xml:space="preserve">UTI Neo </v>
          </cell>
          <cell r="P34" t="str">
            <v>Terciário</v>
          </cell>
          <cell r="W34" t="str">
            <v>Sim</v>
          </cell>
          <cell r="AA34" t="str">
            <v>Pediatria</v>
          </cell>
          <cell r="AF34" t="str">
            <v>Terciário</v>
          </cell>
        </row>
        <row r="35">
          <cell r="K35" t="str">
            <v>Pronto_Socorro_Infantil</v>
          </cell>
          <cell r="P35" t="str">
            <v>Terciário</v>
          </cell>
          <cell r="W35" t="str">
            <v>Sim</v>
          </cell>
          <cell r="AA35" t="str">
            <v xml:space="preserve">UTI Neo </v>
          </cell>
          <cell r="AF35" t="str">
            <v>Terciário</v>
          </cell>
        </row>
        <row r="36">
          <cell r="K36" t="str">
            <v>Pronto_Socorro_Infantil</v>
          </cell>
          <cell r="P36" t="str">
            <v>Secundário</v>
          </cell>
        </row>
        <row r="37">
          <cell r="K37" t="str">
            <v>Pronto_Socorro_Infantil</v>
          </cell>
          <cell r="P37" t="str">
            <v>Secundário</v>
          </cell>
        </row>
        <row r="38">
          <cell r="K38" t="str">
            <v>Pronto_Socorro_Infantil</v>
          </cell>
          <cell r="P38" t="str">
            <v>Secundário</v>
          </cell>
        </row>
        <row r="39">
          <cell r="K39" t="str">
            <v>Pronto_Socorro_Infantil</v>
          </cell>
          <cell r="P39" t="str">
            <v>Secundário</v>
          </cell>
          <cell r="W39" t="str">
            <v>Sim</v>
          </cell>
          <cell r="AA39" t="str">
            <v xml:space="preserve">UTI Neo </v>
          </cell>
          <cell r="AF39" t="str">
            <v>Terciário</v>
          </cell>
        </row>
        <row r="40">
          <cell r="K40" t="str">
            <v>Pronto_Socorro_Infantil</v>
          </cell>
          <cell r="P40" t="str">
            <v>Primário</v>
          </cell>
        </row>
        <row r="41">
          <cell r="K41" t="str">
            <v xml:space="preserve">UTI Neo </v>
          </cell>
          <cell r="P41" t="str">
            <v>Terciário</v>
          </cell>
          <cell r="W41" t="str">
            <v>Sim</v>
          </cell>
          <cell r="AA41" t="str">
            <v>Pediatria</v>
          </cell>
          <cell r="AF41" t="str">
            <v>Secundário</v>
          </cell>
        </row>
        <row r="42">
          <cell r="K42" t="str">
            <v>Pronto_Socorro_Infantil</v>
          </cell>
          <cell r="P42" t="str">
            <v>Terciário</v>
          </cell>
          <cell r="W42" t="str">
            <v>Sim</v>
          </cell>
          <cell r="AA42" t="str">
            <v>Pronto_Socorro_Infantil</v>
          </cell>
          <cell r="AF42" t="str">
            <v>Terciário</v>
          </cell>
        </row>
        <row r="43">
          <cell r="K43" t="str">
            <v>Pronto_Socorro_Infantil</v>
          </cell>
          <cell r="P43" t="str">
            <v>Secundário</v>
          </cell>
        </row>
        <row r="44">
          <cell r="K44" t="str">
            <v>Pronto_Socorro_Infantil</v>
          </cell>
          <cell r="P44" t="str">
            <v>Secundário</v>
          </cell>
        </row>
        <row r="45">
          <cell r="K45" t="str">
            <v>Pronto_Socorro_Infantil</v>
          </cell>
          <cell r="P45" t="str">
            <v>Secundário</v>
          </cell>
          <cell r="W45" t="str">
            <v>Sim</v>
          </cell>
          <cell r="AA45" t="str">
            <v>Pronto_Socorro_Infantil</v>
          </cell>
          <cell r="AF45" t="str">
            <v>Secundário</v>
          </cell>
        </row>
        <row r="46">
          <cell r="K46" t="str">
            <v>Pronto_Socorro_Infantil</v>
          </cell>
          <cell r="P46" t="str">
            <v>Secundário</v>
          </cell>
          <cell r="W46" t="str">
            <v>Sim</v>
          </cell>
          <cell r="AA46" t="str">
            <v>Pronto_Socorro_Infantil</v>
          </cell>
          <cell r="AF46" t="str">
            <v>Secundário</v>
          </cell>
        </row>
        <row r="47">
          <cell r="K47" t="str">
            <v>Pediatria</v>
          </cell>
          <cell r="P47" t="str">
            <v>Secundário</v>
          </cell>
        </row>
        <row r="48">
          <cell r="K48" t="str">
            <v>Pronto_Socorro_Infantil</v>
          </cell>
          <cell r="P48" t="str">
            <v>Terciário</v>
          </cell>
          <cell r="W48" t="str">
            <v>Sim</v>
          </cell>
          <cell r="AA48" t="str">
            <v xml:space="preserve">UTI Neo </v>
          </cell>
          <cell r="AF48" t="str">
            <v>Terciário</v>
          </cell>
        </row>
        <row r="49">
          <cell r="K49" t="str">
            <v>Pediatria</v>
          </cell>
          <cell r="P49" t="str">
            <v>Terciário</v>
          </cell>
          <cell r="W49" t="str">
            <v>Sim</v>
          </cell>
          <cell r="AA49" t="str">
            <v>Pediatria</v>
          </cell>
          <cell r="AF49" t="str">
            <v>Terciário</v>
          </cell>
        </row>
        <row r="50">
          <cell r="K50" t="str">
            <v>Pronto_Socorro_Infantil</v>
          </cell>
          <cell r="P50" t="str">
            <v>Secundário</v>
          </cell>
        </row>
        <row r="51">
          <cell r="K51" t="str">
            <v xml:space="preserve">UTI Neo </v>
          </cell>
          <cell r="P51" t="str">
            <v>Terciário</v>
          </cell>
          <cell r="W51" t="str">
            <v>Sim</v>
          </cell>
          <cell r="AA51" t="str">
            <v xml:space="preserve">UTI Neo </v>
          </cell>
          <cell r="AF51" t="str">
            <v>Terciário</v>
          </cell>
        </row>
        <row r="52">
          <cell r="K52" t="str">
            <v>Pronto_Socorro_Infantil</v>
          </cell>
          <cell r="P52" t="str">
            <v>Terciário</v>
          </cell>
          <cell r="W52" t="str">
            <v>Sim</v>
          </cell>
          <cell r="AA52" t="str">
            <v>Pediatria</v>
          </cell>
          <cell r="AF52" t="str">
            <v>Terciário</v>
          </cell>
        </row>
        <row r="53">
          <cell r="K53" t="str">
            <v>Pronto_Socorro_Infantil</v>
          </cell>
          <cell r="P53" t="str">
            <v>Terciário</v>
          </cell>
          <cell r="W53" t="str">
            <v>Sim</v>
          </cell>
          <cell r="AA53" t="str">
            <v>Pronto_Socorro_Infantil</v>
          </cell>
          <cell r="AF53" t="str">
            <v>Terciário</v>
          </cell>
        </row>
        <row r="54">
          <cell r="K54" t="str">
            <v>Pronto_Socorro_Infantil</v>
          </cell>
          <cell r="P54" t="str">
            <v>Secundário</v>
          </cell>
        </row>
        <row r="55">
          <cell r="K55" t="str">
            <v>Pronto_Socorro_Infantil</v>
          </cell>
          <cell r="P55" t="str">
            <v>Terciário</v>
          </cell>
          <cell r="W55" t="str">
            <v>Sim</v>
          </cell>
          <cell r="AA55" t="str">
            <v>Pronto_Socorro_Infantil</v>
          </cell>
          <cell r="AF55" t="str">
            <v>Terciário</v>
          </cell>
        </row>
        <row r="56">
          <cell r="K56" t="str">
            <v>Pediatria</v>
          </cell>
          <cell r="P56" t="str">
            <v>Terciário</v>
          </cell>
          <cell r="W56" t="str">
            <v>Sim</v>
          </cell>
          <cell r="AA56" t="str">
            <v>Pediatria</v>
          </cell>
          <cell r="AF56" t="str">
            <v>Terciário</v>
          </cell>
        </row>
        <row r="57">
          <cell r="K57" t="str">
            <v>Pronto_Socorro_Infantil</v>
          </cell>
          <cell r="P57" t="str">
            <v>Terciário</v>
          </cell>
          <cell r="W57" t="str">
            <v>Sim</v>
          </cell>
          <cell r="AA57" t="str">
            <v>Pronto_Socorro_Infantil</v>
          </cell>
          <cell r="AF57" t="str">
            <v>Terciário</v>
          </cell>
        </row>
        <row r="58">
          <cell r="K58" t="str">
            <v xml:space="preserve">UTI Neo </v>
          </cell>
          <cell r="P58" t="str">
            <v>Terciário</v>
          </cell>
          <cell r="W58" t="str">
            <v>Sim</v>
          </cell>
          <cell r="AA58" t="str">
            <v>Pediatria</v>
          </cell>
          <cell r="AF58" t="str">
            <v>Secundário</v>
          </cell>
        </row>
        <row r="59">
          <cell r="K59" t="str">
            <v>Pronto_Socorro_Infantil</v>
          </cell>
          <cell r="P59" t="str">
            <v>Secundário</v>
          </cell>
        </row>
        <row r="60">
          <cell r="K60" t="str">
            <v xml:space="preserve">UTI Neo </v>
          </cell>
          <cell r="P60" t="str">
            <v>Terciário</v>
          </cell>
          <cell r="W60" t="str">
            <v>Sim</v>
          </cell>
          <cell r="AA60" t="str">
            <v xml:space="preserve">UTI Neo </v>
          </cell>
          <cell r="AF60" t="str">
            <v>Terciário</v>
          </cell>
        </row>
        <row r="61">
          <cell r="K61" t="str">
            <v xml:space="preserve">UTI Neo </v>
          </cell>
          <cell r="P61" t="str">
            <v>Terciário</v>
          </cell>
          <cell r="W61" t="str">
            <v>Sim</v>
          </cell>
          <cell r="AA61" t="str">
            <v xml:space="preserve">UTI Neo </v>
          </cell>
          <cell r="AF61" t="str">
            <v>Terciário</v>
          </cell>
        </row>
        <row r="62">
          <cell r="K62" t="str">
            <v>Pediatria</v>
          </cell>
          <cell r="P62" t="str">
            <v>Secundário</v>
          </cell>
        </row>
        <row r="63">
          <cell r="K63" t="str">
            <v xml:space="preserve">UTI Neo </v>
          </cell>
          <cell r="P63" t="str">
            <v>Terciário</v>
          </cell>
          <cell r="W63" t="str">
            <v>Sim</v>
          </cell>
          <cell r="AA63" t="str">
            <v xml:space="preserve">UTI Neo </v>
          </cell>
          <cell r="AF63" t="str">
            <v>Terciário</v>
          </cell>
        </row>
        <row r="64">
          <cell r="K64" t="str">
            <v>Pronto_Socorro_Infantil</v>
          </cell>
          <cell r="P64" t="str">
            <v>Secundário</v>
          </cell>
        </row>
        <row r="65">
          <cell r="K65" t="str">
            <v>Pronto_Socorro_Infantil</v>
          </cell>
          <cell r="P65" t="str">
            <v>Secundário</v>
          </cell>
        </row>
        <row r="66">
          <cell r="K66" t="str">
            <v>Pediatria</v>
          </cell>
          <cell r="P66" t="str">
            <v>Secundário</v>
          </cell>
        </row>
        <row r="67">
          <cell r="K67" t="str">
            <v>Pronto_Socorro_Infantil</v>
          </cell>
          <cell r="P67" t="str">
            <v>Primário</v>
          </cell>
        </row>
        <row r="68">
          <cell r="K68" t="str">
            <v>Pronto_Socorro_Infantil</v>
          </cell>
          <cell r="P68" t="str">
            <v>Primário</v>
          </cell>
        </row>
        <row r="69">
          <cell r="K69" t="str">
            <v>Pronto_Socorro_Infantil</v>
          </cell>
          <cell r="P69" t="str">
            <v>Secundário</v>
          </cell>
        </row>
        <row r="70">
          <cell r="K70" t="str">
            <v>Pronto_Socorro_Infantil</v>
          </cell>
          <cell r="P70" t="str">
            <v>Secundário</v>
          </cell>
        </row>
        <row r="71">
          <cell r="K71" t="str">
            <v>Pronto_Socorro_Infantil</v>
          </cell>
          <cell r="P71" t="str">
            <v>Secundário</v>
          </cell>
          <cell r="W71" t="str">
            <v>Sim</v>
          </cell>
          <cell r="AA71" t="str">
            <v>Pronto_Socorro_Infantil</v>
          </cell>
          <cell r="AF71" t="str">
            <v>Primário</v>
          </cell>
        </row>
        <row r="72">
          <cell r="K72" t="str">
            <v>Pronto_Socorro_Infantil</v>
          </cell>
          <cell r="P72" t="str">
            <v>Terciário</v>
          </cell>
          <cell r="W72" t="str">
            <v>Sim</v>
          </cell>
          <cell r="AA72" t="str">
            <v>Pronto_Socorro_Infantil</v>
          </cell>
          <cell r="AF72" t="str">
            <v>Terciário</v>
          </cell>
        </row>
        <row r="73">
          <cell r="K73" t="str">
            <v>Pronto_Socorro_Infantil</v>
          </cell>
          <cell r="P73" t="str">
            <v>Secundário</v>
          </cell>
          <cell r="W73" t="str">
            <v>Sim</v>
          </cell>
          <cell r="AA73" t="str">
            <v>Pronto_Socorro_Infantil</v>
          </cell>
          <cell r="AF73" t="str">
            <v>Terciário</v>
          </cell>
        </row>
        <row r="74">
          <cell r="P74" t="str">
            <v>Terciário</v>
          </cell>
          <cell r="W74" t="str">
            <v>Sim</v>
          </cell>
          <cell r="AA74" t="str">
            <v>Pediatria</v>
          </cell>
          <cell r="AF74" t="str">
            <v>Terciário</v>
          </cell>
        </row>
        <row r="75">
          <cell r="K75" t="str">
            <v>Pronto_Socorro_Infantil</v>
          </cell>
          <cell r="P75" t="str">
            <v>Primário</v>
          </cell>
        </row>
        <row r="76">
          <cell r="K76" t="str">
            <v>Pediatria</v>
          </cell>
          <cell r="P76" t="str">
            <v>Secundário</v>
          </cell>
        </row>
        <row r="77">
          <cell r="K77" t="str">
            <v xml:space="preserve">UTI Neo </v>
          </cell>
          <cell r="P77" t="str">
            <v>Terciário</v>
          </cell>
          <cell r="W77" t="str">
            <v>Sim</v>
          </cell>
          <cell r="AA77" t="str">
            <v xml:space="preserve">UTI Neo </v>
          </cell>
          <cell r="AF77" t="str">
            <v>Terciário</v>
          </cell>
        </row>
        <row r="78">
          <cell r="K78" t="str">
            <v xml:space="preserve">UTI Neo </v>
          </cell>
          <cell r="P78" t="str">
            <v>Terciário</v>
          </cell>
          <cell r="W78" t="str">
            <v>Sim</v>
          </cell>
          <cell r="AA78" t="str">
            <v xml:space="preserve">UTI Neo </v>
          </cell>
          <cell r="AF78" t="str">
            <v>Terciário</v>
          </cell>
        </row>
        <row r="79">
          <cell r="K79" t="str">
            <v xml:space="preserve">UTI Neo </v>
          </cell>
          <cell r="P79" t="str">
            <v>Terciário</v>
          </cell>
          <cell r="W79" t="str">
            <v>Sim</v>
          </cell>
          <cell r="AA79" t="str">
            <v xml:space="preserve">UTI Neo </v>
          </cell>
          <cell r="AF79" t="str">
            <v>Terciário</v>
          </cell>
        </row>
        <row r="80">
          <cell r="K80" t="str">
            <v xml:space="preserve">UTI Neo </v>
          </cell>
          <cell r="P80" t="str">
            <v>Terciário</v>
          </cell>
          <cell r="W80" t="str">
            <v>Sim</v>
          </cell>
          <cell r="AA80" t="str">
            <v xml:space="preserve">UTI Neo </v>
          </cell>
          <cell r="AF80" t="str">
            <v>Terciário</v>
          </cell>
        </row>
        <row r="81">
          <cell r="K81" t="str">
            <v xml:space="preserve">UTI Neo </v>
          </cell>
          <cell r="P81" t="str">
            <v>Terciário</v>
          </cell>
          <cell r="W81" t="str">
            <v>Sim</v>
          </cell>
          <cell r="AA81" t="str">
            <v xml:space="preserve">UTI Neo </v>
          </cell>
          <cell r="AF81" t="str">
            <v>Terciário</v>
          </cell>
        </row>
        <row r="82">
          <cell r="K82" t="str">
            <v>Pediatria</v>
          </cell>
          <cell r="P82" t="str">
            <v>Secundário</v>
          </cell>
        </row>
        <row r="83">
          <cell r="K83" t="str">
            <v xml:space="preserve">UTI Neo </v>
          </cell>
          <cell r="P83" t="str">
            <v>Terciário</v>
          </cell>
          <cell r="W83" t="str">
            <v>Sim</v>
          </cell>
          <cell r="AA83" t="str">
            <v xml:space="preserve">UTI Neo </v>
          </cell>
          <cell r="AF83" t="str">
            <v>Terciário</v>
          </cell>
        </row>
        <row r="84">
          <cell r="K84" t="str">
            <v xml:space="preserve">UTI Neo </v>
          </cell>
          <cell r="P84" t="str">
            <v>Terciário</v>
          </cell>
        </row>
        <row r="85">
          <cell r="K85" t="str">
            <v xml:space="preserve">UTI Neo </v>
          </cell>
          <cell r="P85" t="str">
            <v>Terciário</v>
          </cell>
          <cell r="W85" t="str">
            <v>Sim</v>
          </cell>
          <cell r="AA85" t="str">
            <v xml:space="preserve">UTI Neo </v>
          </cell>
          <cell r="AF85" t="str">
            <v>Terciário</v>
          </cell>
        </row>
        <row r="86">
          <cell r="K86" t="str">
            <v xml:space="preserve">UTI Neo </v>
          </cell>
          <cell r="P86" t="str">
            <v>Terciário</v>
          </cell>
        </row>
        <row r="87">
          <cell r="W87" t="str">
            <v>Sim</v>
          </cell>
          <cell r="AA87" t="str">
            <v xml:space="preserve">UTI Neo </v>
          </cell>
          <cell r="AF87" t="str">
            <v>Terciário</v>
          </cell>
        </row>
        <row r="88">
          <cell r="W88" t="str">
            <v>Sim</v>
          </cell>
          <cell r="AA88" t="str">
            <v xml:space="preserve">UTI Neo </v>
          </cell>
          <cell r="AF88" t="str">
            <v>Terciário</v>
          </cell>
        </row>
        <row r="89">
          <cell r="W89" t="str">
            <v>Sim</v>
          </cell>
          <cell r="AA89" t="str">
            <v xml:space="preserve">UTI Neo </v>
          </cell>
          <cell r="AF89" t="str">
            <v>Terciário</v>
          </cell>
        </row>
        <row r="90">
          <cell r="W90" t="str">
            <v>Sim</v>
          </cell>
          <cell r="AA90" t="str">
            <v xml:space="preserve">UTI Neo </v>
          </cell>
          <cell r="AF90" t="str">
            <v>Terciário</v>
          </cell>
        </row>
        <row r="91">
          <cell r="W91" t="str">
            <v>Sim</v>
          </cell>
          <cell r="AA91" t="str">
            <v xml:space="preserve">UTI Neo </v>
          </cell>
          <cell r="AF91" t="str">
            <v>Terciário</v>
          </cell>
        </row>
        <row r="92">
          <cell r="W92" t="str">
            <v>Sim</v>
          </cell>
          <cell r="AA92" t="str">
            <v xml:space="preserve">UTI Neo </v>
          </cell>
          <cell r="AF92" t="str">
            <v>Terciário</v>
          </cell>
        </row>
        <row r="93">
          <cell r="W93" t="str">
            <v>Sim</v>
          </cell>
          <cell r="AA93" t="str">
            <v xml:space="preserve">UTI Neo </v>
          </cell>
          <cell r="AF93" t="str">
            <v>Terciário</v>
          </cell>
        </row>
        <row r="94">
          <cell r="W94" t="str">
            <v>Sim</v>
          </cell>
          <cell r="AA94" t="str">
            <v xml:space="preserve">UTI Neo </v>
          </cell>
          <cell r="AF94" t="str">
            <v>Terciário</v>
          </cell>
        </row>
        <row r="95">
          <cell r="K95" t="str">
            <v>Pediatria</v>
          </cell>
          <cell r="P95" t="str">
            <v>Primário</v>
          </cell>
        </row>
        <row r="96">
          <cell r="K96" t="str">
            <v>Pediatria</v>
          </cell>
          <cell r="P96" t="str">
            <v>Primário</v>
          </cell>
        </row>
        <row r="97">
          <cell r="K97" t="str">
            <v>Pediatria</v>
          </cell>
          <cell r="P97" t="str">
            <v>Primário</v>
          </cell>
        </row>
        <row r="98">
          <cell r="K98" t="str">
            <v>Pediatria</v>
          </cell>
          <cell r="P98" t="str">
            <v>Secundário</v>
          </cell>
        </row>
        <row r="99">
          <cell r="K99" t="str">
            <v>Pediatria</v>
          </cell>
          <cell r="P99" t="str">
            <v>Secundário</v>
          </cell>
          <cell r="W99" t="str">
            <v>Sim</v>
          </cell>
          <cell r="AA99" t="str">
            <v>Pediatria</v>
          </cell>
          <cell r="AF99" t="str">
            <v>Secundário</v>
          </cell>
        </row>
        <row r="100">
          <cell r="K100" t="str">
            <v>Pediatria</v>
          </cell>
          <cell r="P100" t="str">
            <v>Secundário</v>
          </cell>
        </row>
        <row r="101">
          <cell r="K101" t="str">
            <v>Pediatria</v>
          </cell>
          <cell r="P101" t="str">
            <v>Secundário</v>
          </cell>
        </row>
        <row r="102">
          <cell r="K102" t="str">
            <v>Pronto_Socorro_Infantil</v>
          </cell>
          <cell r="P102" t="str">
            <v>Secundário</v>
          </cell>
          <cell r="W102" t="str">
            <v>Sim</v>
          </cell>
          <cell r="AA102" t="str">
            <v>Pronto_Socorro_Infantil</v>
          </cell>
          <cell r="AF102" t="str">
            <v>Terciário</v>
          </cell>
        </row>
        <row r="103">
          <cell r="K103" t="str">
            <v>Pediatria</v>
          </cell>
          <cell r="P103" t="str">
            <v>Secundário</v>
          </cell>
        </row>
        <row r="104">
          <cell r="K104" t="str">
            <v>Pediatria</v>
          </cell>
          <cell r="P104" t="str">
            <v>Primário</v>
          </cell>
        </row>
        <row r="105">
          <cell r="K105" t="str">
            <v>Pediatria</v>
          </cell>
          <cell r="P105" t="str">
            <v>Secundário</v>
          </cell>
        </row>
        <row r="106">
          <cell r="K106" t="str">
            <v>Pediatria</v>
          </cell>
          <cell r="P106" t="str">
            <v>Primário</v>
          </cell>
        </row>
        <row r="107">
          <cell r="K107" t="str">
            <v>Pediatria</v>
          </cell>
          <cell r="P107" t="str">
            <v>Secundário</v>
          </cell>
        </row>
        <row r="108">
          <cell r="K108" t="str">
            <v>Pediatria</v>
          </cell>
          <cell r="P108" t="str">
            <v>Secundário</v>
          </cell>
        </row>
        <row r="109">
          <cell r="K109" t="str">
            <v>Pediatria</v>
          </cell>
          <cell r="P109" t="str">
            <v>Primário</v>
          </cell>
        </row>
        <row r="110">
          <cell r="K110" t="str">
            <v>Pediatria</v>
          </cell>
          <cell r="P110" t="str">
            <v>Secundário</v>
          </cell>
        </row>
        <row r="111">
          <cell r="K111" t="str">
            <v>Pediatria</v>
          </cell>
          <cell r="P111" t="str">
            <v>Secundário</v>
          </cell>
        </row>
        <row r="112">
          <cell r="K112" t="str">
            <v>Pediatria</v>
          </cell>
          <cell r="P112" t="str">
            <v>Secundário</v>
          </cell>
          <cell r="W112" t="str">
            <v>Sim</v>
          </cell>
          <cell r="AA112" t="str">
            <v>Pronto_Socorro_Infantil</v>
          </cell>
          <cell r="AF112" t="str">
            <v>Secundário</v>
          </cell>
        </row>
        <row r="113">
          <cell r="K113" t="str">
            <v>Pediatria</v>
          </cell>
          <cell r="P113" t="str">
            <v>Secundário</v>
          </cell>
        </row>
        <row r="114">
          <cell r="K114" t="str">
            <v>Pediatria</v>
          </cell>
          <cell r="P114" t="str">
            <v>Terciário</v>
          </cell>
          <cell r="W114" t="str">
            <v>Sim</v>
          </cell>
          <cell r="AA114" t="str">
            <v>Pronto_Socorro_Infantil</v>
          </cell>
          <cell r="AF114" t="str">
            <v>Terciário</v>
          </cell>
        </row>
        <row r="115">
          <cell r="K115" t="str">
            <v>Pediatria</v>
          </cell>
          <cell r="P115" t="str">
            <v>Primário</v>
          </cell>
        </row>
        <row r="116">
          <cell r="K116" t="str">
            <v>Pediatria</v>
          </cell>
          <cell r="P116" t="str">
            <v>Secundário</v>
          </cell>
        </row>
        <row r="117">
          <cell r="K117" t="str">
            <v>Pediatria</v>
          </cell>
          <cell r="P117" t="str">
            <v>Terciário</v>
          </cell>
          <cell r="W117" t="str">
            <v xml:space="preserve">Não </v>
          </cell>
        </row>
        <row r="118">
          <cell r="K118" t="str">
            <v>Pediatria</v>
          </cell>
          <cell r="P118" t="str">
            <v>Terciário</v>
          </cell>
          <cell r="W118" t="str">
            <v>Sim</v>
          </cell>
          <cell r="AA118" t="str">
            <v>Pronto_Socorro_Infantil</v>
          </cell>
          <cell r="AF118" t="str">
            <v>Terciário</v>
          </cell>
        </row>
        <row r="119">
          <cell r="K119" t="str">
            <v>Pediatria</v>
          </cell>
          <cell r="P119" t="str">
            <v>Secundário</v>
          </cell>
        </row>
        <row r="120">
          <cell r="K120" t="str">
            <v>Pediatria</v>
          </cell>
          <cell r="P120" t="str">
            <v>Secundário</v>
          </cell>
        </row>
        <row r="121">
          <cell r="K121" t="str">
            <v>Pediatria</v>
          </cell>
          <cell r="P121" t="str">
            <v>Primário</v>
          </cell>
        </row>
        <row r="122">
          <cell r="K122" t="str">
            <v>Pediatria</v>
          </cell>
          <cell r="P122" t="str">
            <v>Primário</v>
          </cell>
        </row>
        <row r="123">
          <cell r="K123" t="str">
            <v>Pediatria</v>
          </cell>
          <cell r="P123" t="str">
            <v>Secundário</v>
          </cell>
        </row>
        <row r="124">
          <cell r="K124" t="str">
            <v>Pediatria</v>
          </cell>
          <cell r="P124" t="str">
            <v>Secundário</v>
          </cell>
        </row>
        <row r="125">
          <cell r="K125" t="str">
            <v>Pronto_Socorro_Infantil</v>
          </cell>
          <cell r="P125" t="str">
            <v>Secundário</v>
          </cell>
          <cell r="W125" t="str">
            <v>Sim</v>
          </cell>
          <cell r="AA125" t="str">
            <v>Pronto_Socorro_Infantil</v>
          </cell>
          <cell r="AF125" t="str">
            <v>Terciário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Cirúrgica </v>
          </cell>
        </row>
        <row r="4">
          <cell r="H4" t="str">
            <v xml:space="preserve">Cirúrgica </v>
          </cell>
        </row>
        <row r="5">
          <cell r="H5" t="str">
            <v xml:space="preserve">Médica </v>
          </cell>
        </row>
        <row r="6">
          <cell r="H6" t="str">
            <v xml:space="preserve">Neurologia </v>
          </cell>
        </row>
        <row r="7">
          <cell r="H7" t="str">
            <v xml:space="preserve">Neurologia </v>
          </cell>
        </row>
        <row r="8">
          <cell r="H8" t="str">
            <v xml:space="preserve">Cirúrgica </v>
          </cell>
        </row>
        <row r="9">
          <cell r="H9" t="str">
            <v xml:space="preserve">Neurologia </v>
          </cell>
        </row>
        <row r="10">
          <cell r="H10" t="str">
            <v xml:space="preserve">Médica </v>
          </cell>
        </row>
        <row r="11">
          <cell r="H11" t="str">
            <v xml:space="preserve">Cirúrgica </v>
          </cell>
        </row>
        <row r="12">
          <cell r="H12" t="str">
            <v xml:space="preserve">Cirúrgica </v>
          </cell>
        </row>
        <row r="13">
          <cell r="H13" t="str">
            <v xml:space="preserve">Cirúrgica </v>
          </cell>
        </row>
        <row r="14">
          <cell r="H14" t="str">
            <v>Pronto_Socorro_Infantil</v>
          </cell>
        </row>
        <row r="15">
          <cell r="H15" t="str">
            <v xml:space="preserve">Médica </v>
          </cell>
        </row>
        <row r="17">
          <cell r="H17" t="str">
            <v xml:space="preserve">Neurologia </v>
          </cell>
        </row>
        <row r="18">
          <cell r="H18" t="str">
            <v xml:space="preserve">Neurologia </v>
          </cell>
        </row>
        <row r="19">
          <cell r="H19" t="str">
            <v xml:space="preserve">Cirúrgica </v>
          </cell>
        </row>
        <row r="20">
          <cell r="H20" t="str">
            <v xml:space="preserve">Cirúrgica </v>
          </cell>
        </row>
        <row r="21">
          <cell r="H21" t="str">
            <v xml:space="preserve">Ortopedia </v>
          </cell>
        </row>
        <row r="22">
          <cell r="H22" t="str">
            <v xml:space="preserve">Neurologia </v>
          </cell>
        </row>
        <row r="23">
          <cell r="H23" t="str">
            <v xml:space="preserve">Cirúrgica </v>
          </cell>
        </row>
        <row r="24">
          <cell r="H24" t="str">
            <v>Pediatria</v>
          </cell>
        </row>
        <row r="25">
          <cell r="H25" t="str">
            <v xml:space="preserve">Hematologia </v>
          </cell>
        </row>
        <row r="26">
          <cell r="H26" t="str">
            <v>Pediatria</v>
          </cell>
        </row>
        <row r="27">
          <cell r="H27" t="str">
            <v>Pediatria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  <row r="47">
          <cell r="C47" t="str">
            <v>REAVALIAÇÃO</v>
          </cell>
          <cell r="D47" t="str">
            <v>UTR</v>
          </cell>
        </row>
        <row r="48">
          <cell r="C48" t="str">
            <v>REAVALIAÇÃO</v>
          </cell>
          <cell r="D48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N9" sqref="N9"/>
    </sheetView>
  </sheetViews>
  <sheetFormatPr defaultRowHeight="15"/>
  <cols>
    <col min="2" max="2" width="39.140625" customWidth="1"/>
    <col min="3" max="3" width="11.42578125" customWidth="1"/>
    <col min="4" max="4" width="10.7109375" customWidth="1"/>
    <col min="8" max="8" width="11.140625" customWidth="1"/>
    <col min="11" max="11" width="11.7109375" customWidth="1"/>
  </cols>
  <sheetData>
    <row r="1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>
      <c r="A2" s="3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15.75" thickBot="1">
      <c r="A5" s="4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 thickBot="1">
      <c r="A6" s="8"/>
      <c r="B6" s="9" t="s">
        <v>45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12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4"/>
      <c r="B9" s="15" t="s">
        <v>4</v>
      </c>
      <c r="C9" s="16" t="s">
        <v>5</v>
      </c>
      <c r="D9" s="17"/>
      <c r="E9" s="17"/>
      <c r="F9" s="18"/>
      <c r="G9" s="19" t="s">
        <v>6</v>
      </c>
      <c r="H9" s="17"/>
      <c r="I9" s="17"/>
      <c r="J9" s="18"/>
      <c r="K9" s="20" t="s">
        <v>7</v>
      </c>
      <c r="L9" s="21" t="s">
        <v>8</v>
      </c>
    </row>
    <row r="10" spans="1:12" ht="45">
      <c r="A10" s="14"/>
      <c r="B10" s="18"/>
      <c r="C10" s="22" t="s">
        <v>9</v>
      </c>
      <c r="D10" s="22" t="s">
        <v>10</v>
      </c>
      <c r="E10" s="22" t="s">
        <v>11</v>
      </c>
      <c r="F10" s="22" t="s">
        <v>12</v>
      </c>
      <c r="G10" s="23" t="s">
        <v>9</v>
      </c>
      <c r="H10" s="23" t="s">
        <v>13</v>
      </c>
      <c r="I10" s="23" t="s">
        <v>14</v>
      </c>
      <c r="J10" s="23" t="s">
        <v>15</v>
      </c>
      <c r="K10" s="18"/>
      <c r="L10" s="18"/>
    </row>
    <row r="11" spans="1:12">
      <c r="A11" s="14"/>
      <c r="B11" s="24"/>
      <c r="C11" s="24"/>
      <c r="D11" s="24"/>
      <c r="E11" s="24"/>
      <c r="F11" s="25"/>
      <c r="G11" s="26"/>
      <c r="H11" s="26"/>
      <c r="I11" s="26"/>
      <c r="J11" s="26"/>
      <c r="K11" s="27"/>
      <c r="L11" s="28"/>
    </row>
    <row r="12" spans="1:12" ht="15.75">
      <c r="A12" s="14"/>
      <c r="B12" s="29" t="s">
        <v>16</v>
      </c>
      <c r="C12" s="30">
        <f>COUNTIFS([1]Hospital!I2:I801,"Cirúrgica ",[1]Hospital!N2:N801,"Primário")</f>
        <v>10</v>
      </c>
      <c r="D12" s="30">
        <f>COUNTIFS([1]Hospital!I2:I801,"Cirúrgica ",[1]Hospital!N2:N801,"Secundário")</f>
        <v>41</v>
      </c>
      <c r="E12" s="30">
        <f>COUNTIFS([1]Hospital!I2:I801,"Cirúrgica ",[1]Hospital!N2:N801,"Terciário")</f>
        <v>31</v>
      </c>
      <c r="F12" s="31">
        <f t="shared" ref="F12:F26" si="0">C12+D12+E12</f>
        <v>82</v>
      </c>
      <c r="G12" s="32">
        <f>COUNTIFS([1]Hospital!U2:U801,"Sim",[1]Hospital!Z2:Z801,"Cirúrgica ",[1]Hospital!AE2:AE801,"Primário")</f>
        <v>1</v>
      </c>
      <c r="H12" s="32">
        <f>COUNTIFS([1]Hospital!U2:U801,"Sim",[1]Hospital!Z2:Z801,"Cirúrgica ",[1]Hospital!AE2:AE801,"Secundário")</f>
        <v>10</v>
      </c>
      <c r="I12" s="32">
        <f>COUNTIFS([1]Hospital!U2:U801,"Sim",[1]Hospital!Z2:Z801,"Cirúrgica ",[1]Hospital!AE2:AE801,"Terciário")</f>
        <v>31</v>
      </c>
      <c r="J12" s="33">
        <f t="shared" ref="J12:J26" si="1">G12+H12+I12</f>
        <v>42</v>
      </c>
      <c r="K12" s="34">
        <f>COUNTIF('[1]Orientações Alta'!$H$2:$H$1000,"Cirúrgica ")</f>
        <v>9</v>
      </c>
      <c r="L12" s="35">
        <f t="shared" ref="L12:L27" si="2">F12+J12+K12</f>
        <v>133</v>
      </c>
    </row>
    <row r="13" spans="1:12" ht="15.75">
      <c r="A13" s="14"/>
      <c r="B13" s="29" t="s">
        <v>17</v>
      </c>
      <c r="C13" s="30">
        <f>COUNTIFS([1]Hospital!I2:I801,"Médica ",[1]Hospital!N2:N801,"Primário")</f>
        <v>2</v>
      </c>
      <c r="D13" s="30">
        <f>COUNTIFS([1]Hospital!I2:I801,"Médica ",[1]Hospital!N2:N801,"Secundário")</f>
        <v>12</v>
      </c>
      <c r="E13" s="30">
        <f>COUNTIFS([1]Hospital!I2:I801,"Médica ",[1]Hospital!N2:N801,"Terciário")</f>
        <v>23</v>
      </c>
      <c r="F13" s="31">
        <f t="shared" si="0"/>
        <v>37</v>
      </c>
      <c r="G13" s="32">
        <f>COUNTIFS([1]Hospital!U2:U801,"Sim",[1]Hospital!Z2:Z801,"Médica ",[1]Hospital!AE2:AE801,"Primário")</f>
        <v>1</v>
      </c>
      <c r="H13" s="32">
        <f>COUNTIFS([1]Hospital!U2:U801,"Sim",[1]Hospital!Z2:Z801,"Médica ",[1]Hospital!AE2:AE801,"Secundário")</f>
        <v>16</v>
      </c>
      <c r="I13" s="32">
        <f>COUNTIFS([1]Hospital!U2:U801,"Sim",[1]Hospital!Z2:Z801,"Médica ",[1]Hospital!AE2:AE801,"Terciário")</f>
        <v>35</v>
      </c>
      <c r="J13" s="33">
        <f t="shared" si="1"/>
        <v>52</v>
      </c>
      <c r="K13" s="34">
        <f>COUNTIF('[1]Orientações Alta'!$H$2:$H$1000,"Médica ")</f>
        <v>3</v>
      </c>
      <c r="L13" s="35">
        <f t="shared" si="2"/>
        <v>92</v>
      </c>
    </row>
    <row r="14" spans="1:12" ht="15.75">
      <c r="A14" s="14"/>
      <c r="B14" s="29" t="s">
        <v>18</v>
      </c>
      <c r="C14" s="30">
        <f>COUNTIFS([1]Hospital!I2:I801,"G.O.",[1]Hospital!N2:N801,"Primário")</f>
        <v>7</v>
      </c>
      <c r="D14" s="30">
        <f>COUNTIFS([1]Hospital!I2:I801,"G.O.",[1]Hospital!N2:N801,"Secundário")</f>
        <v>13</v>
      </c>
      <c r="E14" s="30">
        <f>COUNTIFS([1]Hospital!I2:I801,"G.O.",[1]Hospital!N2:N801,"Terciário")</f>
        <v>6</v>
      </c>
      <c r="F14" s="31">
        <f t="shared" si="0"/>
        <v>26</v>
      </c>
      <c r="G14" s="32">
        <f>COUNTIFS([1]Hospital!U2:U801,"Sim",[1]Hospital!Z2:Z801,"Cirúrgica ",[1]Hospital!AE2:AE801,"Primário")</f>
        <v>1</v>
      </c>
      <c r="H14" s="32">
        <f>COUNTIFS([1]Hospital!U2:U801,"Sim",[1]Hospital!Z2:Z801,"Cirúrgica ",[1]Hospital!AE2:AE801,"Secundário")</f>
        <v>10</v>
      </c>
      <c r="I14" s="32">
        <f>COUNTIFS([1]Hospital!U2:U801,"Sim",[1]Hospital!Z2:Z801,"Cirúrgica ",[1]Hospital!AE2:AE801,"Terciário")</f>
        <v>31</v>
      </c>
      <c r="J14" s="33">
        <f t="shared" si="1"/>
        <v>42</v>
      </c>
      <c r="K14" s="34">
        <f>COUNTIF('[1]Orientações Alta'!$H$2:$H$1000,"G.O.")</f>
        <v>0</v>
      </c>
      <c r="L14" s="35">
        <f t="shared" si="2"/>
        <v>68</v>
      </c>
    </row>
    <row r="15" spans="1:12" ht="15.75" customHeight="1">
      <c r="A15" s="14"/>
      <c r="B15" s="36" t="s">
        <v>19</v>
      </c>
      <c r="C15" s="30">
        <f>COUNTIFS([1]Hospital!I2:I801,"Hematologia ",[1]Hospital!N2:N801,"Primário")</f>
        <v>0</v>
      </c>
      <c r="D15" s="30">
        <f>COUNTIFS([1]Hospital!I2:I801,"Hematologia ",[1]Hospital!N2:N801,"Secundário")</f>
        <v>5</v>
      </c>
      <c r="E15" s="30">
        <f>COUNTIFS([1]Hospital!I2:I801,"Hematologia ",[1]Hospital!N2:N801,"Terciário")</f>
        <v>6</v>
      </c>
      <c r="F15" s="31">
        <f t="shared" si="0"/>
        <v>11</v>
      </c>
      <c r="G15" s="32">
        <f>COUNTIFS([1]Hospital!U2:U801,"Sim",[1]Hospital!Z2:Z801,"Hematologia ",[1]Hospital!AE2:AE801,"Primário")</f>
        <v>0</v>
      </c>
      <c r="H15" s="32">
        <f>COUNTIFS([1]Hospital!U2:U801,"Sim",[1]Hospital!Z2:Z801,"Hematologia ",[1]Hospital!AE2:AE801,"Secundário")</f>
        <v>0</v>
      </c>
      <c r="I15" s="32">
        <f>COUNTIFS([1]Hospital!U2:U801,"Sim",[1]Hospital!Z2:Z801,"Hematologia ",[1]Hospital!AE2:AE801,"Terciário")</f>
        <v>3</v>
      </c>
      <c r="J15" s="33">
        <f t="shared" si="1"/>
        <v>3</v>
      </c>
      <c r="K15" s="34">
        <f>COUNTIF('[1]Orientações Alta'!$H$2:$H$1000,"Hematologia ")</f>
        <v>1</v>
      </c>
      <c r="L15" s="35">
        <f t="shared" si="2"/>
        <v>15</v>
      </c>
    </row>
    <row r="16" spans="1:12" ht="15.75">
      <c r="A16" s="14"/>
      <c r="B16" s="29" t="s">
        <v>20</v>
      </c>
      <c r="C16" s="30">
        <f>COUNTIFS([1]Hospital!I2:I801,"Neurologia ",[1]Hospital!N2:N801,"Primário")</f>
        <v>1</v>
      </c>
      <c r="D16" s="30">
        <f>COUNTIFS([1]Hospital!I2:I801,"Neurologia ",[1]Hospital!N2:N801,"Secundário")</f>
        <v>7</v>
      </c>
      <c r="E16" s="30">
        <f>COUNTIFS([1]Hospital!I2:I801,"Neurologia ",[1]Hospital!N2:N801,"Terciário")</f>
        <v>9</v>
      </c>
      <c r="F16" s="31">
        <f t="shared" si="0"/>
        <v>17</v>
      </c>
      <c r="G16" s="32">
        <f>COUNTIFS([1]Hospital!U2:U801,"Sim",[1]Hospital!Z2:Z801,"Neurologia ",[1]Hospital!AE2:AE801,"Primário")</f>
        <v>2</v>
      </c>
      <c r="H16" s="32">
        <f>COUNTIFS([1]Hospital!U2:U801,"Sim",[1]Hospital!Z2:Z801,"Neurologia ",[1]Hospital!AE2:AE801,"Secundário")</f>
        <v>3</v>
      </c>
      <c r="I16" s="32">
        <f>COUNTIFS([1]Hospital!U2:U801,"Sim",[1]Hospital!Z2:Z801,"Neurologia ",[1]Hospital!AE2:AE801,"Terciário")</f>
        <v>18</v>
      </c>
      <c r="J16" s="33">
        <f t="shared" si="1"/>
        <v>23</v>
      </c>
      <c r="K16" s="34">
        <f>COUNTIF('[1]Orientações Alta'!$H$2:$H$1000,"Neurologia ")</f>
        <v>6</v>
      </c>
      <c r="L16" s="35">
        <f t="shared" si="2"/>
        <v>46</v>
      </c>
    </row>
    <row r="17" spans="1:12" ht="15.75">
      <c r="A17" s="14"/>
      <c r="B17" s="29" t="s">
        <v>21</v>
      </c>
      <c r="C17" s="30">
        <f>COUNTIFS([1]Hospital!I2:I801,"Ortopedia ",[1]Hospital!N2:N801,"Primário")</f>
        <v>6</v>
      </c>
      <c r="D17" s="30">
        <f>COUNTIFS([1]Hospital!I2:I801,"Ortopedia ",[1]Hospital!N2:N801,"Secundário")</f>
        <v>11</v>
      </c>
      <c r="E17" s="30">
        <f>COUNTIFS([1]Hospital!I2:I801,"Ortopedia ",[1]Hospital!N2:N801,"Terciário")</f>
        <v>3</v>
      </c>
      <c r="F17" s="31">
        <f t="shared" si="0"/>
        <v>20</v>
      </c>
      <c r="G17" s="32">
        <f>COUNTIFS([1]Hospital!U2:U801,"Sim",[1]Hospital!Z2:Z801,"Ortopedia ",[1]Hospital!AE2:AE801,"Primário")</f>
        <v>0</v>
      </c>
      <c r="H17" s="32">
        <f>COUNTIFS([1]Hospital!U2:U801,"Sim",[1]Hospital!Z2:Z801,"Ortopedia ",[1]Hospital!AE2:AE801,"Secundário")</f>
        <v>1</v>
      </c>
      <c r="I17" s="32">
        <f>COUNTIFS([1]Hospital!U2:U801,"Sim",[1]Hospital!Z2:Z801,"Ortopedia ",[1]Hospital!AE2:AE801,"Terciário")</f>
        <v>6</v>
      </c>
      <c r="J17" s="33">
        <f t="shared" si="1"/>
        <v>7</v>
      </c>
      <c r="K17" s="34">
        <f>COUNTIF('[1]Orientações Alta'!$H$2:$H$1000,"Ortopedia ")</f>
        <v>1</v>
      </c>
      <c r="L17" s="35">
        <f t="shared" si="2"/>
        <v>28</v>
      </c>
    </row>
    <row r="18" spans="1:12" ht="15.75">
      <c r="A18" s="14"/>
      <c r="B18" s="29" t="s">
        <v>22</v>
      </c>
      <c r="C18" s="30">
        <f>COUNTIFS([1]Hospital!I2:I801,"Pronto_ Socorro_ Adulto ",[1]Hospital!N2:N801,"Primário")</f>
        <v>57</v>
      </c>
      <c r="D18" s="30">
        <f>COUNTIFS([1]Hospital!I2:I801,"Pronto_ Socorro_ Adulto ",[1]Hospital!N2:N801,"Secundário")</f>
        <v>113</v>
      </c>
      <c r="E18" s="30">
        <f>COUNTIFS([1]Hospital!I2:I801,"Pronto_ Socorro_ Adulto ",[1]Hospital!N2:N801,"Terciário")</f>
        <v>131</v>
      </c>
      <c r="F18" s="31">
        <f t="shared" si="0"/>
        <v>301</v>
      </c>
      <c r="G18" s="32">
        <f>COUNTIFS([1]Hospital!U2:U801,"Sim",[1]Hospital!Z2:Z801,"Pronto_ Socorro_ Adulto ",[1]Hospital!AE2:AE801,"Primário")</f>
        <v>0</v>
      </c>
      <c r="H18" s="32">
        <f>COUNTIFS([1]Hospital!U2:U801,"Sim",[1]Hospital!Z2:Z801,"Pronto_ Socorro_ Adulto ",[1]Hospital!AE2:AE801,"Secundário")</f>
        <v>1</v>
      </c>
      <c r="I18" s="32">
        <f>COUNTIFS([1]Hospital!U2:U801,"Sim",[1]Hospital!Z2:Z801,"Pronto_ Socorro_ Adulto ",[1]Hospital!AE2:AE801,"Terciário")</f>
        <v>4</v>
      </c>
      <c r="J18" s="33">
        <f t="shared" si="1"/>
        <v>5</v>
      </c>
      <c r="K18" s="34">
        <f>COUNTIF('[1]Orientações Alta'!$H$2:$H$1000,"Pronto_Socorro_Adulto ")</f>
        <v>0</v>
      </c>
      <c r="L18" s="35">
        <f t="shared" si="2"/>
        <v>306</v>
      </c>
    </row>
    <row r="19" spans="1:12" ht="15.75">
      <c r="A19" s="14"/>
      <c r="B19" s="29" t="s">
        <v>23</v>
      </c>
      <c r="C19" s="30">
        <f>COUNTIFS([1]Hospital!J2:J801,"Cardiologia ",[1]Hospital!I2:I801,"Cirúrgica ",[1]Hospital!N2:N801,"Primário")</f>
        <v>0</v>
      </c>
      <c r="D19" s="30">
        <f>COUNTIFS([1]Hospital!J2:J801,"Cardiologia ",[1]Hospital!I2:I801,"Cirúrgica ",[1]Hospital!N2:N801,"Secundário")</f>
        <v>2</v>
      </c>
      <c r="E19" s="30">
        <f>COUNTIFS([1]Hospital!J2:J801,"Cardiologia ",[1]Hospital!I2:I801,"Cirúrgica ",[1]Hospital!N2:N801,"Terciário")</f>
        <v>1</v>
      </c>
      <c r="F19" s="31">
        <f t="shared" si="0"/>
        <v>3</v>
      </c>
      <c r="G19" s="32">
        <f>COUNTIFS([1]Hospital!U2:U801,"Sim",[1]Hospital!Z2:Z801,"Cirúrgica ",[1]Hospital!AA2:AA801,"Cardiologia ",[1]Hospital!AE2:AE801,"Primário")</f>
        <v>0</v>
      </c>
      <c r="H19" s="32">
        <f>COUNTIFS([1]Hospital!U2:U801,"Sim",[1]Hospital!Z2:Z801,"Cirúrgica ",[1]Hospital!AA2:AA801,"Cardiologia ",[1]Hospital!AE2:AE801,"Secundário")</f>
        <v>4</v>
      </c>
      <c r="I19" s="32">
        <f>COUNTIFS([1]Hospital!U2:U801,"Sim",[1]Hospital!Z2:Z801,"Cirúrgica ",[1]Hospital!AA2:AA801,"Cardiologia ",[1]Hospital!AE2:AE801,"Terciário")</f>
        <v>4</v>
      </c>
      <c r="J19" s="33">
        <f t="shared" si="1"/>
        <v>8</v>
      </c>
      <c r="K19" s="34">
        <f>COUNTIF('[1]Orientações Alta'!$H$2:$H$1000,"Cirúrgica ")</f>
        <v>9</v>
      </c>
      <c r="L19" s="35">
        <f t="shared" si="2"/>
        <v>20</v>
      </c>
    </row>
    <row r="20" spans="1:12" ht="15.75">
      <c r="A20" s="14"/>
      <c r="B20" s="29" t="s">
        <v>24</v>
      </c>
      <c r="C20" s="30">
        <f>COUNTIFS([1]Hospital!J2:J801,"Cardiologia ",[1]Hospital!I2:I801,"Médica ",[1]Hospital!N2:N801,"Primário")</f>
        <v>0</v>
      </c>
      <c r="D20" s="30">
        <f>COUNTIFS([1]Hospital!J2:J801,"Cardiologia ",[1]Hospital!I2:I801,"Médica ",[1]Hospital!N2:N801,"Secundário")</f>
        <v>1</v>
      </c>
      <c r="E20" s="30">
        <f>COUNTIFS([1]Hospital!J2:J801,"Cardiologia ",[1]Hospital!I2:I801,"Médica ",[1]Hospital!N2:N801,"Terciário")</f>
        <v>0</v>
      </c>
      <c r="F20" s="31">
        <f t="shared" si="0"/>
        <v>1</v>
      </c>
      <c r="G20" s="32">
        <f>COUNTIFS([1]Hospital!U2:U801,"Sim",[1]Hospital!Z2:Z801,"Médica ",[1]Hospital!AA2:AA801,"Cardiologia ",[1]Hospital!AE2:AE801,"Primário")</f>
        <v>0</v>
      </c>
      <c r="H20" s="32">
        <f>COUNTIFS([1]Hospital!U2:U801,"Sim",[1]Hospital!Z2:Z801,"Médica ",[1]Hospital!AA2:AA801,"Cardiologia ",[1]Hospital!AE2:AE801,"Secundário")</f>
        <v>9</v>
      </c>
      <c r="I20" s="32">
        <f>COUNTIFS([1]Hospital!U2:U801,"Sim",[1]Hospital!Z2:Z801,"Médica ",[1]Hospital!AA2:AA801,"Cardiologia ",[1]Hospital!AE2:AE801,"Terciário")</f>
        <v>6</v>
      </c>
      <c r="J20" s="33">
        <f t="shared" si="1"/>
        <v>15</v>
      </c>
      <c r="K20" s="34">
        <f>COUNTIF('[1]Orientações Alta'!$H$2:$H$1000,"Cirúrgica ")</f>
        <v>9</v>
      </c>
      <c r="L20" s="35">
        <f t="shared" si="2"/>
        <v>25</v>
      </c>
    </row>
    <row r="21" spans="1:12" ht="15.75">
      <c r="A21" s="14"/>
      <c r="B21" s="29" t="s">
        <v>25</v>
      </c>
      <c r="C21" s="30">
        <f>COUNTIFS([1]Hospital!J2:J801,"Cardiologia ",[1]Hospital!I2:I801,"UTI_Coronária ",[1]Hospital!N2:N801,"Primário")</f>
        <v>1</v>
      </c>
      <c r="D21" s="30">
        <f>COUNTIFS([1]Hospital!J2:J801,"Cardiologia ",[1]Hospital!I2:I801,"UTI_Coronária ",[1]Hospital!N2:N801,"Secundário")</f>
        <v>12</v>
      </c>
      <c r="E21" s="30">
        <f>COUNTIFS([1]Hospital!J2:J801,"Cardiologia ",[1]Hospital!I2:I801,"UTI_Coronária ",[1]Hospital!N2:N801,"Terciário")</f>
        <v>5</v>
      </c>
      <c r="F21" s="31">
        <f t="shared" si="0"/>
        <v>18</v>
      </c>
      <c r="G21" s="32">
        <f>COUNTIFS([1]Hospital!U2:U801,"Sim",[1]Hospital!Z2:Z801,"UTI_Coronária ",[1]Hospital!AA2:AA801,"Cardiologia ",[1]Hospital!AE2:AE801,"Primário")</f>
        <v>0</v>
      </c>
      <c r="H21" s="32">
        <f>COUNTIFS([1]Hospital!U2:U801,"Sim",[1]Hospital!Z2:Z801,"UTI_Coronária ",[1]Hospital!AA2:AA801,"Cardiologia ",[1]Hospital!AE2:AE801,"Secundário")</f>
        <v>0</v>
      </c>
      <c r="I21" s="32">
        <f>COUNTIFS([1]Hospital!U2:U801,"Sim",[1]Hospital!Z2:Z801,"UTI_Coronária ",[1]Hospital!AA2:AA801,"Cardiologia ",[1]Hospital!AE2:AE801,"Terciário")</f>
        <v>10</v>
      </c>
      <c r="J21" s="33">
        <f t="shared" si="1"/>
        <v>10</v>
      </c>
      <c r="K21" s="34">
        <f>COUNTIF('[1]Orientações Alta'!$H$2:$H$1000,"Cirúrgica ")</f>
        <v>9</v>
      </c>
      <c r="L21" s="35">
        <f t="shared" si="2"/>
        <v>37</v>
      </c>
    </row>
    <row r="22" spans="1:12" ht="15.75">
      <c r="A22" s="14"/>
      <c r="B22" s="29" t="s">
        <v>26</v>
      </c>
      <c r="C22" s="30">
        <f>COUNTIFS([1]Hospital!I2:I801,"UTI_Adulto 1",[1]Hospital!N2:N801,"Primário")</f>
        <v>0</v>
      </c>
      <c r="D22" s="30">
        <f>COUNTIFS([1]Hospital!I2:I801,"UTI_Adulto 1",[1]Hospital!N2:N801,"Secundário")</f>
        <v>4</v>
      </c>
      <c r="E22" s="30">
        <f>COUNTIFS([1]Hospital!I2:I801,"UTI_Adulto 1",[1]Hospital!N2:N801,"Terciário")</f>
        <v>10</v>
      </c>
      <c r="F22" s="31">
        <f t="shared" si="0"/>
        <v>14</v>
      </c>
      <c r="G22" s="32">
        <f>COUNTIFS([1]Hospital!U2:U801,"Sim",[1]Hospital!Z2:Z801,"UTI_Adulto 1",[1]Hospital!AE2:AE801,"Primário")</f>
        <v>0</v>
      </c>
      <c r="H22" s="32">
        <f>COUNTIFS([1]Hospital!U2:U801,"Sim",[1]Hospital!Z2:Z801,"UTI_Adulto 1",[1]Hospital!AE2:AE801,"Secundário")</f>
        <v>5</v>
      </c>
      <c r="I22" s="32">
        <f>COUNTIFS([1]Hospital!U2:U801,"Sim",[1]Hospital!Z2:Z801,"UTI_Adulto 1",[1]Hospital!AE2:AE801,"Terciário")</f>
        <v>30</v>
      </c>
      <c r="J22" s="33">
        <f t="shared" si="1"/>
        <v>35</v>
      </c>
      <c r="K22" s="34">
        <f>COUNTIF('[1]Orientações Alta'!$H$2:$H$1000,"UTI Adulto 1")</f>
        <v>0</v>
      </c>
      <c r="L22" s="35">
        <f t="shared" si="2"/>
        <v>49</v>
      </c>
    </row>
    <row r="23" spans="1:12" ht="15.75">
      <c r="A23" s="14"/>
      <c r="B23" s="29" t="s">
        <v>27</v>
      </c>
      <c r="C23" s="30">
        <f>COUNTIFS([1]Hospital!I2:I801,"UTI_Adulto 2",[1]Hospital!N2:N801,"Primário")</f>
        <v>0</v>
      </c>
      <c r="D23" s="30">
        <f>COUNTIFS([1]Hospital!I2:I801,"UTI_Adulto 2",[1]Hospital!N2:N801,"Secundário")</f>
        <v>3</v>
      </c>
      <c r="E23" s="30">
        <f>COUNTIFS([1]Hospital!I2:I801,"UTI_Adulto 2",[1]Hospital!N2:N801,"Terciário")</f>
        <v>14</v>
      </c>
      <c r="F23" s="31">
        <f t="shared" si="0"/>
        <v>17</v>
      </c>
      <c r="G23" s="32">
        <f>COUNTIFS([1]Hospital!U2:U801,"Sim",[1]Hospital!Z2:Z801,"UTI_Adulto 2",[1]Hospital!AE2:AE801,"Primário")</f>
        <v>0</v>
      </c>
      <c r="H23" s="32">
        <f>COUNTIFS([1]Hospital!U2:U801,"Sim",[1]Hospital!Z2:Z801,"UTI_Adulto 2",[1]Hospital!AE2:AE801,"Secundário")</f>
        <v>1</v>
      </c>
      <c r="I23" s="32">
        <f>COUNTIFS([1]Hospital!U2:U801,"Sim",[1]Hospital!Z2:Z801,"UTI_Adulto 2",[1]Hospital!AE2:AE801,"Terciário")</f>
        <v>32</v>
      </c>
      <c r="J23" s="33">
        <f t="shared" si="1"/>
        <v>33</v>
      </c>
      <c r="K23" s="34">
        <f>COUNTIF('[1]Orientações Alta'!$H$2:$H$1000,"UTI Adulto 2")</f>
        <v>0</v>
      </c>
      <c r="L23" s="35">
        <f t="shared" si="2"/>
        <v>50</v>
      </c>
    </row>
    <row r="24" spans="1:12" ht="15.75">
      <c r="A24" s="14"/>
      <c r="B24" s="29" t="s">
        <v>28</v>
      </c>
      <c r="C24" s="30">
        <f>COUNTIFS([1]Pediatria!K2:K823,"Pediatria",[1]Pediatria!P2:P823,"Primário")</f>
        <v>9</v>
      </c>
      <c r="D24" s="30">
        <f>COUNTIFS([1]Pediatria!K2:K823,"Pediatria",[1]Pediatria!P2:P823,"Secundário")</f>
        <v>27</v>
      </c>
      <c r="E24" s="30">
        <f>COUNTIFS([1]Pediatria!K2:K823,"Pediatria",[1]Pediatria!P2:P823,"Terciário")</f>
        <v>5</v>
      </c>
      <c r="F24" s="31">
        <f t="shared" si="0"/>
        <v>41</v>
      </c>
      <c r="G24" s="32">
        <f>COUNTIFS([1]Pediatria!AA2:AA823,"Pediatria",[1]Pediatria!AF2:AF823,"Primário",[1]Pediatria!W2:W823,"Sim")</f>
        <v>0</v>
      </c>
      <c r="H24" s="32">
        <f>COUNTIFS([1]Pediatria!AA2:AA823,"Pediatria",[1]Pediatria!AF2:AF823,"Secundário",[1]Pediatria!W2:W823,"Sim")</f>
        <v>4</v>
      </c>
      <c r="I24" s="32">
        <f>COUNTIFS([1]Pediatria!AA2:AA823,"Pediatria",[1]Pediatria!AF2:AF823,"Terciário",[1]Pediatria!W2:W823,"Sim")</f>
        <v>6</v>
      </c>
      <c r="J24" s="33">
        <f t="shared" si="1"/>
        <v>10</v>
      </c>
      <c r="K24" s="34">
        <f>COUNTIF('[1]Orientações Alta'!$H$2:$H$1000,"Pediatria")</f>
        <v>3</v>
      </c>
      <c r="L24" s="35">
        <f t="shared" si="2"/>
        <v>54</v>
      </c>
    </row>
    <row r="25" spans="1:12" ht="15.75">
      <c r="A25" s="14"/>
      <c r="B25" s="29" t="s">
        <v>29</v>
      </c>
      <c r="C25" s="30">
        <f>COUNTIFS([1]Pediatria!K2:K823,"Pronto_Socorro_Infantil",[1]Pediatria!P2:P823,"Primário")</f>
        <v>9</v>
      </c>
      <c r="D25" s="30">
        <f>COUNTIFS([1]Pediatria!K2:K823,"Pronto_Socorro_Infantil",[1]Pediatria!P2:P823,"Secundário")</f>
        <v>32</v>
      </c>
      <c r="E25" s="30">
        <f>COUNTIFS([1]Pediatria!K2:K823,"Pronto_Socorro_Infantil",[1]Pediatria!P2:P823,"Terciário")</f>
        <v>16</v>
      </c>
      <c r="F25" s="31">
        <f t="shared" si="0"/>
        <v>57</v>
      </c>
      <c r="G25" s="32">
        <f>COUNTIFS([1]Pediatria!AA2:AA823,"Pronto_Socorro_Infantil",[1]Pediatria!AF2:AF823,"Primário",[1]Pediatria!W2:W823,"Sim")</f>
        <v>1</v>
      </c>
      <c r="H25" s="32">
        <f>COUNTIFS([1]Pediatria!AA2:AA823,"Pronto_Socorro_Infantil",[1]Pediatria!AF2:AF823,"Secundário",[1]Pediatria!W2:W823,"Sim")</f>
        <v>3</v>
      </c>
      <c r="I25" s="32">
        <f>COUNTIFS([1]Pediatria!AA2:AA823,"Pronto_Socorro_Infantil",[1]Pediatria!AF2:AF823,"Terciário",[1]Pediatria!W2:W823,"Sim")</f>
        <v>16</v>
      </c>
      <c r="J25" s="33">
        <f t="shared" si="1"/>
        <v>20</v>
      </c>
      <c r="K25" s="34">
        <f>COUNTIF('[1]Orientações Alta'!$H$2:$H$1000,"Pronto_Socorro_Infantil")</f>
        <v>1</v>
      </c>
      <c r="L25" s="35">
        <f t="shared" si="2"/>
        <v>78</v>
      </c>
    </row>
    <row r="26" spans="1:12" ht="15.75">
      <c r="A26" s="14"/>
      <c r="B26" s="29" t="s">
        <v>30</v>
      </c>
      <c r="C26" s="30">
        <f>COUNTIFS([1]Pediatria!K2:K823,"UTI Neo ",[1]Pediatria!P2:P823,"Primário")</f>
        <v>0</v>
      </c>
      <c r="D26" s="30">
        <f>COUNTIFS([1]Pediatria!K2:K823,"UTI Neo ",[1]Pediatria!P2:P823,"Secundário")</f>
        <v>0</v>
      </c>
      <c r="E26" s="30">
        <f>COUNTIFS([1]Pediatria!K2:K823,"UTI Neo ",[1]Pediatria!P2:P823,"Terciário")</f>
        <v>17</v>
      </c>
      <c r="F26" s="31">
        <f t="shared" si="0"/>
        <v>17</v>
      </c>
      <c r="G26" s="32">
        <f>COUNTIFS([1]Pediatria!AA2:AA823,"UTI Neo ",[1]Pediatria!AF2:AF823,"Primário",[1]Pediatria!W2:W823,"Sim")</f>
        <v>0</v>
      </c>
      <c r="H26" s="32">
        <f>COUNTIFS([1]Pediatria!AA2:AA823,"UTI Neo ",[1]Pediatria!AF2:AF823,"Secundário",[1]Pediatria!W2:W823,"Sim")</f>
        <v>0</v>
      </c>
      <c r="I26" s="32">
        <f>COUNTIFS([1]Pediatria!AA2:AA823,"UTI Neo ",[1]Pediatria!AF2:AF823,"Terciário",[1]Pediatria!W2:W823,"Sim")</f>
        <v>23</v>
      </c>
      <c r="J26" s="33">
        <f t="shared" si="1"/>
        <v>23</v>
      </c>
      <c r="K26" s="34">
        <f>COUNTIF('[1]Orientações Alta'!$H$2:$H$1000,"UTI_Neo ")</f>
        <v>0</v>
      </c>
      <c r="L26" s="35">
        <f t="shared" si="2"/>
        <v>40</v>
      </c>
    </row>
    <row r="27" spans="1:12" ht="15.75">
      <c r="A27" s="14"/>
      <c r="B27" s="37" t="s">
        <v>31</v>
      </c>
      <c r="C27" s="38">
        <f>SUM(C12:C26)</f>
        <v>102</v>
      </c>
      <c r="D27" s="38">
        <f>SUM(D12:D26)</f>
        <v>283</v>
      </c>
      <c r="E27" s="38">
        <f>SUM(E12:E26)</f>
        <v>277</v>
      </c>
      <c r="F27" s="38">
        <f>SUM(F12:F26)</f>
        <v>662</v>
      </c>
      <c r="G27" s="39">
        <f>SUM(G12:G26)</f>
        <v>6</v>
      </c>
      <c r="H27" s="39">
        <f>SUM(H12:H26)</f>
        <v>67</v>
      </c>
      <c r="I27" s="39">
        <f>SUM(I12:I26)</f>
        <v>255</v>
      </c>
      <c r="J27" s="39">
        <f>SUM(J12:J26)</f>
        <v>328</v>
      </c>
      <c r="K27" s="40">
        <f>SUM(K12:K26)</f>
        <v>51</v>
      </c>
      <c r="L27" s="41">
        <f t="shared" si="2"/>
        <v>1041</v>
      </c>
    </row>
    <row r="28" spans="1:12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</row>
    <row r="29" spans="1:12" ht="15.75" thickTop="1">
      <c r="A29" s="4"/>
      <c r="B29" s="12" t="s">
        <v>32</v>
      </c>
      <c r="C29" s="13"/>
      <c r="D29" s="13"/>
      <c r="E29" s="13"/>
      <c r="F29" s="4"/>
      <c r="G29" s="13"/>
      <c r="H29" s="13"/>
      <c r="I29" s="13"/>
      <c r="J29" s="13"/>
      <c r="K29" s="43"/>
      <c r="L29" s="44" t="s">
        <v>33</v>
      </c>
    </row>
    <row r="30" spans="1:12" ht="60.75">
      <c r="A30" s="14"/>
      <c r="B30" s="45" t="s">
        <v>34</v>
      </c>
      <c r="C30" s="46" t="s">
        <v>35</v>
      </c>
      <c r="D30" s="46" t="s">
        <v>36</v>
      </c>
      <c r="E30" s="47" t="s">
        <v>37</v>
      </c>
      <c r="F30" s="14"/>
      <c r="G30" s="48" t="s">
        <v>38</v>
      </c>
      <c r="H30" s="49"/>
      <c r="I30" s="49"/>
      <c r="J30" s="49"/>
      <c r="K30" s="50"/>
      <c r="L30" s="51">
        <f>L27</f>
        <v>1041</v>
      </c>
    </row>
    <row r="31" spans="1:12" ht="19.5">
      <c r="A31" s="14"/>
      <c r="B31" s="52"/>
      <c r="C31" s="52"/>
      <c r="D31" s="52"/>
      <c r="E31" s="52"/>
      <c r="F31" s="14"/>
      <c r="G31" s="48" t="s">
        <v>39</v>
      </c>
      <c r="H31" s="49"/>
      <c r="I31" s="49"/>
      <c r="J31" s="49"/>
      <c r="K31" s="50"/>
      <c r="L31" s="53">
        <f>E36</f>
        <v>97</v>
      </c>
    </row>
    <row r="32" spans="1:12" ht="15.75">
      <c r="A32" s="14"/>
      <c r="B32" s="54" t="s">
        <v>40</v>
      </c>
      <c r="C32" s="55">
        <f>COUNTIFS([1]Ambulatórios!C2:C100,"Bariátrica_Individual",[1]Ambulatórios!B2:B100,"1ª CONSULTA")</f>
        <v>2</v>
      </c>
      <c r="D32" s="55">
        <f>COUNTIFS([1]Ambulatórios!C2:C100,"Bariátrica_Individual",[1]Ambulatórios!B2:B100,"Retorno")</f>
        <v>15</v>
      </c>
      <c r="E32" s="56">
        <f t="shared" ref="E32:E35" si="3">C32+D32</f>
        <v>17</v>
      </c>
      <c r="F32" s="14"/>
      <c r="G32" s="57" t="s">
        <v>41</v>
      </c>
      <c r="H32" s="49"/>
      <c r="I32" s="49"/>
      <c r="J32" s="49"/>
      <c r="K32" s="58"/>
      <c r="L32" s="59"/>
    </row>
    <row r="33" spans="1:12" ht="16.5" thickBot="1">
      <c r="A33" s="14"/>
      <c r="B33" s="54" t="s">
        <v>42</v>
      </c>
      <c r="C33" s="55">
        <f>COUNTIFS([1]Ambulatórios!C2:C100,"Centro_Reabilitação",[1]Ambulatórios!B2:B100,"1ª CONSULTA")</f>
        <v>4</v>
      </c>
      <c r="D33" s="55">
        <f>COUNTIFS([1]Ambulatórios!C2:C100,"Centro_Reabilitação",[1]Ambulatórios!B2:B100,"Retorno")</f>
        <v>12</v>
      </c>
      <c r="E33" s="60">
        <f t="shared" si="3"/>
        <v>16</v>
      </c>
      <c r="F33" s="14"/>
      <c r="G33" s="17"/>
      <c r="H33" s="17"/>
      <c r="I33" s="17"/>
      <c r="J33" s="17"/>
      <c r="K33" s="61"/>
      <c r="L33" s="62">
        <f>SUM(L30:L31)</f>
        <v>1138</v>
      </c>
    </row>
    <row r="34" spans="1:12" ht="17.25" thickTop="1" thickBot="1">
      <c r="A34" s="14"/>
      <c r="B34" s="54" t="s">
        <v>43</v>
      </c>
      <c r="C34" s="55">
        <f>COUNTIFS([1]Ambulatórios!C2:C100,"Quimioterapia",[1]Ambulatórios!B2:B100,"1ª CONSULTA")</f>
        <v>8</v>
      </c>
      <c r="D34" s="55">
        <f>COUNTIFS([1]Ambulatórios!C2:C100,"Quimioterapia",[1]Ambulatórios!B2:B100,"Retorno")</f>
        <v>11</v>
      </c>
      <c r="E34" s="60">
        <f t="shared" si="3"/>
        <v>19</v>
      </c>
      <c r="F34" s="4"/>
      <c r="G34" s="13"/>
      <c r="H34" s="13"/>
      <c r="I34" s="13"/>
      <c r="J34" s="13"/>
      <c r="K34" s="13"/>
      <c r="L34" s="42"/>
    </row>
    <row r="35" spans="1:12" ht="18.75" customHeight="1" thickTop="1">
      <c r="A35" s="14"/>
      <c r="B35" s="63" t="s">
        <v>44</v>
      </c>
      <c r="C35" s="55">
        <f>COUNTIFS([1]UTR!D2:D100,"UTR",[1]UTR!C2:C100,"1ª CONSULTA")</f>
        <v>0</v>
      </c>
      <c r="D35" s="55">
        <f>COUNTIFS([1]UTR!D2:D100,"UTR",[1]UTR!C2:C100,"REAVALIAÇÃO")</f>
        <v>45</v>
      </c>
      <c r="E35" s="60">
        <f t="shared" si="3"/>
        <v>45</v>
      </c>
      <c r="F35" s="14"/>
      <c r="G35" s="64"/>
      <c r="H35" s="49"/>
      <c r="I35" s="49"/>
      <c r="J35" s="49"/>
      <c r="K35" s="50"/>
      <c r="L35" s="65"/>
    </row>
    <row r="36" spans="1:12" ht="19.5">
      <c r="A36" s="14"/>
      <c r="B36" s="66" t="s">
        <v>31</v>
      </c>
      <c r="C36" s="46">
        <f t="shared" ref="C36:E36" si="4">SUM(C32:C35)</f>
        <v>14</v>
      </c>
      <c r="D36" s="46">
        <f t="shared" si="4"/>
        <v>83</v>
      </c>
      <c r="E36" s="46">
        <f t="shared" si="4"/>
        <v>97</v>
      </c>
      <c r="F36" s="14"/>
      <c r="G36" s="67"/>
      <c r="H36" s="49"/>
      <c r="I36" s="49"/>
      <c r="J36" s="49"/>
      <c r="K36" s="50"/>
      <c r="L36" s="68"/>
    </row>
    <row r="37" spans="1:12">
      <c r="A37" s="4"/>
      <c r="B37" s="4"/>
      <c r="C37" s="69"/>
      <c r="D37" s="69"/>
      <c r="E37" s="69"/>
      <c r="F37" s="14"/>
      <c r="G37" s="70"/>
      <c r="H37" s="49"/>
      <c r="I37" s="49"/>
      <c r="J37" s="49"/>
      <c r="K37" s="50"/>
      <c r="L37" s="71"/>
    </row>
    <row r="38" spans="1:12" ht="15.75" thickBot="1">
      <c r="A38" s="4"/>
      <c r="B38" s="4"/>
      <c r="C38" s="69"/>
      <c r="D38" s="69"/>
      <c r="E38" s="69"/>
      <c r="F38" s="14"/>
      <c r="G38" s="17"/>
      <c r="H38" s="17"/>
      <c r="I38" s="17"/>
      <c r="J38" s="17"/>
      <c r="K38" s="18"/>
      <c r="L38" s="72"/>
    </row>
    <row r="39" spans="1:12" ht="15.75" thickTop="1"/>
  </sheetData>
  <mergeCells count="16">
    <mergeCell ref="G30:K30"/>
    <mergeCell ref="G31:K31"/>
    <mergeCell ref="G32:K33"/>
    <mergeCell ref="G35:K35"/>
    <mergeCell ref="G36:K36"/>
    <mergeCell ref="G37:K38"/>
    <mergeCell ref="A1:A2"/>
    <mergeCell ref="B1:K1"/>
    <mergeCell ref="B2:K2"/>
    <mergeCell ref="B4:K4"/>
    <mergeCell ref="B6:L6"/>
    <mergeCell ref="B9:B10"/>
    <mergeCell ref="C9:F9"/>
    <mergeCell ref="G9:J9"/>
    <mergeCell ref="K9:K10"/>
    <mergeCell ref="L9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2024-10-07T12:26:57Z</dcterms:created>
  <dcterms:modified xsi:type="dcterms:W3CDTF">2024-10-07T12:34:06Z</dcterms:modified>
</cp:coreProperties>
</file>